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F&amp;O)'!$R$1:$R$313</definedName>
    <definedName name="_xlnm._FilterDatabase" localSheetId="1" hidden="1">'Future Intra'!$B$14:$P$14</definedName>
  </definedNames>
  <calcPr calcId="124519"/>
</workbook>
</file>

<file path=xl/calcChain.xml><?xml version="1.0" encoding="utf-8"?>
<calcChain xmlns="http://schemas.openxmlformats.org/spreadsheetml/2006/main">
  <c r="K101" i="6"/>
  <c r="M101" s="1"/>
  <c r="K100"/>
  <c r="M100" s="1"/>
  <c r="L76"/>
  <c r="K76"/>
  <c r="L74"/>
  <c r="K74"/>
  <c r="L72"/>
  <c r="K72"/>
  <c r="L42"/>
  <c r="K42"/>
  <c r="L38"/>
  <c r="K38"/>
  <c r="L36"/>
  <c r="K36"/>
  <c r="M36" s="1"/>
  <c r="L33"/>
  <c r="K33"/>
  <c r="L73"/>
  <c r="K73"/>
  <c r="K83"/>
  <c r="M83" s="1"/>
  <c r="K97"/>
  <c r="M97" s="1"/>
  <c r="K99"/>
  <c r="M99" s="1"/>
  <c r="K96"/>
  <c r="M96" s="1"/>
  <c r="L44"/>
  <c r="K44"/>
  <c r="L43"/>
  <c r="K43"/>
  <c r="L14"/>
  <c r="K14"/>
  <c r="H12"/>
  <c r="L69"/>
  <c r="K69"/>
  <c r="L62"/>
  <c r="K62"/>
  <c r="L68"/>
  <c r="K68"/>
  <c r="L67"/>
  <c r="K67"/>
  <c r="K95"/>
  <c r="M95" s="1"/>
  <c r="K94"/>
  <c r="M94" s="1"/>
  <c r="L71"/>
  <c r="K71"/>
  <c r="K93"/>
  <c r="M93" s="1"/>
  <c r="L70"/>
  <c r="K70"/>
  <c r="L31"/>
  <c r="K31"/>
  <c r="P16"/>
  <c r="K91"/>
  <c r="M91" s="1"/>
  <c r="K90"/>
  <c r="M90" s="1"/>
  <c r="L39"/>
  <c r="K39"/>
  <c r="L28"/>
  <c r="K28"/>
  <c r="K92"/>
  <c r="M92" s="1"/>
  <c r="P15"/>
  <c r="L66"/>
  <c r="K66"/>
  <c r="L64"/>
  <c r="K64"/>
  <c r="K89"/>
  <c r="M89" s="1"/>
  <c r="K88"/>
  <c r="M88" s="1"/>
  <c r="L65"/>
  <c r="K65"/>
  <c r="L35"/>
  <c r="K35"/>
  <c r="P13"/>
  <c r="L63"/>
  <c r="K63"/>
  <c r="K87"/>
  <c r="M87" s="1"/>
  <c r="K86"/>
  <c r="M86" s="1"/>
  <c r="K85"/>
  <c r="M85" s="1"/>
  <c r="K61"/>
  <c r="L61"/>
  <c r="L58"/>
  <c r="K58"/>
  <c r="L60"/>
  <c r="K60"/>
  <c r="L59"/>
  <c r="K59"/>
  <c r="L34"/>
  <c r="K34"/>
  <c r="K57"/>
  <c r="L57"/>
  <c r="L32"/>
  <c r="K32"/>
  <c r="L29"/>
  <c r="K29"/>
  <c r="L56"/>
  <c r="K56"/>
  <c r="L55"/>
  <c r="K55"/>
  <c r="L54"/>
  <c r="K54"/>
  <c r="L30"/>
  <c r="K30"/>
  <c r="M33" l="1"/>
  <c r="M72"/>
  <c r="M76"/>
  <c r="M74"/>
  <c r="M42"/>
  <c r="M38"/>
  <c r="M43"/>
  <c r="M73"/>
  <c r="M14"/>
  <c r="M44"/>
  <c r="M31"/>
  <c r="M70"/>
  <c r="M67"/>
  <c r="M68"/>
  <c r="M62"/>
  <c r="M69"/>
  <c r="M28"/>
  <c r="M71"/>
  <c r="M35"/>
  <c r="M39"/>
  <c r="M66"/>
  <c r="M64"/>
  <c r="M65"/>
  <c r="M63"/>
  <c r="M60"/>
  <c r="M61"/>
  <c r="M55"/>
  <c r="M29"/>
  <c r="M58"/>
  <c r="M59"/>
  <c r="M32"/>
  <c r="M34"/>
  <c r="M30"/>
  <c r="M56"/>
  <c r="M57"/>
  <c r="M54"/>
  <c r="L108"/>
  <c r="K108"/>
  <c r="M108" l="1"/>
  <c r="L12" l="1"/>
  <c r="K12"/>
  <c r="L11"/>
  <c r="K11"/>
  <c r="L106"/>
  <c r="K106"/>
  <c r="M11" l="1"/>
  <c r="M12"/>
  <c r="M106"/>
  <c r="L107"/>
  <c r="K107"/>
  <c r="H301"/>
  <c r="M107" l="1"/>
  <c r="K301" l="1"/>
  <c r="L301" s="1"/>
  <c r="K290"/>
  <c r="L290" s="1"/>
  <c r="K280"/>
  <c r="L280" s="1"/>
  <c r="K296" l="1"/>
  <c r="L296" s="1"/>
  <c r="K297" l="1"/>
  <c r="L297" s="1"/>
  <c r="K294" l="1"/>
  <c r="L294" s="1"/>
  <c r="K273"/>
  <c r="L273" s="1"/>
  <c r="K293"/>
  <c r="L293" s="1"/>
  <c r="K292"/>
  <c r="L292" s="1"/>
  <c r="K291"/>
  <c r="L291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F263"/>
  <c r="K263" s="1"/>
  <c r="L263" s="1"/>
  <c r="F262"/>
  <c r="K262" s="1"/>
  <c r="L262" s="1"/>
  <c r="K261"/>
  <c r="L261" s="1"/>
  <c r="F260"/>
  <c r="K260" s="1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F240"/>
  <c r="K240" s="1"/>
  <c r="L240" s="1"/>
  <c r="K239"/>
  <c r="L239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F192"/>
  <c r="K192" s="1"/>
  <c r="L192" s="1"/>
  <c r="H191"/>
  <c r="K191" s="1"/>
  <c r="L191" s="1"/>
  <c r="K188"/>
  <c r="L188" s="1"/>
  <c r="K187"/>
  <c r="L187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<sst xmlns="http://schemas.openxmlformats.org/spreadsheetml/2006/main" count="2892" uniqueCount="1115">
  <si>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</si>
  <si>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</si>
  <si>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</si>
  <si>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</si>
  <si>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</si>
  <si>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</si>
  <si>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</si>
  <si>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</si>
  <si>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</si>
  <si>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</si>
  <si>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</si>
  <si>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</si>
  <si>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</si>
  <si>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</si>
  <si>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</si>
  <si>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</si>
  <si>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</si>
  <si>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</si>
  <si>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</si>
  <si>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</si>
  <si>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</si>
  <si>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</si>
  <si>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</si>
  <si>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</si>
  <si>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</si>
  <si>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</si>
  <si>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</si>
  <si>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</si>
  <si>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</si>
  <si>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</si>
  <si>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</si>
  <si>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</si>
  <si>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</si>
  <si>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</si>
  <si>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</si>
  <si>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</si>
  <si>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</si>
  <si>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</si>
  <si>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</si>
  <si>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</si>
  <si>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</si>
  <si>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</si>
  <si>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</si>
  <si>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</si>
  <si>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</si>
  <si>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</si>
  <si>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</si>
  <si>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</si>
  <si>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</si>
  <si>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</si>
  <si>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</si>
  <si>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</si>
  <si>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</si>
  <si>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</si>
  <si>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</si>
  <si>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</si>
  <si>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</si>
  <si>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</si>
  <si>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</si>
  <si>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</si>
  <si>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</si>
  <si>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</si>
  <si>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</si>
  <si>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</si>
  <si>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</si>
  <si>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</si>
  <si>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</si>
  <si>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</si>
  <si>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</si>
  <si>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</si>
  <si>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</si>
  <si>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</si>
  <si>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</si>
  <si>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</si>
  <si>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</si>
  <si>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</si>
  <si>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</si>
  <si>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</si>
  <si>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</si>
  <si>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</si>
  <si>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</si>
  <si>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</si>
  <si>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</si>
  <si>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</si>
  <si>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</si>
  <si>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</si>
  <si>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</si>
  <si>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</si>
  <si>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</si>
  <si>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</si>
  <si>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</si>
  <si>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</si>
  <si>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</si>
  <si>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</si>
  <si>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</si>
  <si>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</si>
  <si>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</si>
  <si>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</si>
  <si>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</si>
  <si>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</si>
  <si>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</si>
  <si>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</si>
  <si>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</si>
  <si>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</si>
  <si>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</si>
  <si>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</si>
  <si>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</si>
  <si>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</si>
  <si>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</si>
  <si>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</si>
  <si>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</si>
  <si>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</si>
  <si>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</si>
  <si>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</si>
  <si>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</si>
  <si>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</si>
  <si>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</si>
  <si>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</si>
  <si>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</si>
  <si>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</si>
  <si>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</si>
  <si>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</si>
  <si>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</si>
  <si>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</si>
  <si>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</si>
  <si>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</si>
  <si>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</si>
  <si>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</si>
  <si>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</si>
  <si>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</si>
  <si>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</si>
  <si>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</si>
  <si>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</si>
  <si>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</si>
  <si>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</si>
  <si>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</si>
  <si>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</si>
  <si>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</si>
  <si>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</si>
  <si>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</si>
  <si>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</si>
  <si>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</si>
  <si>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</si>
  <si>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</si>
  <si>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</si>
  <si>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</si>
  <si>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</si>
  <si>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</si>
  <si>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</si>
  <si>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</si>
  <si>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</si>
  <si>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</si>
  <si>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</si>
  <si>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</si>
  <si>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</si>
  <si>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</si>
  <si>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</si>
  <si>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</si>
  <si>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</si>
  <si>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</si>
  <si>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</si>
  <si>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</si>
  <si>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</si>
  <si>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</si>
  <si>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</si>
  <si>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</si>
  <si>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</si>
  <si>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</si>
  <si>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</si>
  <si>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</si>
  <si>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</si>
  <si>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</si>
  <si>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</si>
  <si>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</si>
  <si>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</si>
  <si>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</si>
  <si>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</si>
  <si>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</si>
  <si>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</si>
  <si>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</si>
  <si>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</si>
  <si>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</si>
  <si>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</si>
  <si>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</si>
  <si>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</si>
  <si>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</si>
  <si>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</si>
  <si>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</si>
  <si>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</si>
  <si>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</si>
  <si>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</si>
  <si>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</si>
  <si>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</si>
  <si>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</si>
  <si>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</si>
  <si>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</si>
  <si>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</si>
  <si>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</si>
  <si>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</si>
  <si>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</si>
  <si>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</si>
  <si>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</si>
  <si>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</si>
  <si>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</si>
  <si>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</si>
  <si>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</si>
  <si>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</si>
  <si>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</si>
  <si>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</si>
  <si>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</si>
  <si>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</si>
  <si>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</si>
  <si>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</si>
  <si>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</si>
  <si>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</si>
  <si>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</si>
  <si>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</si>
  <si>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</si>
  <si>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</si>
  <si>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</si>
  <si>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</si>
  <si>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</si>
  <si>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</si>
  <si>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</si>
  <si>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</si>
  <si>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</si>
  <si>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</si>
  <si>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</si>
  <si>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</si>
  <si>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</si>
  <si>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</si>
  <si>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</si>
  <si>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</si>
  <si>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</si>
  <si>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</si>
  <si>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</si>
  <si>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</si>
  <si>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</si>
  <si>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</si>
  <si>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</si>
  <si>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</si>
  <si>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</si>
  <si>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</si>
  <si>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</si>
  <si>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</si>
  <si>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</si>
  <si>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</si>
  <si>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</si>
  <si>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</si>
  <si>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</si>
  <si>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</si>
  <si>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</si>
  <si>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</si>
  <si>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</si>
  <si>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</si>
  <si>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</si>
  <si>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</si>
  <si>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</si>
  <si>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</si>
  <si>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</si>
  <si>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</si>
  <si>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</si>
  <si>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</si>
  <si>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</si>
  <si>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</si>
  <si>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</si>
  <si>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</si>
  <si>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</si>
  <si>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</si>
  <si>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</si>
  <si>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</si>
  <si>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</si>
  <si>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</si>
  <si>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</si>
  <si>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</si>
  <si>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</si>
  <si>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</si>
  <si>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</si>
  <si>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</si>
  <si>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</si>
  <si>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</si>
  <si>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</si>
  <si>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</si>
  <si>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</si>
  <si>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</si>
  <si>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</si>
  <si>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</si>
  <si>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</si>
  <si>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</si>
  <si>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</si>
  <si>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</si>
  <si>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</si>
  <si>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</si>
  <si>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</si>
  <si>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</si>
  <si>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</si>
  <si>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</si>
  <si>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</si>
  <si>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</si>
  <si>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</si>
  <si>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</si>
  <si>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</si>
  <si>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</si>
  <si>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</si>
  <si>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</si>
  <si>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</si>
  <si>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</si>
  <si>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</si>
  <si>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</si>
  <si>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</si>
  <si>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</si>
  <si>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</si>
  <si>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</si>
  <si>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</si>
  <si>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</si>
  <si>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</si>
  <si>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</si>
  <si>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</si>
  <si>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</si>
  <si>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</si>
  <si>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</si>
  <si>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</si>
  <si>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</si>
  <si>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</si>
  <si>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</si>
  <si>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</si>
  <si>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</si>
  <si>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</si>
  <si>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</si>
  <si>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</si>
  <si>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</si>
  <si>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</si>
  <si>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</si>
  <si>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</si>
  <si>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</si>
  <si>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</si>
  <si>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</si>
  <si>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</si>
  <si>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</si>
  <si>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</si>
  <si>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</si>
  <si>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</si>
  <si>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</si>
  <si>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</si>
  <si>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</si>
  <si>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</si>
  <si>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</si>
  <si>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</si>
  <si>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</si>
  <si>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</si>
  <si>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</si>
  <si>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</si>
  <si>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</si>
  <si>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</si>
  <si>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</si>
  <si>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</si>
  <si>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</si>
  <si>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</si>
  <si>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</si>
  <si>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</si>
  <si>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</si>
  <si>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</si>
  <si>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</si>
  <si>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</si>
  <si>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</si>
  <si>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</si>
  <si>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</si>
  <si>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</si>
  <si>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</si>
  <si>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</si>
  <si>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</si>
  <si>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</si>
  <si>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</si>
  <si>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</si>
  <si>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</si>
  <si>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</si>
  <si>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</si>
  <si>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</si>
  <si>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</si>
  <si>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</si>
  <si>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</si>
  <si>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</si>
  <si>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</si>
  <si>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</si>
  <si>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</si>
  <si>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</si>
  <si>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</si>
  <si>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</si>
  <si>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</si>
  <si>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</si>
  <si>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</si>
  <si>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</si>
  <si>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</si>
  <si>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</si>
  <si>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</si>
  <si>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</si>
  <si>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</si>
  <si>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</si>
  <si>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</si>
  <si>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</si>
  <si>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</si>
  <si>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</si>
  <si>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</si>
  <si>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</si>
  <si>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</si>
  <si>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</si>
  <si>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</si>
  <si>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</si>
  <si>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</si>
  <si>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</si>
  <si>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</si>
  <si>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</si>
  <si>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</si>
  <si>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</si>
  <si>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</si>
  <si>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</si>
  <si>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</si>
  <si>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</si>
  <si>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</si>
  <si>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</si>
  <si>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</si>
  <si>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</si>
  <si>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</si>
  <si>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</si>
  <si>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</si>
  <si>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</si>
  <si>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</si>
  <si>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</si>
  <si>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</si>
  <si>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</si>
  <si>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</si>
  <si>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</si>
  <si>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</si>
  <si>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</si>
  <si>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</si>
  <si>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</si>
  <si>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</si>
  <si>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</si>
  <si>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</si>
  <si>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</si>
  <si>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</si>
  <si>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</si>
  <si>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</si>
  <si>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</si>
  <si>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</si>
  <si>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</si>
  <si>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</si>
  <si>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</si>
  <si>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</si>
  <si>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</si>
  <si>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</si>
  <si>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</si>
  <si>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</si>
  <si>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</si>
  <si>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</si>
  <si>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</si>
  <si>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</si>
  <si>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</si>
  <si>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</si>
  <si>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</si>
  <si>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</si>
  <si>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</si>
  <si>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</si>
  <si>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</si>
  <si>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</si>
  <si>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</si>
  <si>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</si>
  <si>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</si>
  <si>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</si>
  <si>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</si>
  <si>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</si>
  <si>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</si>
  <si>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</si>
  <si>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</si>
  <si>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</si>
  <si>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</si>
  <si>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</si>
  <si>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</si>
  <si>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</si>
  <si>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</si>
  <si>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</si>
  <si>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</si>
  <si>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</si>
  <si>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</si>
  <si>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</si>
  <si>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</si>
  <si>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</si>
  <si>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</si>
  <si>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</si>
  <si>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</si>
  <si>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</si>
  <si>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</si>
  <si>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</si>
  <si>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</si>
  <si>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</si>
  <si>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</si>
  <si>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</si>
  <si>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</si>
  <si>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</si>
  <si>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</si>
  <si>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</si>
  <si>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</si>
  <si>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</si>
  <si>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</si>
  <si>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</si>
  <si>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</si>
  <si>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</si>
  <si>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</si>
  <si>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</si>
  <si>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</si>
  <si>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</si>
  <si>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</si>
  <si>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</si>
  <si>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</si>
  <si>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</si>
  <si>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</si>
  <si>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</si>
  <si>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</si>
  <si>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</si>
  <si>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</si>
  <si>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</si>
  <si>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</si>
  <si>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</si>
  <si>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</si>
  <si>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</si>
  <si>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</si>
  <si>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</si>
  <si>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</si>
  <si>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</si>
  <si>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</si>
  <si>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</si>
  <si>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</si>
  <si>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</si>
  <si>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</si>
  <si>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</si>
  <si>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</si>
  <si>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</si>
  <si>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</si>
  <si>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</si>
  <si>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</si>
  <si>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</si>
  <si>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</si>
  <si>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</si>
  <si>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</si>
  <si>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</si>
  <si>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</si>
  <si>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</si>
  <si>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</si>
  <si>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</si>
  <si>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</si>
  <si>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</si>
  <si>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</si>
  <si>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</si>
  <si>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</si>
  <si>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</si>
  <si>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</si>
  <si>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</si>
  <si>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</si>
  <si>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</si>
  <si>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</si>
  <si>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</si>
  <si>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</si>
  <si>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</si>
  <si>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</si>
  <si>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</si>
  <si>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</si>
  <si>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</si>
  <si>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</si>
  <si>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</si>
  <si>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</si>
  <si>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</si>
  <si>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</si>
  <si>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</si>
  <si>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</si>
  <si>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</si>
  <si>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</si>
  <si>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</si>
  <si>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</si>
  <si>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</si>
  <si>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</si>
  <si>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</si>
  <si>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</si>
  <si>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</si>
  <si>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</si>
  <si>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</si>
  <si>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</si>
  <si>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</si>
  <si>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</si>
  <si>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</si>
  <si>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</si>
  <si>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</si>
  <si>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</si>
  <si>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</si>
  <si>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</si>
  <si>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</si>
  <si>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</si>
  <si>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</si>
  <si>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</si>
  <si>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</si>
  <si>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</si>
  <si>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</si>
  <si>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</si>
  <si>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</si>
  <si>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</si>
  <si>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</si>
  <si>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</si>
  <si>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</si>
  <si>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</si>
  <si>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</si>
  <si>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</si>
  <si>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</si>
  <si>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</si>
  <si>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</si>
  <si>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</si>
  <si>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</si>
  <si>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</si>
  <si>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</si>
  <si>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</si>
  <si>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</si>
  <si>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</si>
  <si>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</si>
  <si>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</si>
  <si>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</si>
  <si>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</si>
  <si>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</si>
  <si>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</si>
  <si>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</si>
  <si>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</si>
  <si>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</si>
  <si>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</si>
  <si>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</si>
  <si>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</si>
  <si>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</si>
  <si>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</si>
  <si>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</si>
  <si>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</si>
  <si>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</si>
  <si>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</si>
  <si>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</si>
  <si>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</si>
  <si>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</si>
  <si>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</si>
  <si>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</si>
  <si>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</si>
  <si>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</si>
  <si>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</si>
  <si>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</si>
  <si>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</si>
  <si>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</si>
  <si>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</si>
  <si>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</si>
  <si>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</si>
  <si>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</si>
  <si>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</si>
  <si>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</si>
  <si>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</si>
  <si>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</si>
  <si>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</si>
  <si>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</si>
  <si>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</si>
  <si>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</si>
  <si>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</si>
  <si>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</si>
  <si>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</si>
  <si>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</si>
  <si>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</si>
  <si>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</si>
  <si>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</si>
  <si>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</si>
  <si>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</si>
  <si>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</si>
  <si>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</si>
  <si>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</si>
  <si>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</si>
  <si>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</si>
  <si>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</si>
  <si>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</si>
  <si>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</si>
  <si>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</si>
  <si>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</si>
  <si>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</si>
  <si>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</si>
  <si>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</si>
  <si>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</si>
  <si>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</si>
  <si>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</si>
  <si>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</si>
  <si>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</si>
  <si>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</si>
  <si>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</si>
  <si>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</si>
  <si>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</si>
  <si>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</si>
  <si>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</si>
  <si>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</si>
  <si>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</si>
  <si>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</si>
  <si>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</si>
  <si>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</si>
  <si>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</si>
  <si>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</si>
  <si>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</si>
  <si>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</si>
  <si>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</si>
  <si>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</si>
  <si>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</si>
  <si>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</si>
  <si>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</si>
  <si>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</si>
  <si>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</si>
  <si>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</si>
  <si>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</si>
  <si>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</si>
  <si>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</si>
  <si>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</si>
  <si>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</si>
  <si>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</si>
  <si>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</si>
  <si>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</si>
  <si>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</si>
  <si>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</si>
  <si>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</si>
  <si>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</si>
  <si>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</si>
  <si>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</si>
  <si>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</si>
  <si>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</si>
  <si>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</si>
  <si>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</si>
  <si>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</si>
  <si>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</si>
  <si>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</si>
  <si>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</si>
  <si>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</si>
  <si>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</si>
  <si>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</si>
  <si>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</si>
  <si>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</si>
  <si>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</si>
  <si>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</si>
  <si>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</si>
  <si>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</si>
  <si>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</si>
  <si>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</si>
  <si>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</si>
  <si>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</si>
  <si>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</si>
  <si>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</si>
  <si>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</si>
  <si>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</si>
  <si>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</si>
  <si>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</si>
  <si>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</si>
  <si>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</si>
  <si>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</si>
  <si>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</si>
  <si>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</si>
  <si>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</si>
  <si>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</si>
  <si>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</si>
  <si>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</si>
  <si>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</si>
  <si>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</si>
  <si>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</si>
  <si>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</si>
  <si>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</si>
  <si>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</si>
  <si>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</si>
  <si>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</si>
  <si>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</si>
  <si>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</si>
  <si>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</si>
  <si>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</si>
  <si>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</si>
  <si>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</si>
  <si>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</si>
  <si>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</si>
  <si>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</si>
  <si>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</si>
  <si>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</si>
  <si>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</si>
  <si>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</si>
  <si>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</si>
  <si>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</si>
  <si>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</si>
  <si>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</si>
  <si>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</si>
  <si>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</si>
  <si>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</si>
  <si>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</si>
  <si>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</si>
  <si>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</si>
  <si>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</si>
  <si>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</si>
  <si>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</si>
  <si>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</si>
  <si>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</si>
  <si>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</si>
  <si>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</si>
  <si>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</si>
  <si>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</si>
  <si>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</si>
  <si>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</si>
  <si>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</si>
  <si>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</si>
  <si>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</si>
  <si>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</si>
  <si>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</si>
  <si>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</si>
  <si>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</si>
  <si>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</si>
  <si>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</si>
  <si>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</si>
  <si>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</si>
  <si>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</si>
  <si>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</si>
  <si>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</si>
  <si>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</si>
  <si>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</si>
  <si>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</si>
  <si>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</si>
  <si>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</si>
  <si>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</si>
  <si>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</si>
  <si>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</si>
  <si>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</si>
  <si>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</si>
  <si>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</si>
  <si>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</si>
  <si>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</si>
  <si>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</si>
  <si>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</si>
  <si>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</si>
  <si>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</si>
  <si>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</si>
  <si>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</si>
  <si>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</si>
  <si>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</si>
  <si>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</si>
  <si>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</si>
  <si>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</si>
  <si>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</si>
  <si>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</si>
  <si>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</si>
  <si>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</si>
  <si>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</si>
  <si>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</si>
  <si>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</si>
  <si>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</si>
  <si>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</si>
  <si>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</si>
  <si>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</si>
  <si>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</si>
  <si>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</si>
  <si>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</si>
  <si>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</si>
  <si>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</si>
  <si>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</si>
  <si>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</si>
  <si>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</si>
  <si>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</si>
  <si>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</si>
  <si>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</si>
  <si>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</si>
  <si>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</si>
  <si>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</si>
  <si>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</si>
  <si>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</si>
  <si>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</si>
  <si>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</si>
  <si>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</si>
  <si>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</si>
  <si>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</si>
  <si>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</si>
  <si>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</si>
  <si>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</si>
  <si>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</si>
  <si>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</si>
  <si>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</si>
  <si>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</si>
  <si>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</si>
  <si>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</si>
  <si>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</si>
  <si>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</si>
  <si>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</si>
  <si>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</si>
  <si>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</si>
  <si>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</si>
  <si>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</si>
  <si>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</si>
  <si>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</si>
  <si>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</si>
  <si>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</si>
  <si>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</si>
  <si>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</si>
  <si>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</si>
  <si>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</si>
  <si>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</si>
  <si>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</si>
  <si>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</si>
  <si>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</si>
  <si>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</si>
  <si>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</si>
  <si>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</si>
  <si>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2210-2230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</si>
  <si>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</si>
  <si>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</si>
  <si>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</si>
  <si>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</si>
  <si>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</si>
  <si>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</si>
  <si>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</si>
  <si>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</si>
  <si>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</si>
  <si>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</si>
  <si>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</si>
  <si>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</si>
  <si>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</si>
  <si>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</si>
  <si>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</si>
  <si>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</si>
  <si>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</si>
  <si>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</si>
  <si>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</si>
  <si>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</si>
  <si>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</si>
  <si>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482-486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</si>
  <si>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</si>
  <si>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</si>
  <si>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</si>
  <si>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</si>
  <si>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</si>
  <si>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</si>
  <si>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</si>
  <si>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</si>
  <si>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</si>
  <si>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</si>
  <si>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</si>
  <si>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</si>
  <si>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</si>
  <si>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</si>
  <si>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</si>
  <si>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</si>
  <si>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</si>
  <si>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</si>
  <si>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</si>
  <si>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</si>
  <si>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</si>
  <si>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</si>
  <si>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</si>
  <si>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</si>
  <si>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</si>
  <si>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</si>
  <si>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</si>
  <si>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PANTH</t>
  </si>
  <si>
    <t>RILINFRA</t>
  </si>
  <si>
    <t>Rachana Infra Ltd</t>
  </si>
  <si>
    <t>GRAVITON RESEARCH CAPITAL LLP</t>
  </si>
  <si>
    <t>Loss of Rs.9/-</t>
  </si>
  <si>
    <t>Loss of Rs.62.5/-</t>
  </si>
  <si>
    <t>Loss of Rs.90/-</t>
  </si>
  <si>
    <t>Loss of Rs.12.5/-</t>
  </si>
  <si>
    <t>650-670</t>
  </si>
  <si>
    <t>Profit of Rs.3/-</t>
  </si>
  <si>
    <t>992-1000</t>
  </si>
  <si>
    <t>1030-1060</t>
  </si>
  <si>
    <t>239-241</t>
  </si>
  <si>
    <t>248-252</t>
  </si>
  <si>
    <t>120-140</t>
  </si>
  <si>
    <t>Profit of Rs.4/-</t>
  </si>
  <si>
    <t>NIFTY 15900 CE 16-JUN</t>
  </si>
  <si>
    <t>Loss of Rs.14.5/-</t>
  </si>
  <si>
    <t>Loss of Rs.8.5/-</t>
  </si>
  <si>
    <t>395-400</t>
  </si>
  <si>
    <t>440-460</t>
  </si>
  <si>
    <t>PURAV BHARATBHAI PATEL</t>
  </si>
  <si>
    <t>SSTL</t>
  </si>
  <si>
    <t>SUMIT SHARDA</t>
  </si>
  <si>
    <t>XTX MARKETS LLP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</si>
  <si>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</si>
  <si>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</si>
  <si>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</si>
  <si>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</si>
  <si>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</si>
  <si>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</si>
  <si>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</si>
  <si>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</si>
  <si>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</si>
  <si>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</si>
  <si>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</si>
  <si>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</si>
  <si>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</si>
  <si>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</si>
  <si>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</si>
  <si>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</si>
  <si>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</si>
  <si>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ALPHA LEON ENTERPRISES LLP</t>
  </si>
  <si>
    <t>NCL RESEARCH AND FINANCIAL SERVICES LIMITED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</si>
  <si>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</si>
  <si>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</si>
  <si>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</si>
  <si>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</si>
  <si>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</si>
  <si>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</si>
  <si>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</si>
  <si>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</si>
  <si>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</si>
  <si>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</si>
  <si>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DIVYA KANDA</t>
  </si>
  <si>
    <t>ETT</t>
  </si>
  <si>
    <t>GUJTERC</t>
  </si>
  <si>
    <t>MOONGIPASEC</t>
  </si>
  <si>
    <t>GAURANK SINGHAL</t>
  </si>
  <si>
    <t>RLFL</t>
  </si>
  <si>
    <t>SCANDENT</t>
  </si>
  <si>
    <t>ZENAB AIYUB YACOOBALI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</si>
  <si>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</si>
  <si>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</si>
  <si>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</si>
  <si>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</si>
  <si>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</si>
  <si>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</si>
  <si>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</si>
  <si>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</si>
  <si>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2110-2120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</si>
  <si>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</si>
  <si>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</si>
  <si>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</si>
  <si>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</si>
  <si>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</si>
  <si>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</si>
  <si>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</si>
  <si>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</si>
  <si>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704-708</t>
  </si>
  <si>
    <t>725-745</t>
  </si>
  <si>
    <t>16.5-18.50</t>
  </si>
  <si>
    <t>26-32</t>
  </si>
  <si>
    <t>SUPPETRO</t>
  </si>
  <si>
    <t>AFFORDABLE</t>
  </si>
  <si>
    <t>JEETESHRAI</t>
  </si>
  <si>
    <t>BCLENTERPR</t>
  </si>
  <si>
    <t>BP EQUITIES PVT. LTD.</t>
  </si>
  <si>
    <t>MOHIT CHOPRA</t>
  </si>
  <si>
    <t>ZENITH PORTFOLIO PRIVATE LIMITED</t>
  </si>
  <si>
    <t>BCPL</t>
  </si>
  <si>
    <t>MITEN BHARAT SHAH</t>
  </si>
  <si>
    <t>BRANDBUCKT</t>
  </si>
  <si>
    <t>LALITKUMARGOPILAL</t>
  </si>
  <si>
    <t>CHENFERRO</t>
  </si>
  <si>
    <t>RAM KISHAN</t>
  </si>
  <si>
    <t>FACORALL</t>
  </si>
  <si>
    <t>GETALONG</t>
  </si>
  <si>
    <t>WESTPAC INVESTMENTS PVT LTD</t>
  </si>
  <si>
    <t>RADHIKA RASTOGI</t>
  </si>
  <si>
    <t>HKG</t>
  </si>
  <si>
    <t>HEMAL ARUNBHAI MEHTA</t>
  </si>
  <si>
    <t>KPEL</t>
  </si>
  <si>
    <t>BHAVNABEN ASHWINBHAI MITHANI</t>
  </si>
  <si>
    <t>MAHACORP</t>
  </si>
  <si>
    <t>REVANNATH BABAN JAGTAP</t>
  </si>
  <si>
    <t>AVTAR INSTALMENTS PRIVATE LIMITED</t>
  </si>
  <si>
    <t>MATHEWE</t>
  </si>
  <si>
    <t>VORA JINALBEN BHAVIKBHAI</t>
  </si>
  <si>
    <t>VORA BHAVIK PRAFULCHANDRA</t>
  </si>
  <si>
    <t>PRAFULCHANDRA CHIMANLAL VORA</t>
  </si>
  <si>
    <t>GLASTONMARIOMENEZES</t>
  </si>
  <si>
    <t>NEXUSSURGL</t>
  </si>
  <si>
    <t>RAKESH V HANDA</t>
  </si>
  <si>
    <t>KHATTU CONSTRUCTION AND DEVELOPERS PRIVATE LIMITED</t>
  </si>
  <si>
    <t>UMESH BALKISHAN TIBREWALAL HUF</t>
  </si>
  <si>
    <t>SWAPAN KARMAKAR</t>
  </si>
  <si>
    <t>SELLWIN</t>
  </si>
  <si>
    <t>ASHOK DEVJIBHAI KANANI</t>
  </si>
  <si>
    <t>PIYUSHSARDA</t>
  </si>
  <si>
    <t>SYSCHEM</t>
  </si>
  <si>
    <t>KAMAL GADALAY</t>
  </si>
  <si>
    <t>GSTL</t>
  </si>
  <si>
    <t>Globesecure Techno Ltd</t>
  </si>
  <si>
    <t>AVIRAT ENTERPRISE</t>
  </si>
  <si>
    <t>HARDWYN</t>
  </si>
  <si>
    <t>Hardwyn India Limited</t>
  </si>
  <si>
    <t>SAWARNBHUMI VANIJYA PRIVATE LIMITED</t>
  </si>
  <si>
    <t>LOTUSEYE</t>
  </si>
  <si>
    <t>Lotus Eye Hosp &amp; Inst Ltd</t>
  </si>
  <si>
    <t>. VRAMATH  FINANCIAL  SERVICES PVT LTD</t>
  </si>
  <si>
    <t>. RAJESH MADHAVAN UNNI(HUF)</t>
  </si>
  <si>
    <t>RAMCOSYS</t>
  </si>
  <si>
    <t>Ramco Systems Limited</t>
  </si>
  <si>
    <t>RBL Bank Limited</t>
  </si>
  <si>
    <t>JUMP TRADING FINANCIAL INDIA PRIVATE LIMITED</t>
  </si>
  <si>
    <t>HRTI PRIVATE LIMITED</t>
  </si>
  <si>
    <t>RIIL</t>
  </si>
  <si>
    <t>Reliance Indl Infra Ltd</t>
  </si>
  <si>
    <t>SADBHAV</t>
  </si>
  <si>
    <t>Sadbhav Engineering Limit</t>
  </si>
  <si>
    <t>VALLABH INVESTMENTS</t>
  </si>
  <si>
    <t>SONUINFRA</t>
  </si>
  <si>
    <t>Sonu Infratech Limited</t>
  </si>
  <si>
    <t>NIKHIL TYAGI</t>
  </si>
  <si>
    <t>NIKUNJ KAUSHIK SHAH</t>
  </si>
  <si>
    <t>VENUSPIPES</t>
  </si>
  <si>
    <t>Venus Pipes &amp; Tubes Ltd</t>
  </si>
  <si>
    <t>L7 HITECH PRIVATE LIMITED</t>
  </si>
  <si>
    <t>Asian Granito India Limit</t>
  </si>
  <si>
    <t>JAINAM BROKING LIMITED</t>
  </si>
  <si>
    <t>PIGL</t>
  </si>
  <si>
    <t>Power Instrument (G) Ltd</t>
  </si>
  <si>
    <t>SANGITHA</t>
  </si>
  <si>
    <t>VIRALI VICKY JHAVERI</t>
  </si>
  <si>
    <t>SKY WANDERERS  LLP</t>
  </si>
  <si>
    <t>COMFORT FINCAP LIMITED</t>
  </si>
  <si>
    <t>NEW BERRY CAPITALS PRIVATE LIMITED</t>
  </si>
  <si>
    <t>WINPRO</t>
  </si>
  <si>
    <t>WinPro Industries Limited</t>
  </si>
  <si>
    <t>KETAN MADHUSUDAN SHROFF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</si>
</sst>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9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0" fontId="41" fillId="14" borderId="21" xfId="0" applyFont="1" applyFill="1" applyBorder="1" applyAlignment="1">
      <alignment horizontal="center" vertical="center"/>
    </xf>
    <xf numFmtId="2" fontId="41" fillId="12" borderId="21" xfId="0" applyNumberFormat="1" applyFont="1" applyFill="1" applyBorder="1" applyAlignment="1">
      <alignment horizontal="center" vertical="center"/>
    </xf>
    <xf numFmtId="166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5" sqref="B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44729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I20" sqref="I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44729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4" t="s">
        <v>16</v>
      </c>
      <c r="B9" s="486" t="s">
        <v>17</v>
      </c>
      <c r="C9" s="486" t="s">
        <v>18</v>
      </c>
      <c r="D9" s="486" t="s">
        <v>19</v>
      </c>
      <c r="E9" s="23" t="s">
        <v>20</v>
      </c>
      <c r="F9" s="23" t="s">
        <v>21</v>
      </c>
      <c r="G9" s="481" t="s">
        <v>22</v>
      </c>
      <c r="H9" s="482"/>
      <c r="I9" s="483"/>
      <c r="J9" s="481" t="s">
        <v>23</v>
      </c>
      <c r="K9" s="482"/>
      <c r="L9" s="483"/>
      <c r="M9" s="23"/>
      <c r="N9" s="24"/>
      <c r="O9" s="24"/>
      <c r="P9" s="24"/>
    </row>
    <row r="10" spans="1:16" ht="59.25" customHeight="1">
      <c r="A10" s="485"/>
      <c r="B10" s="487"/>
      <c r="C10" s="487"/>
      <c r="D10" s="4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15348.55</v>
      </c>
      <c r="F11" s="32">
        <v>15513.85</v>
      </c>
      <c r="G11" s="33">
        <v>15162.7</v>
      </c>
      <c r="H11" s="33">
        <v>14976.85</v>
      </c>
      <c r="I11" s="33">
        <v>14625.7</v>
      </c>
      <c r="J11" s="33">
        <v>15699.7</v>
      </c>
      <c r="K11" s="33">
        <v>16050.849999999999</v>
      </c>
      <c r="L11" s="33">
        <v>16236.7</v>
      </c>
      <c r="M11" s="34">
        <v>15865</v>
      </c>
      <c r="N11" s="34">
        <v>15328</v>
      </c>
      <c r="O11" s="35">
        <v>13423100</v>
      </c>
      <c r="P11" s="36">
        <v>5.1690974548218138E-2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32633.75</v>
      </c>
      <c r="F12" s="37">
        <v>32997.583333333336</v>
      </c>
      <c r="G12" s="38">
        <v>32197.166666666672</v>
      </c>
      <c r="H12" s="38">
        <v>31760.583333333336</v>
      </c>
      <c r="I12" s="38">
        <v>30960.166666666672</v>
      </c>
      <c r="J12" s="38">
        <v>33434.166666666672</v>
      </c>
      <c r="K12" s="38">
        <v>34234.583333333343</v>
      </c>
      <c r="L12" s="38">
        <v>34671.166666666672</v>
      </c>
      <c r="M12" s="28">
        <v>33798</v>
      </c>
      <c r="N12" s="28">
        <v>32561</v>
      </c>
      <c r="O12" s="39">
        <v>3428950</v>
      </c>
      <c r="P12" s="40">
        <v>0.11233841013413784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15026.7</v>
      </c>
      <c r="F13" s="37">
        <v>15175.583333333334</v>
      </c>
      <c r="G13" s="38">
        <v>14851.116666666669</v>
      </c>
      <c r="H13" s="38">
        <v>14675.533333333335</v>
      </c>
      <c r="I13" s="38">
        <v>14351.066666666669</v>
      </c>
      <c r="J13" s="38">
        <v>15351.166666666668</v>
      </c>
      <c r="K13" s="38">
        <v>15675.633333333331</v>
      </c>
      <c r="L13" s="38">
        <v>15851.216666666667</v>
      </c>
      <c r="M13" s="28">
        <v>15500.05</v>
      </c>
      <c r="N13" s="28">
        <v>15000</v>
      </c>
      <c r="O13" s="39">
        <v>3960</v>
      </c>
      <c r="P13" s="40">
        <v>0.1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6081.3</v>
      </c>
      <c r="F14" s="37">
        <v>6133.8666666666659</v>
      </c>
      <c r="G14" s="38">
        <v>6017.7333333333318</v>
      </c>
      <c r="H14" s="38">
        <v>5954.1666666666661</v>
      </c>
      <c r="I14" s="38">
        <v>5838.0333333333319</v>
      </c>
      <c r="J14" s="38">
        <v>6197.4333333333316</v>
      </c>
      <c r="K14" s="38">
        <v>6313.5666666666648</v>
      </c>
      <c r="L14" s="38">
        <v>6377.1333333333314</v>
      </c>
      <c r="M14" s="28">
        <v>6250</v>
      </c>
      <c r="N14" s="28">
        <v>6070.3</v>
      </c>
      <c r="O14" s="39">
        <v>1725</v>
      </c>
      <c r="P14" s="40">
        <v>0.15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691.75</v>
      </c>
      <c r="F15" s="37">
        <v>701.35</v>
      </c>
      <c r="G15" s="38">
        <v>679.1</v>
      </c>
      <c r="H15" s="38">
        <v>666.45</v>
      </c>
      <c r="I15" s="38">
        <v>644.20000000000005</v>
      </c>
      <c r="J15" s="38">
        <v>714</v>
      </c>
      <c r="K15" s="38">
        <v>736.25</v>
      </c>
      <c r="L15" s="38">
        <v>748.9</v>
      </c>
      <c r="M15" s="28">
        <v>723.6</v>
      </c>
      <c r="N15" s="28">
        <v>688.7</v>
      </c>
      <c r="O15" s="39">
        <v>4042600</v>
      </c>
      <c r="P15" s="40">
        <v>-3.860925813624419E-2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2220.15</v>
      </c>
      <c r="F16" s="37">
        <v>2250.1166666666668</v>
      </c>
      <c r="G16" s="38">
        <v>2144.5333333333338</v>
      </c>
      <c r="H16" s="38">
        <v>2068.916666666667</v>
      </c>
      <c r="I16" s="38">
        <v>1963.3333333333339</v>
      </c>
      <c r="J16" s="38">
        <v>2325.7333333333336</v>
      </c>
      <c r="K16" s="38">
        <v>2431.3166666666666</v>
      </c>
      <c r="L16" s="38">
        <v>2506.9333333333334</v>
      </c>
      <c r="M16" s="28">
        <v>2355.6999999999998</v>
      </c>
      <c r="N16" s="28">
        <v>2174.5</v>
      </c>
      <c r="O16" s="39">
        <v>607500</v>
      </c>
      <c r="P16" s="40">
        <v>-7.7582686810943246E-3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17980.25</v>
      </c>
      <c r="F17" s="37">
        <v>18181.766666666666</v>
      </c>
      <c r="G17" s="38">
        <v>17613.533333333333</v>
      </c>
      <c r="H17" s="38">
        <v>17246.816666666666</v>
      </c>
      <c r="I17" s="38">
        <v>16678.583333333332</v>
      </c>
      <c r="J17" s="38">
        <v>18548.483333333334</v>
      </c>
      <c r="K17" s="38">
        <v>19116.716666666664</v>
      </c>
      <c r="L17" s="38">
        <v>19483.433333333334</v>
      </c>
      <c r="M17" s="28">
        <v>18750</v>
      </c>
      <c r="N17" s="28">
        <v>17815.05</v>
      </c>
      <c r="O17" s="39">
        <v>36700</v>
      </c>
      <c r="P17" s="40">
        <v>-3.5606359216922873E-2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92.2</v>
      </c>
      <c r="F18" s="37">
        <v>93.800000000000011</v>
      </c>
      <c r="G18" s="38">
        <v>89.950000000000017</v>
      </c>
      <c r="H18" s="38">
        <v>87.7</v>
      </c>
      <c r="I18" s="38">
        <v>83.850000000000009</v>
      </c>
      <c r="J18" s="38">
        <v>96.050000000000026</v>
      </c>
      <c r="K18" s="38">
        <v>99.90000000000002</v>
      </c>
      <c r="L18" s="38">
        <v>102.15000000000003</v>
      </c>
      <c r="M18" s="28">
        <v>97.65</v>
      </c>
      <c r="N18" s="28">
        <v>91.55</v>
      </c>
      <c r="O18" s="39">
        <v>18653200</v>
      </c>
      <c r="P18" s="40">
        <v>-1.951178486575135E-2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229.35</v>
      </c>
      <c r="F19" s="37">
        <v>233.54999999999998</v>
      </c>
      <c r="G19" s="38">
        <v>222.49999999999997</v>
      </c>
      <c r="H19" s="38">
        <v>215.64999999999998</v>
      </c>
      <c r="I19" s="38">
        <v>204.59999999999997</v>
      </c>
      <c r="J19" s="38">
        <v>240.39999999999998</v>
      </c>
      <c r="K19" s="38">
        <v>251.45</v>
      </c>
      <c r="L19" s="38">
        <v>258.29999999999995</v>
      </c>
      <c r="M19" s="28">
        <v>244.6</v>
      </c>
      <c r="N19" s="28">
        <v>226.7</v>
      </c>
      <c r="O19" s="39">
        <v>10862800</v>
      </c>
      <c r="P19" s="40">
        <v>-1.5783274440518257E-2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2090.8000000000002</v>
      </c>
      <c r="F20" s="37">
        <v>2106.3833333333332</v>
      </c>
      <c r="G20" s="38">
        <v>2069.7666666666664</v>
      </c>
      <c r="H20" s="38">
        <v>2048.7333333333331</v>
      </c>
      <c r="I20" s="38">
        <v>2012.1166666666663</v>
      </c>
      <c r="J20" s="38">
        <v>2127.4166666666665</v>
      </c>
      <c r="K20" s="38">
        <v>2164.0333333333333</v>
      </c>
      <c r="L20" s="38">
        <v>2185.0666666666666</v>
      </c>
      <c r="M20" s="28">
        <v>2143</v>
      </c>
      <c r="N20" s="28">
        <v>2085.35</v>
      </c>
      <c r="O20" s="39">
        <v>3422750</v>
      </c>
      <c r="P20" s="40">
        <v>3.8455703883495146E-2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2081.8000000000002</v>
      </c>
      <c r="F21" s="37">
        <v>2125.2166666666667</v>
      </c>
      <c r="G21" s="38">
        <v>2031.3833333333332</v>
      </c>
      <c r="H21" s="38">
        <v>1980.9666666666667</v>
      </c>
      <c r="I21" s="38">
        <v>1887.1333333333332</v>
      </c>
      <c r="J21" s="38">
        <v>2175.6333333333332</v>
      </c>
      <c r="K21" s="38">
        <v>2269.4666666666662</v>
      </c>
      <c r="L21" s="38">
        <v>2319.8833333333332</v>
      </c>
      <c r="M21" s="28">
        <v>2219.0500000000002</v>
      </c>
      <c r="N21" s="28">
        <v>2074.8000000000002</v>
      </c>
      <c r="O21" s="39">
        <v>21854500</v>
      </c>
      <c r="P21" s="40">
        <v>3.1672442679764063E-3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681.6</v>
      </c>
      <c r="F22" s="37">
        <v>692.85</v>
      </c>
      <c r="G22" s="38">
        <v>667.2</v>
      </c>
      <c r="H22" s="38">
        <v>652.80000000000007</v>
      </c>
      <c r="I22" s="38">
        <v>627.15000000000009</v>
      </c>
      <c r="J22" s="38">
        <v>707.25</v>
      </c>
      <c r="K22" s="38">
        <v>732.89999999999986</v>
      </c>
      <c r="L22" s="38">
        <v>747.3</v>
      </c>
      <c r="M22" s="28">
        <v>718.5</v>
      </c>
      <c r="N22" s="28">
        <v>678.45</v>
      </c>
      <c r="O22" s="39">
        <v>80177500</v>
      </c>
      <c r="P22" s="40">
        <v>6.0858926498729487E-3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3039</v>
      </c>
      <c r="F23" s="37">
        <v>3058.7666666666664</v>
      </c>
      <c r="G23" s="38">
        <v>2994.6333333333328</v>
      </c>
      <c r="H23" s="38">
        <v>2950.2666666666664</v>
      </c>
      <c r="I23" s="38">
        <v>2886.1333333333328</v>
      </c>
      <c r="J23" s="38">
        <v>3103.1333333333328</v>
      </c>
      <c r="K23" s="38">
        <v>3167.266666666666</v>
      </c>
      <c r="L23" s="38">
        <v>3211.6333333333328</v>
      </c>
      <c r="M23" s="28">
        <v>3122.9</v>
      </c>
      <c r="N23" s="28">
        <v>3014.4</v>
      </c>
      <c r="O23" s="39">
        <v>234400</v>
      </c>
      <c r="P23" s="40">
        <v>-2.4146544546211492E-2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464.65</v>
      </c>
      <c r="F24" s="37">
        <v>471.5333333333333</v>
      </c>
      <c r="G24" s="38">
        <v>455.56666666666661</v>
      </c>
      <c r="H24" s="38">
        <v>446.48333333333329</v>
      </c>
      <c r="I24" s="38">
        <v>430.51666666666659</v>
      </c>
      <c r="J24" s="38">
        <v>480.61666666666662</v>
      </c>
      <c r="K24" s="38">
        <v>496.58333333333331</v>
      </c>
      <c r="L24" s="38">
        <v>505.66666666666663</v>
      </c>
      <c r="M24" s="28">
        <v>487.5</v>
      </c>
      <c r="N24" s="28">
        <v>462.45</v>
      </c>
      <c r="O24" s="39">
        <v>6975000</v>
      </c>
      <c r="P24" s="40">
        <v>1.3808139534883721E-2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359.95</v>
      </c>
      <c r="F25" s="37">
        <v>360.7166666666667</v>
      </c>
      <c r="G25" s="38">
        <v>358.23333333333341</v>
      </c>
      <c r="H25" s="38">
        <v>356.51666666666671</v>
      </c>
      <c r="I25" s="38">
        <v>354.03333333333342</v>
      </c>
      <c r="J25" s="38">
        <v>362.43333333333339</v>
      </c>
      <c r="K25" s="38">
        <v>364.91666666666674</v>
      </c>
      <c r="L25" s="38">
        <v>366.63333333333338</v>
      </c>
      <c r="M25" s="28">
        <v>363.2</v>
      </c>
      <c r="N25" s="28">
        <v>359</v>
      </c>
      <c r="O25" s="39">
        <v>61545000</v>
      </c>
      <c r="P25" s="40">
        <v>1.3441749946894961E-2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724.8</v>
      </c>
      <c r="F26" s="37">
        <v>729.86666666666667</v>
      </c>
      <c r="G26" s="38">
        <v>717.98333333333335</v>
      </c>
      <c r="H26" s="38">
        <v>711.16666666666663</v>
      </c>
      <c r="I26" s="38">
        <v>699.2833333333333</v>
      </c>
      <c r="J26" s="38">
        <v>736.68333333333339</v>
      </c>
      <c r="K26" s="38">
        <v>748.56666666666683</v>
      </c>
      <c r="L26" s="38">
        <v>755.38333333333344</v>
      </c>
      <c r="M26" s="28">
        <v>741.75</v>
      </c>
      <c r="N26" s="28">
        <v>723.05</v>
      </c>
      <c r="O26" s="39">
        <v>1138900</v>
      </c>
      <c r="P26" s="40">
        <v>-2.1058965102286401E-2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3661.8</v>
      </c>
      <c r="F27" s="37">
        <v>3696.2666666666664</v>
      </c>
      <c r="G27" s="38">
        <v>3611.5333333333328</v>
      </c>
      <c r="H27" s="38">
        <v>3561.2666666666664</v>
      </c>
      <c r="I27" s="38">
        <v>3476.5333333333328</v>
      </c>
      <c r="J27" s="38">
        <v>3746.5333333333328</v>
      </c>
      <c r="K27" s="38">
        <v>3831.2666666666664</v>
      </c>
      <c r="L27" s="38">
        <v>3881.5333333333328</v>
      </c>
      <c r="M27" s="28">
        <v>3781</v>
      </c>
      <c r="N27" s="28">
        <v>3646</v>
      </c>
      <c r="O27" s="39">
        <v>1855875</v>
      </c>
      <c r="P27" s="40">
        <v>-7.356795207787345E-2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174.45</v>
      </c>
      <c r="F28" s="37">
        <v>177.18333333333331</v>
      </c>
      <c r="G28" s="38">
        <v>171.06666666666661</v>
      </c>
      <c r="H28" s="38">
        <v>167.68333333333331</v>
      </c>
      <c r="I28" s="38">
        <v>161.56666666666661</v>
      </c>
      <c r="J28" s="38">
        <v>180.56666666666661</v>
      </c>
      <c r="K28" s="38">
        <v>186.68333333333334</v>
      </c>
      <c r="L28" s="38">
        <v>190.06666666666661</v>
      </c>
      <c r="M28" s="28">
        <v>183.3</v>
      </c>
      <c r="N28" s="28">
        <v>173.8</v>
      </c>
      <c r="O28" s="39">
        <v>13997000</v>
      </c>
      <c r="P28" s="40">
        <v>-2.9064927857935626E-2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130.25</v>
      </c>
      <c r="F29" s="37">
        <v>132.96666666666667</v>
      </c>
      <c r="G29" s="38">
        <v>127.13333333333333</v>
      </c>
      <c r="H29" s="38">
        <v>124.01666666666665</v>
      </c>
      <c r="I29" s="38">
        <v>118.18333333333331</v>
      </c>
      <c r="J29" s="38">
        <v>136.08333333333334</v>
      </c>
      <c r="K29" s="38">
        <v>141.91666666666666</v>
      </c>
      <c r="L29" s="38">
        <v>145.03333333333336</v>
      </c>
      <c r="M29" s="28">
        <v>138.80000000000001</v>
      </c>
      <c r="N29" s="28">
        <v>129.85</v>
      </c>
      <c r="O29" s="39">
        <v>36912000</v>
      </c>
      <c r="P29" s="40">
        <v>2.2493074792243769E-2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2655.65</v>
      </c>
      <c r="F30" s="37">
        <v>2675.5833333333335</v>
      </c>
      <c r="G30" s="38">
        <v>2619.2166666666672</v>
      </c>
      <c r="H30" s="38">
        <v>2582.7833333333338</v>
      </c>
      <c r="I30" s="38">
        <v>2526.4166666666674</v>
      </c>
      <c r="J30" s="38">
        <v>2712.0166666666669</v>
      </c>
      <c r="K30" s="38">
        <v>2768.3833333333328</v>
      </c>
      <c r="L30" s="38">
        <v>2804.8166666666666</v>
      </c>
      <c r="M30" s="28">
        <v>2731.95</v>
      </c>
      <c r="N30" s="28">
        <v>2639.15</v>
      </c>
      <c r="O30" s="39">
        <v>6450100</v>
      </c>
      <c r="P30" s="40">
        <v>-1.0159139388917023E-2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1632.8</v>
      </c>
      <c r="F31" s="37">
        <v>1647.3500000000001</v>
      </c>
      <c r="G31" s="38">
        <v>1598.4000000000003</v>
      </c>
      <c r="H31" s="38">
        <v>1564.0000000000002</v>
      </c>
      <c r="I31" s="38">
        <v>1515.0500000000004</v>
      </c>
      <c r="J31" s="38">
        <v>1681.7500000000002</v>
      </c>
      <c r="K31" s="38">
        <v>1730.7</v>
      </c>
      <c r="L31" s="38">
        <v>1765.1000000000001</v>
      </c>
      <c r="M31" s="28">
        <v>1696.3</v>
      </c>
      <c r="N31" s="28">
        <v>1612.95</v>
      </c>
      <c r="O31" s="39">
        <v>696850</v>
      </c>
      <c r="P31" s="40">
        <v>-3.1715705005731752E-2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7917.75</v>
      </c>
      <c r="F32" s="37">
        <v>8010.75</v>
      </c>
      <c r="G32" s="38">
        <v>7751.2000000000007</v>
      </c>
      <c r="H32" s="38">
        <v>7584.6500000000005</v>
      </c>
      <c r="I32" s="38">
        <v>7325.1000000000013</v>
      </c>
      <c r="J32" s="38">
        <v>8177.3</v>
      </c>
      <c r="K32" s="38">
        <v>8436.8499999999985</v>
      </c>
      <c r="L32" s="38">
        <v>8603.4</v>
      </c>
      <c r="M32" s="28">
        <v>8270.2999999999993</v>
      </c>
      <c r="N32" s="28">
        <v>7844.2</v>
      </c>
      <c r="O32" s="39">
        <v>89100</v>
      </c>
      <c r="P32" s="40">
        <v>1.4517506404782237E-2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615.70000000000005</v>
      </c>
      <c r="F33" s="37">
        <v>618.55000000000007</v>
      </c>
      <c r="G33" s="38">
        <v>603.25000000000011</v>
      </c>
      <c r="H33" s="38">
        <v>590.80000000000007</v>
      </c>
      <c r="I33" s="38">
        <v>575.50000000000011</v>
      </c>
      <c r="J33" s="38">
        <v>631.00000000000011</v>
      </c>
      <c r="K33" s="38">
        <v>646.30000000000007</v>
      </c>
      <c r="L33" s="38">
        <v>658.75000000000011</v>
      </c>
      <c r="M33" s="28">
        <v>633.85</v>
      </c>
      <c r="N33" s="28">
        <v>606.1</v>
      </c>
      <c r="O33" s="39">
        <v>7481000</v>
      </c>
      <c r="P33" s="40">
        <v>0.1738584654009101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522.70000000000005</v>
      </c>
      <c r="F34" s="37">
        <v>529.31666666666672</v>
      </c>
      <c r="G34" s="38">
        <v>513.93333333333339</v>
      </c>
      <c r="H34" s="38">
        <v>505.16666666666663</v>
      </c>
      <c r="I34" s="38">
        <v>489.7833333333333</v>
      </c>
      <c r="J34" s="38">
        <v>538.08333333333348</v>
      </c>
      <c r="K34" s="38">
        <v>553.46666666666692</v>
      </c>
      <c r="L34" s="38">
        <v>562.23333333333358</v>
      </c>
      <c r="M34" s="28">
        <v>544.70000000000005</v>
      </c>
      <c r="N34" s="28">
        <v>520.54999999999995</v>
      </c>
      <c r="O34" s="39">
        <v>14956750</v>
      </c>
      <c r="P34" s="40">
        <v>7.3411796400127969E-3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634.85</v>
      </c>
      <c r="F35" s="37">
        <v>642.19999999999993</v>
      </c>
      <c r="G35" s="38">
        <v>624.39999999999986</v>
      </c>
      <c r="H35" s="38">
        <v>613.94999999999993</v>
      </c>
      <c r="I35" s="38">
        <v>596.14999999999986</v>
      </c>
      <c r="J35" s="38">
        <v>652.64999999999986</v>
      </c>
      <c r="K35" s="38">
        <v>670.44999999999982</v>
      </c>
      <c r="L35" s="38">
        <v>680.89999999999986</v>
      </c>
      <c r="M35" s="28">
        <v>660</v>
      </c>
      <c r="N35" s="28">
        <v>631.75</v>
      </c>
      <c r="O35" s="39">
        <v>60817200</v>
      </c>
      <c r="P35" s="40">
        <v>2.3011243212692517E-2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3509.3</v>
      </c>
      <c r="F36" s="37">
        <v>3525.4166666666665</v>
      </c>
      <c r="G36" s="38">
        <v>3471.9333333333329</v>
      </c>
      <c r="H36" s="38">
        <v>3434.5666666666666</v>
      </c>
      <c r="I36" s="38">
        <v>3381.083333333333</v>
      </c>
      <c r="J36" s="38">
        <v>3562.7833333333328</v>
      </c>
      <c r="K36" s="38">
        <v>3616.2666666666664</v>
      </c>
      <c r="L36" s="38">
        <v>3653.6333333333328</v>
      </c>
      <c r="M36" s="28">
        <v>3578.9</v>
      </c>
      <c r="N36" s="28">
        <v>3488.05</v>
      </c>
      <c r="O36" s="39">
        <v>3240500</v>
      </c>
      <c r="P36" s="40">
        <v>1.4876291888506107E-2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11471.6</v>
      </c>
      <c r="F37" s="37">
        <v>11667.016666666668</v>
      </c>
      <c r="G37" s="38">
        <v>11236.583333333336</v>
      </c>
      <c r="H37" s="38">
        <v>11001.566666666668</v>
      </c>
      <c r="I37" s="38">
        <v>10571.133333333335</v>
      </c>
      <c r="J37" s="38">
        <v>11902.033333333336</v>
      </c>
      <c r="K37" s="38">
        <v>12332.466666666667</v>
      </c>
      <c r="L37" s="38">
        <v>12567.483333333337</v>
      </c>
      <c r="M37" s="28">
        <v>12097.45</v>
      </c>
      <c r="N37" s="28">
        <v>11432</v>
      </c>
      <c r="O37" s="39">
        <v>1034950</v>
      </c>
      <c r="P37" s="40">
        <v>4.8334863937358016E-4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5273.45</v>
      </c>
      <c r="F38" s="37">
        <v>5375.1166666666659</v>
      </c>
      <c r="G38" s="38">
        <v>5144.8333333333321</v>
      </c>
      <c r="H38" s="38">
        <v>5016.2166666666662</v>
      </c>
      <c r="I38" s="38">
        <v>4785.9333333333325</v>
      </c>
      <c r="J38" s="38">
        <v>5503.7333333333318</v>
      </c>
      <c r="K38" s="38">
        <v>5734.0166666666664</v>
      </c>
      <c r="L38" s="38">
        <v>5862.6333333333314</v>
      </c>
      <c r="M38" s="28">
        <v>5605.4</v>
      </c>
      <c r="N38" s="28">
        <v>5246.5</v>
      </c>
      <c r="O38" s="39">
        <v>5734125</v>
      </c>
      <c r="P38" s="40">
        <v>1.7703826955074876E-2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2106.9</v>
      </c>
      <c r="F39" s="37">
        <v>2127.6333333333332</v>
      </c>
      <c r="G39" s="38">
        <v>2070.0166666666664</v>
      </c>
      <c r="H39" s="38">
        <v>2033.1333333333332</v>
      </c>
      <c r="I39" s="38">
        <v>1975.5166666666664</v>
      </c>
      <c r="J39" s="38">
        <v>2164.5166666666664</v>
      </c>
      <c r="K39" s="38">
        <v>2222.1333333333332</v>
      </c>
      <c r="L39" s="38">
        <v>2259.0166666666664</v>
      </c>
      <c r="M39" s="28">
        <v>2185.25</v>
      </c>
      <c r="N39" s="28">
        <v>2090.75</v>
      </c>
      <c r="O39" s="39">
        <v>1216800</v>
      </c>
      <c r="P39" s="40">
        <v>-1.5215280025898349E-2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380.3</v>
      </c>
      <c r="F40" s="37">
        <v>389.08333333333331</v>
      </c>
      <c r="G40" s="38">
        <v>369.21666666666664</v>
      </c>
      <c r="H40" s="38">
        <v>358.13333333333333</v>
      </c>
      <c r="I40" s="38">
        <v>338.26666666666665</v>
      </c>
      <c r="J40" s="38">
        <v>400.16666666666663</v>
      </c>
      <c r="K40" s="38">
        <v>420.0333333333333</v>
      </c>
      <c r="L40" s="38">
        <v>431.11666666666662</v>
      </c>
      <c r="M40" s="28">
        <v>408.95</v>
      </c>
      <c r="N40" s="28">
        <v>378</v>
      </c>
      <c r="O40" s="39">
        <v>7273600</v>
      </c>
      <c r="P40" s="40">
        <v>3.7425832952989506E-2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310.10000000000002</v>
      </c>
      <c r="F41" s="37">
        <v>314.34999999999997</v>
      </c>
      <c r="G41" s="38">
        <v>303.29999999999995</v>
      </c>
      <c r="H41" s="38">
        <v>296.5</v>
      </c>
      <c r="I41" s="38">
        <v>285.45</v>
      </c>
      <c r="J41" s="38">
        <v>321.14999999999992</v>
      </c>
      <c r="K41" s="38">
        <v>332.2</v>
      </c>
      <c r="L41" s="38">
        <v>338.99999999999989</v>
      </c>
      <c r="M41" s="28">
        <v>325.39999999999998</v>
      </c>
      <c r="N41" s="28">
        <v>307.55</v>
      </c>
      <c r="O41" s="39">
        <v>39169800</v>
      </c>
      <c r="P41" s="40">
        <v>2.0445486518171161E-2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94.95</v>
      </c>
      <c r="F42" s="37">
        <v>96.350000000000009</v>
      </c>
      <c r="G42" s="38">
        <v>93.100000000000023</v>
      </c>
      <c r="H42" s="38">
        <v>91.250000000000014</v>
      </c>
      <c r="I42" s="38">
        <v>88.000000000000028</v>
      </c>
      <c r="J42" s="38">
        <v>98.200000000000017</v>
      </c>
      <c r="K42" s="38">
        <v>101.44999999999999</v>
      </c>
      <c r="L42" s="38">
        <v>103.30000000000001</v>
      </c>
      <c r="M42" s="28">
        <v>99.6</v>
      </c>
      <c r="N42" s="28">
        <v>94.5</v>
      </c>
      <c r="O42" s="39">
        <v>115408800</v>
      </c>
      <c r="P42" s="40">
        <v>3.7442153975599496E-2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1680.25</v>
      </c>
      <c r="F43" s="37">
        <v>1700.1833333333334</v>
      </c>
      <c r="G43" s="38">
        <v>1652.5166666666669</v>
      </c>
      <c r="H43" s="38">
        <v>1624.7833333333335</v>
      </c>
      <c r="I43" s="38">
        <v>1577.116666666667</v>
      </c>
      <c r="J43" s="38">
        <v>1727.9166666666667</v>
      </c>
      <c r="K43" s="38">
        <v>1775.5833333333333</v>
      </c>
      <c r="L43" s="38">
        <v>1803.3166666666666</v>
      </c>
      <c r="M43" s="28">
        <v>1747.85</v>
      </c>
      <c r="N43" s="28">
        <v>1672.45</v>
      </c>
      <c r="O43" s="39">
        <v>1565025</v>
      </c>
      <c r="P43" s="40">
        <v>-1.3349514563106795E-2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232.85</v>
      </c>
      <c r="F44" s="37">
        <v>236.41666666666666</v>
      </c>
      <c r="G44" s="38">
        <v>228.43333333333331</v>
      </c>
      <c r="H44" s="38">
        <v>224.01666666666665</v>
      </c>
      <c r="I44" s="38">
        <v>216.0333333333333</v>
      </c>
      <c r="J44" s="38">
        <v>240.83333333333331</v>
      </c>
      <c r="K44" s="38">
        <v>248.81666666666666</v>
      </c>
      <c r="L44" s="38">
        <v>253.23333333333332</v>
      </c>
      <c r="M44" s="28">
        <v>244.4</v>
      </c>
      <c r="N44" s="28">
        <v>232</v>
      </c>
      <c r="O44" s="39">
        <v>28815400</v>
      </c>
      <c r="P44" s="40">
        <v>-9.2226613965744396E-4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570.45000000000005</v>
      </c>
      <c r="F45" s="37">
        <v>572.91666666666663</v>
      </c>
      <c r="G45" s="38">
        <v>563.43333333333328</v>
      </c>
      <c r="H45" s="38">
        <v>556.41666666666663</v>
      </c>
      <c r="I45" s="38">
        <v>546.93333333333328</v>
      </c>
      <c r="J45" s="38">
        <v>579.93333333333328</v>
      </c>
      <c r="K45" s="38">
        <v>589.41666666666663</v>
      </c>
      <c r="L45" s="38">
        <v>596.43333333333328</v>
      </c>
      <c r="M45" s="28">
        <v>582.4</v>
      </c>
      <c r="N45" s="28">
        <v>565.9</v>
      </c>
      <c r="O45" s="39">
        <v>6306300</v>
      </c>
      <c r="P45" s="40">
        <v>5.7894736842105266E-3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628.15</v>
      </c>
      <c r="F46" s="37">
        <v>639.80000000000007</v>
      </c>
      <c r="G46" s="38">
        <v>614.60000000000014</v>
      </c>
      <c r="H46" s="38">
        <v>601.05000000000007</v>
      </c>
      <c r="I46" s="38">
        <v>575.85000000000014</v>
      </c>
      <c r="J46" s="38">
        <v>653.35000000000014</v>
      </c>
      <c r="K46" s="38">
        <v>678.55000000000018</v>
      </c>
      <c r="L46" s="38">
        <v>692.10000000000014</v>
      </c>
      <c r="M46" s="28">
        <v>665</v>
      </c>
      <c r="N46" s="28">
        <v>626.25</v>
      </c>
      <c r="O46" s="39">
        <v>7467500</v>
      </c>
      <c r="P46" s="40">
        <v>2.1475959236714314E-2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654.65</v>
      </c>
      <c r="F47" s="37">
        <v>663.28333333333342</v>
      </c>
      <c r="G47" s="38">
        <v>642.56666666666683</v>
      </c>
      <c r="H47" s="38">
        <v>630.48333333333346</v>
      </c>
      <c r="I47" s="38">
        <v>609.76666666666688</v>
      </c>
      <c r="J47" s="38">
        <v>675.36666666666679</v>
      </c>
      <c r="K47" s="38">
        <v>696.08333333333326</v>
      </c>
      <c r="L47" s="38">
        <v>708.16666666666674</v>
      </c>
      <c r="M47" s="28">
        <v>684</v>
      </c>
      <c r="N47" s="28">
        <v>651.20000000000005</v>
      </c>
      <c r="O47" s="39">
        <v>57880650</v>
      </c>
      <c r="P47" s="40">
        <v>-7.9943990361131916E-3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45.6</v>
      </c>
      <c r="F48" s="37">
        <v>46.4</v>
      </c>
      <c r="G48" s="38">
        <v>44.55</v>
      </c>
      <c r="H48" s="38">
        <v>43.5</v>
      </c>
      <c r="I48" s="38">
        <v>41.65</v>
      </c>
      <c r="J48" s="38">
        <v>47.449999999999996</v>
      </c>
      <c r="K48" s="38">
        <v>49.300000000000004</v>
      </c>
      <c r="L48" s="38">
        <v>50.349999999999994</v>
      </c>
      <c r="M48" s="28">
        <v>48.25</v>
      </c>
      <c r="N48" s="28">
        <v>45.35</v>
      </c>
      <c r="O48" s="39">
        <v>103792500</v>
      </c>
      <c r="P48" s="40">
        <v>-7.4304649061150722E-3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321</v>
      </c>
      <c r="F49" s="37">
        <v>323.06666666666666</v>
      </c>
      <c r="G49" s="38">
        <v>316.0333333333333</v>
      </c>
      <c r="H49" s="38">
        <v>311.06666666666666</v>
      </c>
      <c r="I49" s="38">
        <v>304.0333333333333</v>
      </c>
      <c r="J49" s="38">
        <v>328.0333333333333</v>
      </c>
      <c r="K49" s="38">
        <v>335.06666666666672</v>
      </c>
      <c r="L49" s="38">
        <v>340.0333333333333</v>
      </c>
      <c r="M49" s="28">
        <v>330.1</v>
      </c>
      <c r="N49" s="28">
        <v>318.10000000000002</v>
      </c>
      <c r="O49" s="39">
        <v>14329000</v>
      </c>
      <c r="P49" s="40">
        <v>1.4467127471467609E-3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13568.2</v>
      </c>
      <c r="F50" s="37">
        <v>13718.85</v>
      </c>
      <c r="G50" s="38">
        <v>13357.400000000001</v>
      </c>
      <c r="H50" s="38">
        <v>13146.6</v>
      </c>
      <c r="I50" s="38">
        <v>12785.150000000001</v>
      </c>
      <c r="J50" s="38">
        <v>13929.650000000001</v>
      </c>
      <c r="K50" s="38">
        <v>14291.100000000002</v>
      </c>
      <c r="L50" s="38">
        <v>14501.900000000001</v>
      </c>
      <c r="M50" s="28">
        <v>14080.3</v>
      </c>
      <c r="N50" s="28">
        <v>13508.05</v>
      </c>
      <c r="O50" s="39">
        <v>102350</v>
      </c>
      <c r="P50" s="40">
        <v>-5.8280718795531809E-3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311.25</v>
      </c>
      <c r="F51" s="37">
        <v>313.7</v>
      </c>
      <c r="G51" s="38">
        <v>307.7</v>
      </c>
      <c r="H51" s="38">
        <v>304.14999999999998</v>
      </c>
      <c r="I51" s="38">
        <v>298.14999999999998</v>
      </c>
      <c r="J51" s="38">
        <v>317.25</v>
      </c>
      <c r="K51" s="38">
        <v>323.25</v>
      </c>
      <c r="L51" s="38">
        <v>326.8</v>
      </c>
      <c r="M51" s="28">
        <v>319.7</v>
      </c>
      <c r="N51" s="28">
        <v>310.14999999999998</v>
      </c>
      <c r="O51" s="39">
        <v>15753600</v>
      </c>
      <c r="P51" s="40">
        <v>-1.3525698827772768E-2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3339.85</v>
      </c>
      <c r="F52" s="37">
        <v>3349.15</v>
      </c>
      <c r="G52" s="38">
        <v>3317.15</v>
      </c>
      <c r="H52" s="38">
        <v>3294.45</v>
      </c>
      <c r="I52" s="38">
        <v>3262.45</v>
      </c>
      <c r="J52" s="38">
        <v>3371.8500000000004</v>
      </c>
      <c r="K52" s="38">
        <v>3403.8500000000004</v>
      </c>
      <c r="L52" s="38">
        <v>3426.5500000000006</v>
      </c>
      <c r="M52" s="28">
        <v>3381.15</v>
      </c>
      <c r="N52" s="28">
        <v>3326.45</v>
      </c>
      <c r="O52" s="39">
        <v>1722400</v>
      </c>
      <c r="P52" s="40">
        <v>5.9572479850484757E-3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342.95</v>
      </c>
      <c r="F53" s="37">
        <v>349.35000000000008</v>
      </c>
      <c r="G53" s="38">
        <v>334.45000000000016</v>
      </c>
      <c r="H53" s="38">
        <v>325.9500000000001</v>
      </c>
      <c r="I53" s="38">
        <v>311.05000000000018</v>
      </c>
      <c r="J53" s="38">
        <v>357.85000000000014</v>
      </c>
      <c r="K53" s="38">
        <v>372.75000000000011</v>
      </c>
      <c r="L53" s="38">
        <v>381.25000000000011</v>
      </c>
      <c r="M53" s="28">
        <v>364.25</v>
      </c>
      <c r="N53" s="28">
        <v>340.85</v>
      </c>
      <c r="O53" s="39">
        <v>3330600</v>
      </c>
      <c r="P53" s="40">
        <v>-2.9177718832891247E-2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181.15</v>
      </c>
      <c r="F54" s="37">
        <v>184.68333333333331</v>
      </c>
      <c r="G54" s="38">
        <v>176.76666666666662</v>
      </c>
      <c r="H54" s="38">
        <v>172.38333333333333</v>
      </c>
      <c r="I54" s="38">
        <v>164.46666666666664</v>
      </c>
      <c r="J54" s="38">
        <v>189.06666666666661</v>
      </c>
      <c r="K54" s="38">
        <v>196.98333333333329</v>
      </c>
      <c r="L54" s="38">
        <v>201.36666666666659</v>
      </c>
      <c r="M54" s="28">
        <v>192.6</v>
      </c>
      <c r="N54" s="28">
        <v>180.3</v>
      </c>
      <c r="O54" s="39">
        <v>47509200</v>
      </c>
      <c r="P54" s="40">
        <v>-2.4943310657596371E-3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423.9</v>
      </c>
      <c r="F55" s="37">
        <v>434.0333333333333</v>
      </c>
      <c r="G55" s="38">
        <v>411.01666666666659</v>
      </c>
      <c r="H55" s="38">
        <v>398.13333333333327</v>
      </c>
      <c r="I55" s="38">
        <v>375.11666666666656</v>
      </c>
      <c r="J55" s="38">
        <v>446.91666666666663</v>
      </c>
      <c r="K55" s="38">
        <v>469.93333333333328</v>
      </c>
      <c r="L55" s="38">
        <v>482.81666666666666</v>
      </c>
      <c r="M55" s="28">
        <v>457.05</v>
      </c>
      <c r="N55" s="28">
        <v>421.15</v>
      </c>
      <c r="O55" s="39">
        <v>3295500</v>
      </c>
      <c r="P55" s="40">
        <v>2.3724792408066431E-3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299.8</v>
      </c>
      <c r="F56" s="37">
        <v>307.33333333333331</v>
      </c>
      <c r="G56" s="38">
        <v>288.96666666666664</v>
      </c>
      <c r="H56" s="38">
        <v>278.13333333333333</v>
      </c>
      <c r="I56" s="38">
        <v>259.76666666666665</v>
      </c>
      <c r="J56" s="38">
        <v>318.16666666666663</v>
      </c>
      <c r="K56" s="38">
        <v>336.5333333333333</v>
      </c>
      <c r="L56" s="38">
        <v>347.36666666666662</v>
      </c>
      <c r="M56" s="28">
        <v>325.7</v>
      </c>
      <c r="N56" s="28">
        <v>296.5</v>
      </c>
      <c r="O56" s="39">
        <v>3492000</v>
      </c>
      <c r="P56" s="40">
        <v>4.2076991942703673E-2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622</v>
      </c>
      <c r="F57" s="37">
        <v>631.36666666666667</v>
      </c>
      <c r="G57" s="38">
        <v>606.73333333333335</v>
      </c>
      <c r="H57" s="38">
        <v>591.4666666666667</v>
      </c>
      <c r="I57" s="38">
        <v>566.83333333333337</v>
      </c>
      <c r="J57" s="38">
        <v>646.63333333333333</v>
      </c>
      <c r="K57" s="38">
        <v>671.26666666666677</v>
      </c>
      <c r="L57" s="38">
        <v>686.5333333333333</v>
      </c>
      <c r="M57" s="28">
        <v>656</v>
      </c>
      <c r="N57" s="28">
        <v>616.1</v>
      </c>
      <c r="O57" s="39">
        <v>8528750</v>
      </c>
      <c r="P57" s="40">
        <v>5.3419793114096031E-2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938.05</v>
      </c>
      <c r="F58" s="37">
        <v>948.53333333333342</v>
      </c>
      <c r="G58" s="38">
        <v>916.96666666666681</v>
      </c>
      <c r="H58" s="38">
        <v>895.88333333333344</v>
      </c>
      <c r="I58" s="38">
        <v>864.31666666666683</v>
      </c>
      <c r="J58" s="38">
        <v>969.61666666666679</v>
      </c>
      <c r="K58" s="38">
        <v>1001.1833333333334</v>
      </c>
      <c r="L58" s="38">
        <v>1022.2666666666668</v>
      </c>
      <c r="M58" s="28">
        <v>980.1</v>
      </c>
      <c r="N58" s="28">
        <v>927.45</v>
      </c>
      <c r="O58" s="39">
        <v>9088950</v>
      </c>
      <c r="P58" s="40">
        <v>2.327113062568606E-2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179.15</v>
      </c>
      <c r="F59" s="37">
        <v>183.4</v>
      </c>
      <c r="G59" s="38">
        <v>174.35000000000002</v>
      </c>
      <c r="H59" s="38">
        <v>169.55</v>
      </c>
      <c r="I59" s="38">
        <v>160.50000000000003</v>
      </c>
      <c r="J59" s="38">
        <v>188.20000000000002</v>
      </c>
      <c r="K59" s="38">
        <v>197.25000000000003</v>
      </c>
      <c r="L59" s="38">
        <v>202.05</v>
      </c>
      <c r="M59" s="28">
        <v>192.45</v>
      </c>
      <c r="N59" s="28">
        <v>178.6</v>
      </c>
      <c r="O59" s="39">
        <v>35191800</v>
      </c>
      <c r="P59" s="40">
        <v>0.12153660821844466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3290.75</v>
      </c>
      <c r="F60" s="37">
        <v>3316.6</v>
      </c>
      <c r="G60" s="38">
        <v>3233.25</v>
      </c>
      <c r="H60" s="38">
        <v>3175.75</v>
      </c>
      <c r="I60" s="38">
        <v>3092.4</v>
      </c>
      <c r="J60" s="38">
        <v>3374.1</v>
      </c>
      <c r="K60" s="38">
        <v>3457.4499999999994</v>
      </c>
      <c r="L60" s="38">
        <v>3514.95</v>
      </c>
      <c r="M60" s="28">
        <v>3399.95</v>
      </c>
      <c r="N60" s="28">
        <v>3259.1</v>
      </c>
      <c r="O60" s="39">
        <v>627300</v>
      </c>
      <c r="P60" s="40">
        <v>-0.11467080657681179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1511.55</v>
      </c>
      <c r="F61" s="37">
        <v>1512.6000000000001</v>
      </c>
      <c r="G61" s="38">
        <v>1504.6500000000003</v>
      </c>
      <c r="H61" s="38">
        <v>1497.7500000000002</v>
      </c>
      <c r="I61" s="38">
        <v>1489.8000000000004</v>
      </c>
      <c r="J61" s="38">
        <v>1519.5000000000002</v>
      </c>
      <c r="K61" s="38">
        <v>1527.45</v>
      </c>
      <c r="L61" s="38">
        <v>1534.3500000000001</v>
      </c>
      <c r="M61" s="28">
        <v>1520.55</v>
      </c>
      <c r="N61" s="28">
        <v>1505.7</v>
      </c>
      <c r="O61" s="39">
        <v>2641450</v>
      </c>
      <c r="P61" s="40">
        <v>2.6663039042307168E-2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617.95000000000005</v>
      </c>
      <c r="F62" s="37">
        <v>624.6</v>
      </c>
      <c r="G62" s="38">
        <v>608.20000000000005</v>
      </c>
      <c r="H62" s="38">
        <v>598.45000000000005</v>
      </c>
      <c r="I62" s="38">
        <v>582.05000000000007</v>
      </c>
      <c r="J62" s="38">
        <v>634.35</v>
      </c>
      <c r="K62" s="38">
        <v>650.74999999999989</v>
      </c>
      <c r="L62" s="38">
        <v>660.5</v>
      </c>
      <c r="M62" s="28">
        <v>641</v>
      </c>
      <c r="N62" s="28">
        <v>614.85</v>
      </c>
      <c r="O62" s="39">
        <v>6640000</v>
      </c>
      <c r="P62" s="40">
        <v>2.5071013955786092E-2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918.4</v>
      </c>
      <c r="F63" s="37">
        <v>929.44999999999993</v>
      </c>
      <c r="G63" s="38">
        <v>903.94999999999982</v>
      </c>
      <c r="H63" s="38">
        <v>889.49999999999989</v>
      </c>
      <c r="I63" s="38">
        <v>863.99999999999977</v>
      </c>
      <c r="J63" s="38">
        <v>943.89999999999986</v>
      </c>
      <c r="K63" s="38">
        <v>969.40000000000009</v>
      </c>
      <c r="L63" s="38">
        <v>983.84999999999991</v>
      </c>
      <c r="M63" s="28">
        <v>954.95</v>
      </c>
      <c r="N63" s="28">
        <v>915</v>
      </c>
      <c r="O63" s="39">
        <v>1987225</v>
      </c>
      <c r="P63" s="40">
        <v>2.1538817421253516E-2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318.89999999999998</v>
      </c>
      <c r="F64" s="37">
        <v>322.34999999999997</v>
      </c>
      <c r="G64" s="38">
        <v>314.29999999999995</v>
      </c>
      <c r="H64" s="38">
        <v>309.7</v>
      </c>
      <c r="I64" s="38">
        <v>301.64999999999998</v>
      </c>
      <c r="J64" s="38">
        <v>326.94999999999993</v>
      </c>
      <c r="K64" s="38">
        <v>335</v>
      </c>
      <c r="L64" s="38">
        <v>339.59999999999991</v>
      </c>
      <c r="M64" s="28">
        <v>330.4</v>
      </c>
      <c r="N64" s="28">
        <v>317.75</v>
      </c>
      <c r="O64" s="39">
        <v>3786900</v>
      </c>
      <c r="P64" s="40">
        <v>-2.4196042053184909E-2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130.44999999999999</v>
      </c>
      <c r="F65" s="37">
        <v>132.29999999999998</v>
      </c>
      <c r="G65" s="38">
        <v>128.14999999999998</v>
      </c>
      <c r="H65" s="38">
        <v>125.85</v>
      </c>
      <c r="I65" s="38">
        <v>121.69999999999999</v>
      </c>
      <c r="J65" s="38">
        <v>134.59999999999997</v>
      </c>
      <c r="K65" s="38">
        <v>138.75</v>
      </c>
      <c r="L65" s="38">
        <v>141.04999999999995</v>
      </c>
      <c r="M65" s="28">
        <v>136.44999999999999</v>
      </c>
      <c r="N65" s="28">
        <v>130</v>
      </c>
      <c r="O65" s="39">
        <v>10796000</v>
      </c>
      <c r="P65" s="40">
        <v>-2.0539991290463057E-2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969.6</v>
      </c>
      <c r="F66" s="37">
        <v>979.2166666666667</v>
      </c>
      <c r="G66" s="38">
        <v>956.38333333333344</v>
      </c>
      <c r="H66" s="38">
        <v>943.16666666666674</v>
      </c>
      <c r="I66" s="38">
        <v>920.33333333333348</v>
      </c>
      <c r="J66" s="38">
        <v>992.43333333333339</v>
      </c>
      <c r="K66" s="38">
        <v>1015.2666666666667</v>
      </c>
      <c r="L66" s="38">
        <v>1028.4833333333333</v>
      </c>
      <c r="M66" s="28">
        <v>1002.05</v>
      </c>
      <c r="N66" s="28">
        <v>966</v>
      </c>
      <c r="O66" s="39">
        <v>1439400</v>
      </c>
      <c r="P66" s="40">
        <v>5.2654673102237821E-2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496.6</v>
      </c>
      <c r="F67" s="37">
        <v>497.15000000000003</v>
      </c>
      <c r="G67" s="38">
        <v>492.40000000000009</v>
      </c>
      <c r="H67" s="38">
        <v>488.20000000000005</v>
      </c>
      <c r="I67" s="38">
        <v>483.4500000000001</v>
      </c>
      <c r="J67" s="38">
        <v>501.35000000000008</v>
      </c>
      <c r="K67" s="38">
        <v>506.09999999999997</v>
      </c>
      <c r="L67" s="38">
        <v>510.30000000000007</v>
      </c>
      <c r="M67" s="28">
        <v>501.9</v>
      </c>
      <c r="N67" s="28">
        <v>492.95</v>
      </c>
      <c r="O67" s="39">
        <v>13388750</v>
      </c>
      <c r="P67" s="40">
        <v>-1.3265776140027637E-2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1247.2</v>
      </c>
      <c r="F68" s="37">
        <v>1257.9666666666667</v>
      </c>
      <c r="G68" s="38">
        <v>1219.4833333333333</v>
      </c>
      <c r="H68" s="38">
        <v>1191.7666666666667</v>
      </c>
      <c r="I68" s="38">
        <v>1153.2833333333333</v>
      </c>
      <c r="J68" s="38">
        <v>1285.6833333333334</v>
      </c>
      <c r="K68" s="38">
        <v>1324.166666666667</v>
      </c>
      <c r="L68" s="38">
        <v>1351.8833333333334</v>
      </c>
      <c r="M68" s="28">
        <v>1296.45</v>
      </c>
      <c r="N68" s="28">
        <v>1230.25</v>
      </c>
      <c r="O68" s="39">
        <v>1330750</v>
      </c>
      <c r="P68" s="40">
        <v>-2.4197983501374885E-2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1842.5</v>
      </c>
      <c r="F69" s="37">
        <v>1864.2333333333333</v>
      </c>
      <c r="G69" s="38">
        <v>1799.7166666666667</v>
      </c>
      <c r="H69" s="38">
        <v>1756.9333333333334</v>
      </c>
      <c r="I69" s="38">
        <v>1692.4166666666667</v>
      </c>
      <c r="J69" s="38">
        <v>1907.0166666666667</v>
      </c>
      <c r="K69" s="38">
        <v>1971.5333333333335</v>
      </c>
      <c r="L69" s="38">
        <v>2014.3166666666666</v>
      </c>
      <c r="M69" s="28">
        <v>1928.75</v>
      </c>
      <c r="N69" s="28">
        <v>1821.45</v>
      </c>
      <c r="O69" s="39">
        <v>1612750</v>
      </c>
      <c r="P69" s="40">
        <v>2.445609020168334E-2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163.6</v>
      </c>
      <c r="F70" s="37">
        <v>168.21666666666667</v>
      </c>
      <c r="G70" s="38">
        <v>157.88333333333333</v>
      </c>
      <c r="H70" s="38">
        <v>152.16666666666666</v>
      </c>
      <c r="I70" s="38">
        <v>141.83333333333331</v>
      </c>
      <c r="J70" s="38">
        <v>173.93333333333334</v>
      </c>
      <c r="K70" s="38">
        <v>184.26666666666665</v>
      </c>
      <c r="L70" s="38">
        <v>189.98333333333335</v>
      </c>
      <c r="M70" s="28">
        <v>178.55</v>
      </c>
      <c r="N70" s="28">
        <v>162.5</v>
      </c>
      <c r="O70" s="39">
        <v>16313900</v>
      </c>
      <c r="P70" s="40">
        <v>-3.3914464723508578E-2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3558.6</v>
      </c>
      <c r="F71" s="37">
        <v>3570.8833333333332</v>
      </c>
      <c r="G71" s="38">
        <v>3519.9166666666665</v>
      </c>
      <c r="H71" s="38">
        <v>3481.2333333333331</v>
      </c>
      <c r="I71" s="38">
        <v>3430.2666666666664</v>
      </c>
      <c r="J71" s="38">
        <v>3609.5666666666666</v>
      </c>
      <c r="K71" s="38">
        <v>3660.5333333333338</v>
      </c>
      <c r="L71" s="38">
        <v>3699.2166666666667</v>
      </c>
      <c r="M71" s="28">
        <v>3621.85</v>
      </c>
      <c r="N71" s="28">
        <v>3532.2</v>
      </c>
      <c r="O71" s="39">
        <v>3106150</v>
      </c>
      <c r="P71" s="40">
        <v>-3.8909000897304993E-2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3334.6</v>
      </c>
      <c r="F72" s="37">
        <v>3386.9666666666667</v>
      </c>
      <c r="G72" s="38">
        <v>3220.1333333333332</v>
      </c>
      <c r="H72" s="38">
        <v>3105.6666666666665</v>
      </c>
      <c r="I72" s="38">
        <v>2938.833333333333</v>
      </c>
      <c r="J72" s="38">
        <v>3501.4333333333334</v>
      </c>
      <c r="K72" s="38">
        <v>3668.2666666666664</v>
      </c>
      <c r="L72" s="38">
        <v>3782.7333333333336</v>
      </c>
      <c r="M72" s="28">
        <v>3553.8</v>
      </c>
      <c r="N72" s="28">
        <v>3272.5</v>
      </c>
      <c r="O72" s="39">
        <v>735500</v>
      </c>
      <c r="P72" s="40">
        <v>2.5087108013937282E-2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304.25</v>
      </c>
      <c r="F73" s="37">
        <v>310</v>
      </c>
      <c r="G73" s="38">
        <v>297</v>
      </c>
      <c r="H73" s="38">
        <v>289.75</v>
      </c>
      <c r="I73" s="38">
        <v>276.75</v>
      </c>
      <c r="J73" s="38">
        <v>317.25</v>
      </c>
      <c r="K73" s="38">
        <v>330.25</v>
      </c>
      <c r="L73" s="38">
        <v>337.5</v>
      </c>
      <c r="M73" s="28">
        <v>323</v>
      </c>
      <c r="N73" s="28">
        <v>302.75</v>
      </c>
      <c r="O73" s="39">
        <v>42499050</v>
      </c>
      <c r="P73" s="40">
        <v>1.0493587252234746E-3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4286.7</v>
      </c>
      <c r="F74" s="37">
        <v>4309.8833333333332</v>
      </c>
      <c r="G74" s="38">
        <v>4253.8166666666666</v>
      </c>
      <c r="H74" s="38">
        <v>4220.9333333333334</v>
      </c>
      <c r="I74" s="38">
        <v>4164.8666666666668</v>
      </c>
      <c r="J74" s="38">
        <v>4342.7666666666664</v>
      </c>
      <c r="K74" s="38">
        <v>4398.8333333333321</v>
      </c>
      <c r="L74" s="38">
        <v>4431.7166666666662</v>
      </c>
      <c r="M74" s="28">
        <v>4365.95</v>
      </c>
      <c r="N74" s="28">
        <v>4277</v>
      </c>
      <c r="O74" s="39">
        <v>1947250</v>
      </c>
      <c r="P74" s="40">
        <v>8.8071493329879551E-3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2653.7</v>
      </c>
      <c r="F75" s="37">
        <v>2676.8999999999996</v>
      </c>
      <c r="G75" s="38">
        <v>2605.6999999999994</v>
      </c>
      <c r="H75" s="38">
        <v>2557.6999999999998</v>
      </c>
      <c r="I75" s="38">
        <v>2486.4999999999995</v>
      </c>
      <c r="J75" s="38">
        <v>2724.8999999999992</v>
      </c>
      <c r="K75" s="38">
        <v>2796.1</v>
      </c>
      <c r="L75" s="38">
        <v>2844.099999999999</v>
      </c>
      <c r="M75" s="28">
        <v>2748.1</v>
      </c>
      <c r="N75" s="28">
        <v>2628.9</v>
      </c>
      <c r="O75" s="39">
        <v>3314500</v>
      </c>
      <c r="P75" s="40">
        <v>-3.9553752535496957E-2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1561.65</v>
      </c>
      <c r="F76" s="37">
        <v>1574.9166666666667</v>
      </c>
      <c r="G76" s="38">
        <v>1542.6833333333334</v>
      </c>
      <c r="H76" s="38">
        <v>1523.7166666666667</v>
      </c>
      <c r="I76" s="38">
        <v>1491.4833333333333</v>
      </c>
      <c r="J76" s="38">
        <v>1593.8833333333334</v>
      </c>
      <c r="K76" s="38">
        <v>1626.1166666666666</v>
      </c>
      <c r="L76" s="38">
        <v>1645.0833333333335</v>
      </c>
      <c r="M76" s="28">
        <v>1607.15</v>
      </c>
      <c r="N76" s="28">
        <v>1555.95</v>
      </c>
      <c r="O76" s="39">
        <v>2306700</v>
      </c>
      <c r="P76" s="40">
        <v>-2.668832675794848E-2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138.30000000000001</v>
      </c>
      <c r="F77" s="37">
        <v>139.78333333333333</v>
      </c>
      <c r="G77" s="38">
        <v>136.31666666666666</v>
      </c>
      <c r="H77" s="38">
        <v>134.33333333333334</v>
      </c>
      <c r="I77" s="38">
        <v>130.86666666666667</v>
      </c>
      <c r="J77" s="38">
        <v>141.76666666666665</v>
      </c>
      <c r="K77" s="38">
        <v>145.23333333333329</v>
      </c>
      <c r="L77" s="38">
        <v>147.21666666666664</v>
      </c>
      <c r="M77" s="28">
        <v>143.25</v>
      </c>
      <c r="N77" s="28">
        <v>137.80000000000001</v>
      </c>
      <c r="O77" s="39">
        <v>20268000</v>
      </c>
      <c r="P77" s="40">
        <v>-3.7161564324898247E-3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87.15</v>
      </c>
      <c r="F78" s="37">
        <v>88.266666666666652</v>
      </c>
      <c r="G78" s="38">
        <v>85.483333333333306</v>
      </c>
      <c r="H78" s="38">
        <v>83.816666666666649</v>
      </c>
      <c r="I78" s="38">
        <v>81.033333333333303</v>
      </c>
      <c r="J78" s="38">
        <v>89.933333333333309</v>
      </c>
      <c r="K78" s="38">
        <v>92.716666666666669</v>
      </c>
      <c r="L78" s="38">
        <v>94.383333333333312</v>
      </c>
      <c r="M78" s="28">
        <v>91.05</v>
      </c>
      <c r="N78" s="28">
        <v>86.6</v>
      </c>
      <c r="O78" s="39">
        <v>82660000</v>
      </c>
      <c r="P78" s="40">
        <v>7.3117231294174993E-3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97.95</v>
      </c>
      <c r="F79" s="37">
        <v>99.616666666666674</v>
      </c>
      <c r="G79" s="38">
        <v>95.333333333333343</v>
      </c>
      <c r="H79" s="38">
        <v>92.716666666666669</v>
      </c>
      <c r="I79" s="38">
        <v>88.433333333333337</v>
      </c>
      <c r="J79" s="38">
        <v>102.23333333333335</v>
      </c>
      <c r="K79" s="38">
        <v>106.51666666666668</v>
      </c>
      <c r="L79" s="38">
        <v>109.13333333333335</v>
      </c>
      <c r="M79" s="28">
        <v>103.9</v>
      </c>
      <c r="N79" s="28">
        <v>97</v>
      </c>
      <c r="O79" s="39">
        <v>11609000</v>
      </c>
      <c r="P79" s="40">
        <v>3.0701754385964911E-2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141</v>
      </c>
      <c r="F80" s="37">
        <v>143.65</v>
      </c>
      <c r="G80" s="38">
        <v>137.80000000000001</v>
      </c>
      <c r="H80" s="38">
        <v>134.6</v>
      </c>
      <c r="I80" s="38">
        <v>128.75</v>
      </c>
      <c r="J80" s="38">
        <v>146.85000000000002</v>
      </c>
      <c r="K80" s="38">
        <v>152.69999999999999</v>
      </c>
      <c r="L80" s="38">
        <v>155.90000000000003</v>
      </c>
      <c r="M80" s="28">
        <v>149.5</v>
      </c>
      <c r="N80" s="28">
        <v>140.44999999999999</v>
      </c>
      <c r="O80" s="39">
        <v>28462600</v>
      </c>
      <c r="P80" s="40">
        <v>3.8966822533956801E-2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364.05</v>
      </c>
      <c r="F81" s="37">
        <v>371.84999999999997</v>
      </c>
      <c r="G81" s="38">
        <v>355.49999999999994</v>
      </c>
      <c r="H81" s="38">
        <v>346.95</v>
      </c>
      <c r="I81" s="38">
        <v>330.59999999999997</v>
      </c>
      <c r="J81" s="38">
        <v>380.39999999999992</v>
      </c>
      <c r="K81" s="38">
        <v>396.74999999999994</v>
      </c>
      <c r="L81" s="38">
        <v>405.2999999999999</v>
      </c>
      <c r="M81" s="28">
        <v>388.2</v>
      </c>
      <c r="N81" s="28">
        <v>363.3</v>
      </c>
      <c r="O81" s="39">
        <v>6443450</v>
      </c>
      <c r="P81" s="40">
        <v>-1.5463011772974872E-2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34.15</v>
      </c>
      <c r="F82" s="37">
        <v>34.75</v>
      </c>
      <c r="G82" s="38">
        <v>33.25</v>
      </c>
      <c r="H82" s="38">
        <v>32.35</v>
      </c>
      <c r="I82" s="38">
        <v>30.85</v>
      </c>
      <c r="J82" s="38">
        <v>35.65</v>
      </c>
      <c r="K82" s="38">
        <v>37.15</v>
      </c>
      <c r="L82" s="38">
        <v>38.049999999999997</v>
      </c>
      <c r="M82" s="28">
        <v>36.25</v>
      </c>
      <c r="N82" s="28">
        <v>33.85</v>
      </c>
      <c r="O82" s="39">
        <v>106740000</v>
      </c>
      <c r="P82" s="40">
        <v>-1.6379846568525813E-2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599.25</v>
      </c>
      <c r="F83" s="37">
        <v>607.75</v>
      </c>
      <c r="G83" s="38">
        <v>587.5</v>
      </c>
      <c r="H83" s="38">
        <v>575.75</v>
      </c>
      <c r="I83" s="38">
        <v>555.5</v>
      </c>
      <c r="J83" s="38">
        <v>619.5</v>
      </c>
      <c r="K83" s="38">
        <v>639.75</v>
      </c>
      <c r="L83" s="38">
        <v>651.5</v>
      </c>
      <c r="M83" s="28">
        <v>628</v>
      </c>
      <c r="N83" s="28">
        <v>596</v>
      </c>
      <c r="O83" s="39">
        <v>3064100</v>
      </c>
      <c r="P83" s="40">
        <v>-2.199170124481328E-2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741.7</v>
      </c>
      <c r="F84" s="37">
        <v>741.06666666666661</v>
      </c>
      <c r="G84" s="38">
        <v>732.38333333333321</v>
      </c>
      <c r="H84" s="38">
        <v>723.06666666666661</v>
      </c>
      <c r="I84" s="38">
        <v>714.38333333333321</v>
      </c>
      <c r="J84" s="38">
        <v>750.38333333333321</v>
      </c>
      <c r="K84" s="38">
        <v>759.06666666666661</v>
      </c>
      <c r="L84" s="38">
        <v>768.38333333333321</v>
      </c>
      <c r="M84" s="28">
        <v>749.75</v>
      </c>
      <c r="N84" s="28">
        <v>731.75</v>
      </c>
      <c r="O84" s="39">
        <v>7244000</v>
      </c>
      <c r="P84" s="40">
        <v>-9.8414434117003822E-3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1198.5999999999999</v>
      </c>
      <c r="F85" s="37">
        <v>1221.55</v>
      </c>
      <c r="G85" s="38">
        <v>1172.1499999999999</v>
      </c>
      <c r="H85" s="38">
        <v>1145.6999999999998</v>
      </c>
      <c r="I85" s="38">
        <v>1096.2999999999997</v>
      </c>
      <c r="J85" s="38">
        <v>1248</v>
      </c>
      <c r="K85" s="38">
        <v>1297.4000000000001</v>
      </c>
      <c r="L85" s="38">
        <v>1323.8500000000001</v>
      </c>
      <c r="M85" s="28">
        <v>1270.95</v>
      </c>
      <c r="N85" s="28">
        <v>1195.0999999999999</v>
      </c>
      <c r="O85" s="39">
        <v>4392375</v>
      </c>
      <c r="P85" s="40">
        <v>2.7452144235049713E-3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239.8</v>
      </c>
      <c r="F86" s="37">
        <v>245.91666666666666</v>
      </c>
      <c r="G86" s="38">
        <v>231.88333333333333</v>
      </c>
      <c r="H86" s="38">
        <v>223.96666666666667</v>
      </c>
      <c r="I86" s="38">
        <v>209.93333333333334</v>
      </c>
      <c r="J86" s="38">
        <v>253.83333333333331</v>
      </c>
      <c r="K86" s="38">
        <v>267.86666666666667</v>
      </c>
      <c r="L86" s="38">
        <v>275.7833333333333</v>
      </c>
      <c r="M86" s="28">
        <v>259.95</v>
      </c>
      <c r="N86" s="28">
        <v>238</v>
      </c>
      <c r="O86" s="39">
        <v>8407750</v>
      </c>
      <c r="P86" s="40">
        <v>1.939305026795024E-2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1287.9000000000001</v>
      </c>
      <c r="F87" s="37">
        <v>1305.9000000000001</v>
      </c>
      <c r="G87" s="38">
        <v>1264.4000000000001</v>
      </c>
      <c r="H87" s="38">
        <v>1240.9000000000001</v>
      </c>
      <c r="I87" s="38">
        <v>1199.4000000000001</v>
      </c>
      <c r="J87" s="38">
        <v>1329.4</v>
      </c>
      <c r="K87" s="38">
        <v>1370.9</v>
      </c>
      <c r="L87" s="38">
        <v>1394.4</v>
      </c>
      <c r="M87" s="28">
        <v>1347.4</v>
      </c>
      <c r="N87" s="28">
        <v>1282.4000000000001</v>
      </c>
      <c r="O87" s="39">
        <v>13660050</v>
      </c>
      <c r="P87" s="40">
        <v>-6.0484567794559848E-3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224.15</v>
      </c>
      <c r="F88" s="37">
        <v>227.63333333333333</v>
      </c>
      <c r="G88" s="38">
        <v>218.91666666666666</v>
      </c>
      <c r="H88" s="38">
        <v>213.68333333333334</v>
      </c>
      <c r="I88" s="38">
        <v>204.96666666666667</v>
      </c>
      <c r="J88" s="38">
        <v>232.86666666666665</v>
      </c>
      <c r="K88" s="38">
        <v>241.58333333333334</v>
      </c>
      <c r="L88" s="38">
        <v>246.81666666666663</v>
      </c>
      <c r="M88" s="28">
        <v>236.35</v>
      </c>
      <c r="N88" s="28">
        <v>222.4</v>
      </c>
      <c r="O88" s="39">
        <v>2910100</v>
      </c>
      <c r="P88" s="40">
        <v>-1.5960504514252866E-2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424.1</v>
      </c>
      <c r="F89" s="37">
        <v>433.36666666666662</v>
      </c>
      <c r="G89" s="38">
        <v>411.08333333333326</v>
      </c>
      <c r="H89" s="38">
        <v>398.06666666666666</v>
      </c>
      <c r="I89" s="38">
        <v>375.7833333333333</v>
      </c>
      <c r="J89" s="38">
        <v>446.38333333333321</v>
      </c>
      <c r="K89" s="38">
        <v>468.66666666666663</v>
      </c>
      <c r="L89" s="38">
        <v>481.68333333333317</v>
      </c>
      <c r="M89" s="28">
        <v>455.65</v>
      </c>
      <c r="N89" s="28">
        <v>420.35</v>
      </c>
      <c r="O89" s="39">
        <v>6107500</v>
      </c>
      <c r="P89" s="40">
        <v>9.712750568299235E-3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1795.55</v>
      </c>
      <c r="F90" s="37">
        <v>1820.0166666666667</v>
      </c>
      <c r="G90" s="38">
        <v>1753.0333333333333</v>
      </c>
      <c r="H90" s="38">
        <v>1710.5166666666667</v>
      </c>
      <c r="I90" s="38">
        <v>1643.5333333333333</v>
      </c>
      <c r="J90" s="38">
        <v>1862.5333333333333</v>
      </c>
      <c r="K90" s="38">
        <v>1929.5166666666664</v>
      </c>
      <c r="L90" s="38">
        <v>1972.0333333333333</v>
      </c>
      <c r="M90" s="28">
        <v>1887</v>
      </c>
      <c r="N90" s="28">
        <v>1777.5</v>
      </c>
      <c r="O90" s="39">
        <v>1697650</v>
      </c>
      <c r="P90" s="40">
        <v>-7.6962809917355365E-2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1092.5999999999999</v>
      </c>
      <c r="F91" s="37">
        <v>1102.1166666666666</v>
      </c>
      <c r="G91" s="38">
        <v>1075.4833333333331</v>
      </c>
      <c r="H91" s="38">
        <v>1058.3666666666666</v>
      </c>
      <c r="I91" s="38">
        <v>1031.7333333333331</v>
      </c>
      <c r="J91" s="38">
        <v>1119.2333333333331</v>
      </c>
      <c r="K91" s="38">
        <v>1145.8666666666668</v>
      </c>
      <c r="L91" s="38">
        <v>1162.9833333333331</v>
      </c>
      <c r="M91" s="28">
        <v>1128.75</v>
      </c>
      <c r="N91" s="28">
        <v>1085</v>
      </c>
      <c r="O91" s="39">
        <v>5322000</v>
      </c>
      <c r="P91" s="40">
        <v>-1.6266173752310535E-2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966.4</v>
      </c>
      <c r="F92" s="37">
        <v>978.43333333333328</v>
      </c>
      <c r="G92" s="38">
        <v>951.06666666666661</v>
      </c>
      <c r="H92" s="38">
        <v>935.73333333333335</v>
      </c>
      <c r="I92" s="38">
        <v>908.36666666666667</v>
      </c>
      <c r="J92" s="38">
        <v>993.76666666666654</v>
      </c>
      <c r="K92" s="38">
        <v>1021.1333333333331</v>
      </c>
      <c r="L92" s="38">
        <v>1036.4666666666665</v>
      </c>
      <c r="M92" s="28">
        <v>1005.8</v>
      </c>
      <c r="N92" s="28">
        <v>963.1</v>
      </c>
      <c r="O92" s="39">
        <v>21770700</v>
      </c>
      <c r="P92" s="40">
        <v>-7.1825320819766331E-3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2059.25</v>
      </c>
      <c r="F93" s="37">
        <v>2082.5166666666669</v>
      </c>
      <c r="G93" s="38">
        <v>2030.0333333333338</v>
      </c>
      <c r="H93" s="38">
        <v>2000.8166666666671</v>
      </c>
      <c r="I93" s="38">
        <v>1948.3333333333339</v>
      </c>
      <c r="J93" s="38">
        <v>2111.7333333333336</v>
      </c>
      <c r="K93" s="38">
        <v>2164.2166666666662</v>
      </c>
      <c r="L93" s="38">
        <v>2193.4333333333334</v>
      </c>
      <c r="M93" s="28">
        <v>2135</v>
      </c>
      <c r="N93" s="28">
        <v>2053.3000000000002</v>
      </c>
      <c r="O93" s="39">
        <v>24247500</v>
      </c>
      <c r="P93" s="40">
        <v>-5.4755752430171037E-3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1785.1</v>
      </c>
      <c r="F94" s="37">
        <v>1808.0333333333335</v>
      </c>
      <c r="G94" s="38">
        <v>1755.916666666667</v>
      </c>
      <c r="H94" s="38">
        <v>1726.7333333333333</v>
      </c>
      <c r="I94" s="38">
        <v>1674.6166666666668</v>
      </c>
      <c r="J94" s="38">
        <v>1837.2166666666672</v>
      </c>
      <c r="K94" s="38">
        <v>1889.3333333333335</v>
      </c>
      <c r="L94" s="38">
        <v>1918.5166666666673</v>
      </c>
      <c r="M94" s="28">
        <v>1860.15</v>
      </c>
      <c r="N94" s="28">
        <v>1778.85</v>
      </c>
      <c r="O94" s="39">
        <v>3948400</v>
      </c>
      <c r="P94" s="40">
        <v>-1.1219072423119304E-2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1282.0999999999999</v>
      </c>
      <c r="F95" s="37">
        <v>1294.8666666666666</v>
      </c>
      <c r="G95" s="38">
        <v>1265.7333333333331</v>
      </c>
      <c r="H95" s="38">
        <v>1249.3666666666666</v>
      </c>
      <c r="I95" s="38">
        <v>1220.2333333333331</v>
      </c>
      <c r="J95" s="38">
        <v>1311.2333333333331</v>
      </c>
      <c r="K95" s="38">
        <v>1340.3666666666668</v>
      </c>
      <c r="L95" s="38">
        <v>1356.7333333333331</v>
      </c>
      <c r="M95" s="28">
        <v>1324</v>
      </c>
      <c r="N95" s="28">
        <v>1278.5</v>
      </c>
      <c r="O95" s="39">
        <v>65382900</v>
      </c>
      <c r="P95" s="40">
        <v>2.2368998168167394E-2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571.25</v>
      </c>
      <c r="F96" s="37">
        <v>575.4666666666667</v>
      </c>
      <c r="G96" s="38">
        <v>563.93333333333339</v>
      </c>
      <c r="H96" s="38">
        <v>556.61666666666667</v>
      </c>
      <c r="I96" s="38">
        <v>545.08333333333337</v>
      </c>
      <c r="J96" s="38">
        <v>582.78333333333342</v>
      </c>
      <c r="K96" s="38">
        <v>594.31666666666672</v>
      </c>
      <c r="L96" s="38">
        <v>601.63333333333344</v>
      </c>
      <c r="M96" s="28">
        <v>587</v>
      </c>
      <c r="N96" s="28">
        <v>568.15</v>
      </c>
      <c r="O96" s="39">
        <v>21690900</v>
      </c>
      <c r="P96" s="40">
        <v>-5.0456632524345322E-3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2523.9</v>
      </c>
      <c r="F97" s="37">
        <v>2556.2833333333333</v>
      </c>
      <c r="G97" s="38">
        <v>2485.8166666666666</v>
      </c>
      <c r="H97" s="38">
        <v>2447.7333333333331</v>
      </c>
      <c r="I97" s="38">
        <v>2377.2666666666664</v>
      </c>
      <c r="J97" s="38">
        <v>2594.3666666666668</v>
      </c>
      <c r="K97" s="38">
        <v>2664.833333333333</v>
      </c>
      <c r="L97" s="38">
        <v>2702.916666666667</v>
      </c>
      <c r="M97" s="28">
        <v>2626.75</v>
      </c>
      <c r="N97" s="28">
        <v>2518.1999999999998</v>
      </c>
      <c r="O97" s="39">
        <v>3791100</v>
      </c>
      <c r="P97" s="40">
        <v>-1.5801532748676622E-3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336.75</v>
      </c>
      <c r="F98" s="37">
        <v>344.55</v>
      </c>
      <c r="G98" s="38">
        <v>325.8</v>
      </c>
      <c r="H98" s="38">
        <v>314.85000000000002</v>
      </c>
      <c r="I98" s="38">
        <v>296.10000000000002</v>
      </c>
      <c r="J98" s="38">
        <v>355.5</v>
      </c>
      <c r="K98" s="38">
        <v>374.25</v>
      </c>
      <c r="L98" s="38">
        <v>385.2</v>
      </c>
      <c r="M98" s="28">
        <v>363.3</v>
      </c>
      <c r="N98" s="28">
        <v>333.6</v>
      </c>
      <c r="O98" s="39">
        <v>46816250</v>
      </c>
      <c r="P98" s="40">
        <v>3.2333001469681884E-2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92.25</v>
      </c>
      <c r="F99" s="37">
        <v>94.066666666666663</v>
      </c>
      <c r="G99" s="38">
        <v>89.783333333333331</v>
      </c>
      <c r="H99" s="38">
        <v>87.316666666666663</v>
      </c>
      <c r="I99" s="38">
        <v>83.033333333333331</v>
      </c>
      <c r="J99" s="38">
        <v>96.533333333333331</v>
      </c>
      <c r="K99" s="38">
        <v>100.81666666666666</v>
      </c>
      <c r="L99" s="38">
        <v>103.28333333333333</v>
      </c>
      <c r="M99" s="28">
        <v>98.35</v>
      </c>
      <c r="N99" s="28">
        <v>91.6</v>
      </c>
      <c r="O99" s="39">
        <v>12427000</v>
      </c>
      <c r="P99" s="40">
        <v>1.4391014391014392E-2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212.25</v>
      </c>
      <c r="F100" s="37">
        <v>214.6</v>
      </c>
      <c r="G100" s="38">
        <v>209.39999999999998</v>
      </c>
      <c r="H100" s="38">
        <v>206.54999999999998</v>
      </c>
      <c r="I100" s="38">
        <v>201.34999999999997</v>
      </c>
      <c r="J100" s="38">
        <v>217.45</v>
      </c>
      <c r="K100" s="38">
        <v>222.64999999999998</v>
      </c>
      <c r="L100" s="38">
        <v>225.5</v>
      </c>
      <c r="M100" s="28">
        <v>219.8</v>
      </c>
      <c r="N100" s="28">
        <v>211.75</v>
      </c>
      <c r="O100" s="39">
        <v>20881800</v>
      </c>
      <c r="P100" s="40">
        <v>-1.0491299897645854E-2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2148.1</v>
      </c>
      <c r="F101" s="37">
        <v>2151.5666666666666</v>
      </c>
      <c r="G101" s="38">
        <v>2134.583333333333</v>
      </c>
      <c r="H101" s="38">
        <v>2121.0666666666666</v>
      </c>
      <c r="I101" s="38">
        <v>2104.083333333333</v>
      </c>
      <c r="J101" s="38">
        <v>2165.083333333333</v>
      </c>
      <c r="K101" s="38">
        <v>2182.0666666666666</v>
      </c>
      <c r="L101" s="38">
        <v>2195.583333333333</v>
      </c>
      <c r="M101" s="28">
        <v>2168.5500000000002</v>
      </c>
      <c r="N101" s="28">
        <v>2138.0500000000002</v>
      </c>
      <c r="O101" s="39">
        <v>12371100</v>
      </c>
      <c r="P101" s="40">
        <v>-5.9061761727978402E-3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32595.45</v>
      </c>
      <c r="F102" s="37">
        <v>32903.616666666669</v>
      </c>
      <c r="G102" s="38">
        <v>31918.333333333336</v>
      </c>
      <c r="H102" s="38">
        <v>31241.216666666667</v>
      </c>
      <c r="I102" s="38">
        <v>30255.933333333334</v>
      </c>
      <c r="J102" s="38">
        <v>33580.733333333337</v>
      </c>
      <c r="K102" s="38">
        <v>34566.016666666663</v>
      </c>
      <c r="L102" s="38">
        <v>35243.133333333339</v>
      </c>
      <c r="M102" s="28">
        <v>33888.9</v>
      </c>
      <c r="N102" s="28">
        <v>32226.5</v>
      </c>
      <c r="O102" s="39">
        <v>15975</v>
      </c>
      <c r="P102" s="40">
        <v>6.820461384152457E-2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97.5</v>
      </c>
      <c r="F103" s="37">
        <v>99.266666666666666</v>
      </c>
      <c r="G103" s="38">
        <v>93.483333333333334</v>
      </c>
      <c r="H103" s="38">
        <v>89.466666666666669</v>
      </c>
      <c r="I103" s="38">
        <v>83.683333333333337</v>
      </c>
      <c r="J103" s="38">
        <v>103.28333333333333</v>
      </c>
      <c r="K103" s="38">
        <v>109.06666666666666</v>
      </c>
      <c r="L103" s="38">
        <v>113.08333333333333</v>
      </c>
      <c r="M103" s="28">
        <v>105.05</v>
      </c>
      <c r="N103" s="28">
        <v>95.25</v>
      </c>
      <c r="O103" s="39">
        <v>38723200</v>
      </c>
      <c r="P103" s="40">
        <v>-4.4953990415800366E-2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678.5</v>
      </c>
      <c r="F104" s="37">
        <v>685.0333333333333</v>
      </c>
      <c r="G104" s="38">
        <v>670.26666666666665</v>
      </c>
      <c r="H104" s="38">
        <v>662.0333333333333</v>
      </c>
      <c r="I104" s="38">
        <v>647.26666666666665</v>
      </c>
      <c r="J104" s="38">
        <v>693.26666666666665</v>
      </c>
      <c r="K104" s="38">
        <v>708.0333333333333</v>
      </c>
      <c r="L104" s="38">
        <v>716.26666666666665</v>
      </c>
      <c r="M104" s="28">
        <v>699.8</v>
      </c>
      <c r="N104" s="28">
        <v>676.8</v>
      </c>
      <c r="O104" s="39">
        <v>91334375</v>
      </c>
      <c r="P104" s="40">
        <v>1.1065785868671801E-2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1132.0999999999999</v>
      </c>
      <c r="F105" s="37">
        <v>1141.5666666666668</v>
      </c>
      <c r="G105" s="38">
        <v>1108.6833333333336</v>
      </c>
      <c r="H105" s="38">
        <v>1085.2666666666669</v>
      </c>
      <c r="I105" s="38">
        <v>1052.3833333333337</v>
      </c>
      <c r="J105" s="38">
        <v>1164.9833333333336</v>
      </c>
      <c r="K105" s="38">
        <v>1197.8666666666668</v>
      </c>
      <c r="L105" s="38">
        <v>1221.2833333333335</v>
      </c>
      <c r="M105" s="28">
        <v>1174.45</v>
      </c>
      <c r="N105" s="28">
        <v>1118.1500000000001</v>
      </c>
      <c r="O105" s="39">
        <v>3541100</v>
      </c>
      <c r="P105" s="40">
        <v>-8.3313496786479417E-3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519.65</v>
      </c>
      <c r="F106" s="37">
        <v>520.2166666666667</v>
      </c>
      <c r="G106" s="38">
        <v>510.43333333333339</v>
      </c>
      <c r="H106" s="38">
        <v>501.2166666666667</v>
      </c>
      <c r="I106" s="38">
        <v>491.43333333333339</v>
      </c>
      <c r="J106" s="38">
        <v>529.43333333333339</v>
      </c>
      <c r="K106" s="38">
        <v>539.2166666666667</v>
      </c>
      <c r="L106" s="38">
        <v>548.43333333333339</v>
      </c>
      <c r="M106" s="28">
        <v>530</v>
      </c>
      <c r="N106" s="28">
        <v>511</v>
      </c>
      <c r="O106" s="39">
        <v>5881500</v>
      </c>
      <c r="P106" s="40">
        <v>2.4428478118876551E-2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8.5</v>
      </c>
      <c r="F107" s="37">
        <v>8.6166666666666671</v>
      </c>
      <c r="G107" s="38">
        <v>8.2333333333333343</v>
      </c>
      <c r="H107" s="38">
        <v>7.9666666666666668</v>
      </c>
      <c r="I107" s="38">
        <v>7.5833333333333339</v>
      </c>
      <c r="J107" s="38">
        <v>8.8833333333333346</v>
      </c>
      <c r="K107" s="38">
        <v>9.2666666666666675</v>
      </c>
      <c r="L107" s="38">
        <v>9.533333333333335</v>
      </c>
      <c r="M107" s="28">
        <v>9</v>
      </c>
      <c r="N107" s="28">
        <v>8.35</v>
      </c>
      <c r="O107" s="39">
        <v>683690000</v>
      </c>
      <c r="P107" s="40">
        <v>-2.2474205741138012E-3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44.25</v>
      </c>
      <c r="F108" s="37">
        <v>45.050000000000004</v>
      </c>
      <c r="G108" s="38">
        <v>43.150000000000006</v>
      </c>
      <c r="H108" s="38">
        <v>42.050000000000004</v>
      </c>
      <c r="I108" s="38">
        <v>40.150000000000006</v>
      </c>
      <c r="J108" s="38">
        <v>46.150000000000006</v>
      </c>
      <c r="K108" s="38">
        <v>48.05</v>
      </c>
      <c r="L108" s="38">
        <v>49.150000000000006</v>
      </c>
      <c r="M108" s="28">
        <v>46.95</v>
      </c>
      <c r="N108" s="28">
        <v>43.95</v>
      </c>
      <c r="O108" s="39">
        <v>98410000</v>
      </c>
      <c r="P108" s="40">
        <v>-5.5578011317704125E-3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31.6</v>
      </c>
      <c r="F109" s="37">
        <v>32.133333333333333</v>
      </c>
      <c r="G109" s="38">
        <v>30.916666666666664</v>
      </c>
      <c r="H109" s="38">
        <v>30.233333333333331</v>
      </c>
      <c r="I109" s="38">
        <v>29.016666666666662</v>
      </c>
      <c r="J109" s="38">
        <v>32.816666666666663</v>
      </c>
      <c r="K109" s="38">
        <v>34.033333333333331</v>
      </c>
      <c r="L109" s="38">
        <v>34.716666666666669</v>
      </c>
      <c r="M109" s="28">
        <v>33.35</v>
      </c>
      <c r="N109" s="28">
        <v>31.45</v>
      </c>
      <c r="O109" s="39">
        <v>223992900</v>
      </c>
      <c r="P109" s="40">
        <v>7.5446797255793114E-3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168.65</v>
      </c>
      <c r="F110" s="37">
        <v>171.58333333333334</v>
      </c>
      <c r="G110" s="38">
        <v>164.51666666666668</v>
      </c>
      <c r="H110" s="38">
        <v>160.38333333333333</v>
      </c>
      <c r="I110" s="38">
        <v>153.31666666666666</v>
      </c>
      <c r="J110" s="38">
        <v>175.7166666666667</v>
      </c>
      <c r="K110" s="38">
        <v>182.78333333333336</v>
      </c>
      <c r="L110" s="38">
        <v>186.91666666666671</v>
      </c>
      <c r="M110" s="28">
        <v>178.65</v>
      </c>
      <c r="N110" s="28">
        <v>167.45</v>
      </c>
      <c r="O110" s="39">
        <v>42990000</v>
      </c>
      <c r="P110" s="40">
        <v>-3.2083755488010804E-2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342.3</v>
      </c>
      <c r="F111" s="37">
        <v>347.16666666666669</v>
      </c>
      <c r="G111" s="38">
        <v>334.93333333333339</v>
      </c>
      <c r="H111" s="38">
        <v>327.56666666666672</v>
      </c>
      <c r="I111" s="38">
        <v>315.33333333333343</v>
      </c>
      <c r="J111" s="38">
        <v>354.53333333333336</v>
      </c>
      <c r="K111" s="38">
        <v>366.76666666666659</v>
      </c>
      <c r="L111" s="38">
        <v>374.13333333333333</v>
      </c>
      <c r="M111" s="28">
        <v>359.4</v>
      </c>
      <c r="N111" s="28">
        <v>339.8</v>
      </c>
      <c r="O111" s="39">
        <v>12287000</v>
      </c>
      <c r="P111" s="40">
        <v>2.5005735260380822E-2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214.05</v>
      </c>
      <c r="F112" s="37">
        <v>217.33333333333334</v>
      </c>
      <c r="G112" s="38">
        <v>209.86666666666667</v>
      </c>
      <c r="H112" s="38">
        <v>205.68333333333334</v>
      </c>
      <c r="I112" s="38">
        <v>198.21666666666667</v>
      </c>
      <c r="J112" s="38">
        <v>221.51666666666668</v>
      </c>
      <c r="K112" s="38">
        <v>228.98333333333332</v>
      </c>
      <c r="L112" s="38">
        <v>233.16666666666669</v>
      </c>
      <c r="M112" s="28">
        <v>224.8</v>
      </c>
      <c r="N112" s="28">
        <v>213.15</v>
      </c>
      <c r="O112" s="39">
        <v>21143654</v>
      </c>
      <c r="P112" s="40">
        <v>-3.6296975252062331E-2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153.25</v>
      </c>
      <c r="F113" s="37">
        <v>155.91666666666666</v>
      </c>
      <c r="G113" s="38">
        <v>149.33333333333331</v>
      </c>
      <c r="H113" s="38">
        <v>145.41666666666666</v>
      </c>
      <c r="I113" s="38">
        <v>138.83333333333331</v>
      </c>
      <c r="J113" s="38">
        <v>159.83333333333331</v>
      </c>
      <c r="K113" s="38">
        <v>166.41666666666663</v>
      </c>
      <c r="L113" s="38">
        <v>170.33333333333331</v>
      </c>
      <c r="M113" s="28">
        <v>162.5</v>
      </c>
      <c r="N113" s="28">
        <v>152</v>
      </c>
      <c r="O113" s="39">
        <v>10930100</v>
      </c>
      <c r="P113" s="40">
        <v>-3.8029606942317509E-2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4059.15</v>
      </c>
      <c r="F114" s="37">
        <v>4125.6166666666668</v>
      </c>
      <c r="G114" s="38">
        <v>3978.0333333333338</v>
      </c>
      <c r="H114" s="38">
        <v>3896.916666666667</v>
      </c>
      <c r="I114" s="38">
        <v>3749.3333333333339</v>
      </c>
      <c r="J114" s="38">
        <v>4206.7333333333336</v>
      </c>
      <c r="K114" s="38">
        <v>4354.3166666666657</v>
      </c>
      <c r="L114" s="38">
        <v>4435.4333333333334</v>
      </c>
      <c r="M114" s="28">
        <v>4273.2</v>
      </c>
      <c r="N114" s="28">
        <v>4044.5</v>
      </c>
      <c r="O114" s="39">
        <v>294450</v>
      </c>
      <c r="P114" s="40">
        <v>-1.0335265944038316E-2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1648.2</v>
      </c>
      <c r="F115" s="37">
        <v>1678.4166666666667</v>
      </c>
      <c r="G115" s="38">
        <v>1604.8833333333334</v>
      </c>
      <c r="H115" s="38">
        <v>1561.5666666666666</v>
      </c>
      <c r="I115" s="38">
        <v>1488.0333333333333</v>
      </c>
      <c r="J115" s="38">
        <v>1721.7333333333336</v>
      </c>
      <c r="K115" s="38">
        <v>1795.2666666666669</v>
      </c>
      <c r="L115" s="38">
        <v>1838.5833333333337</v>
      </c>
      <c r="M115" s="28">
        <v>1751.95</v>
      </c>
      <c r="N115" s="28">
        <v>1635.1</v>
      </c>
      <c r="O115" s="39">
        <v>2925400</v>
      </c>
      <c r="P115" s="40">
        <v>-2.0573513902606425E-2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811.35</v>
      </c>
      <c r="F116" s="37">
        <v>826.83333333333337</v>
      </c>
      <c r="G116" s="38">
        <v>791.51666666666677</v>
      </c>
      <c r="H116" s="38">
        <v>771.68333333333339</v>
      </c>
      <c r="I116" s="38">
        <v>736.36666666666679</v>
      </c>
      <c r="J116" s="38">
        <v>846.66666666666674</v>
      </c>
      <c r="K116" s="38">
        <v>881.98333333333335</v>
      </c>
      <c r="L116" s="38">
        <v>901.81666666666672</v>
      </c>
      <c r="M116" s="28">
        <v>862.15</v>
      </c>
      <c r="N116" s="28">
        <v>807</v>
      </c>
      <c r="O116" s="39">
        <v>28503000</v>
      </c>
      <c r="P116" s="40">
        <v>2.4090541632983024E-2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202.45</v>
      </c>
      <c r="F117" s="37">
        <v>203.23333333333335</v>
      </c>
      <c r="G117" s="38">
        <v>199.56666666666669</v>
      </c>
      <c r="H117" s="38">
        <v>196.68333333333334</v>
      </c>
      <c r="I117" s="38">
        <v>193.01666666666668</v>
      </c>
      <c r="J117" s="38">
        <v>206.1166666666667</v>
      </c>
      <c r="K117" s="38">
        <v>209.78333333333333</v>
      </c>
      <c r="L117" s="38">
        <v>212.66666666666671</v>
      </c>
      <c r="M117" s="28">
        <v>206.9</v>
      </c>
      <c r="N117" s="28">
        <v>200.35</v>
      </c>
      <c r="O117" s="39">
        <v>17687600</v>
      </c>
      <c r="P117" s="40">
        <v>0.1262257086824746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1396.5</v>
      </c>
      <c r="F118" s="37">
        <v>1410.7666666666667</v>
      </c>
      <c r="G118" s="38">
        <v>1376.5333333333333</v>
      </c>
      <c r="H118" s="38">
        <v>1356.5666666666666</v>
      </c>
      <c r="I118" s="38">
        <v>1322.3333333333333</v>
      </c>
      <c r="J118" s="38">
        <v>1430.7333333333333</v>
      </c>
      <c r="K118" s="38">
        <v>1464.9666666666665</v>
      </c>
      <c r="L118" s="38">
        <v>1484.9333333333334</v>
      </c>
      <c r="M118" s="28">
        <v>1445</v>
      </c>
      <c r="N118" s="28">
        <v>1390.8</v>
      </c>
      <c r="O118" s="39">
        <v>46848300</v>
      </c>
      <c r="P118" s="40">
        <v>1.1726519426501934E-2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604.9</v>
      </c>
      <c r="F119" s="37">
        <v>612.48333333333323</v>
      </c>
      <c r="G119" s="38">
        <v>586.81666666666649</v>
      </c>
      <c r="H119" s="38">
        <v>568.73333333333323</v>
      </c>
      <c r="I119" s="38">
        <v>543.06666666666649</v>
      </c>
      <c r="J119" s="38">
        <v>630.56666666666649</v>
      </c>
      <c r="K119" s="38">
        <v>656.23333333333323</v>
      </c>
      <c r="L119" s="38">
        <v>674.31666666666649</v>
      </c>
      <c r="M119" s="28">
        <v>638.15</v>
      </c>
      <c r="N119" s="28">
        <v>594.4</v>
      </c>
      <c r="O119" s="39">
        <v>897750</v>
      </c>
      <c r="P119" s="40">
        <v>-5.5248618784530384E-2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108.1</v>
      </c>
      <c r="F120" s="37">
        <v>108.71666666666665</v>
      </c>
      <c r="G120" s="38">
        <v>106.7833333333333</v>
      </c>
      <c r="H120" s="38">
        <v>105.46666666666665</v>
      </c>
      <c r="I120" s="38">
        <v>103.5333333333333</v>
      </c>
      <c r="J120" s="38">
        <v>110.0333333333333</v>
      </c>
      <c r="K120" s="38">
        <v>111.96666666666667</v>
      </c>
      <c r="L120" s="38">
        <v>113.2833333333333</v>
      </c>
      <c r="M120" s="28">
        <v>110.65</v>
      </c>
      <c r="N120" s="28">
        <v>107.4</v>
      </c>
      <c r="O120" s="39">
        <v>51454000</v>
      </c>
      <c r="P120" s="40">
        <v>2.4062095730918498E-2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868.65</v>
      </c>
      <c r="F121" s="37">
        <v>871.23333333333323</v>
      </c>
      <c r="G121" s="38">
        <v>859.41666666666652</v>
      </c>
      <c r="H121" s="38">
        <v>850.18333333333328</v>
      </c>
      <c r="I121" s="38">
        <v>838.36666666666656</v>
      </c>
      <c r="J121" s="38">
        <v>880.46666666666647</v>
      </c>
      <c r="K121" s="38">
        <v>892.2833333333333</v>
      </c>
      <c r="L121" s="38">
        <v>901.51666666666642</v>
      </c>
      <c r="M121" s="28">
        <v>883.05</v>
      </c>
      <c r="N121" s="28">
        <v>862</v>
      </c>
      <c r="O121" s="39">
        <v>887700</v>
      </c>
      <c r="P121" s="40">
        <v>-6.8247930185723876E-3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594.20000000000005</v>
      </c>
      <c r="F122" s="37">
        <v>605.06666666666661</v>
      </c>
      <c r="G122" s="38">
        <v>578.73333333333323</v>
      </c>
      <c r="H122" s="38">
        <v>563.26666666666665</v>
      </c>
      <c r="I122" s="38">
        <v>536.93333333333328</v>
      </c>
      <c r="J122" s="38">
        <v>620.53333333333319</v>
      </c>
      <c r="K122" s="38">
        <v>646.86666666666667</v>
      </c>
      <c r="L122" s="38">
        <v>662.33333333333314</v>
      </c>
      <c r="M122" s="28">
        <v>631.4</v>
      </c>
      <c r="N122" s="28">
        <v>589.6</v>
      </c>
      <c r="O122" s="39">
        <v>15694000</v>
      </c>
      <c r="P122" s="40">
        <v>1.36196665724781E-2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261.14999999999998</v>
      </c>
      <c r="F123" s="37">
        <v>263.10000000000002</v>
      </c>
      <c r="G123" s="38">
        <v>258.15000000000003</v>
      </c>
      <c r="H123" s="38">
        <v>255.15000000000003</v>
      </c>
      <c r="I123" s="38">
        <v>250.20000000000005</v>
      </c>
      <c r="J123" s="38">
        <v>266.10000000000002</v>
      </c>
      <c r="K123" s="38">
        <v>271.05000000000007</v>
      </c>
      <c r="L123" s="38">
        <v>274.05</v>
      </c>
      <c r="M123" s="28">
        <v>268.05</v>
      </c>
      <c r="N123" s="28">
        <v>260.10000000000002</v>
      </c>
      <c r="O123" s="39">
        <v>89664000</v>
      </c>
      <c r="P123" s="40">
        <v>3.6535568450462067E-3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326.5</v>
      </c>
      <c r="F124" s="37">
        <v>335.65000000000003</v>
      </c>
      <c r="G124" s="38">
        <v>315.20000000000005</v>
      </c>
      <c r="H124" s="38">
        <v>303.90000000000003</v>
      </c>
      <c r="I124" s="38">
        <v>283.45000000000005</v>
      </c>
      <c r="J124" s="38">
        <v>346.95000000000005</v>
      </c>
      <c r="K124" s="38">
        <v>367.4</v>
      </c>
      <c r="L124" s="38">
        <v>378.70000000000005</v>
      </c>
      <c r="M124" s="28">
        <v>356.1</v>
      </c>
      <c r="N124" s="28">
        <v>324.35000000000002</v>
      </c>
      <c r="O124" s="39">
        <v>35420000</v>
      </c>
      <c r="P124" s="40">
        <v>-5.116528261451915E-2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2047.45</v>
      </c>
      <c r="F125" s="37">
        <v>2076.1333333333332</v>
      </c>
      <c r="G125" s="38">
        <v>2008.3166666666666</v>
      </c>
      <c r="H125" s="38">
        <v>1969.1833333333334</v>
      </c>
      <c r="I125" s="38">
        <v>1901.3666666666668</v>
      </c>
      <c r="J125" s="38">
        <v>2115.2666666666664</v>
      </c>
      <c r="K125" s="38">
        <v>2183.083333333333</v>
      </c>
      <c r="L125" s="38">
        <v>2222.2166666666662</v>
      </c>
      <c r="M125" s="28">
        <v>2143.9499999999998</v>
      </c>
      <c r="N125" s="28">
        <v>2037</v>
      </c>
      <c r="O125" s="39">
        <v>450650</v>
      </c>
      <c r="P125" s="40">
        <v>7.869068278379511E-2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545.75</v>
      </c>
      <c r="F126" s="37">
        <v>553.56666666666672</v>
      </c>
      <c r="G126" s="38">
        <v>536.18333333333339</v>
      </c>
      <c r="H126" s="38">
        <v>526.61666666666667</v>
      </c>
      <c r="I126" s="38">
        <v>509.23333333333335</v>
      </c>
      <c r="J126" s="38">
        <v>563.13333333333344</v>
      </c>
      <c r="K126" s="38">
        <v>580.51666666666688</v>
      </c>
      <c r="L126" s="38">
        <v>590.08333333333348</v>
      </c>
      <c r="M126" s="28">
        <v>570.95000000000005</v>
      </c>
      <c r="N126" s="28">
        <v>544</v>
      </c>
      <c r="O126" s="39">
        <v>49509900</v>
      </c>
      <c r="P126" s="40">
        <v>2.5846153846153845E-2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511.25</v>
      </c>
      <c r="F127" s="37">
        <v>519.2833333333333</v>
      </c>
      <c r="G127" s="38">
        <v>499.06666666666661</v>
      </c>
      <c r="H127" s="38">
        <v>486.88333333333333</v>
      </c>
      <c r="I127" s="38">
        <v>466.66666666666663</v>
      </c>
      <c r="J127" s="38">
        <v>531.46666666666658</v>
      </c>
      <c r="K127" s="38">
        <v>551.68333333333328</v>
      </c>
      <c r="L127" s="38">
        <v>563.86666666666656</v>
      </c>
      <c r="M127" s="28">
        <v>539.5</v>
      </c>
      <c r="N127" s="28">
        <v>507.1</v>
      </c>
      <c r="O127" s="39">
        <v>10216875</v>
      </c>
      <c r="P127" s="40">
        <v>-3.7784142848436833E-3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1679.1</v>
      </c>
      <c r="F128" s="37">
        <v>1703.6333333333332</v>
      </c>
      <c r="G128" s="38">
        <v>1649.4666666666665</v>
      </c>
      <c r="H128" s="38">
        <v>1619.8333333333333</v>
      </c>
      <c r="I128" s="38">
        <v>1565.6666666666665</v>
      </c>
      <c r="J128" s="38">
        <v>1733.2666666666664</v>
      </c>
      <c r="K128" s="38">
        <v>1787.4333333333334</v>
      </c>
      <c r="L128" s="38">
        <v>1817.0666666666664</v>
      </c>
      <c r="M128" s="28">
        <v>1757.8</v>
      </c>
      <c r="N128" s="28">
        <v>1674</v>
      </c>
      <c r="O128" s="39">
        <v>15350000</v>
      </c>
      <c r="P128" s="40">
        <v>4.8611870149743143E-2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68.25</v>
      </c>
      <c r="F129" s="37">
        <v>69.416666666666671</v>
      </c>
      <c r="G129" s="38">
        <v>66.833333333333343</v>
      </c>
      <c r="H129" s="38">
        <v>65.416666666666671</v>
      </c>
      <c r="I129" s="38">
        <v>62.833333333333343</v>
      </c>
      <c r="J129" s="38">
        <v>70.833333333333343</v>
      </c>
      <c r="K129" s="38">
        <v>73.416666666666686</v>
      </c>
      <c r="L129" s="38">
        <v>74.833333333333343</v>
      </c>
      <c r="M129" s="28">
        <v>72</v>
      </c>
      <c r="N129" s="28">
        <v>68</v>
      </c>
      <c r="O129" s="39">
        <v>54213300</v>
      </c>
      <c r="P129" s="40">
        <v>4.1322314049586778E-3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1986</v>
      </c>
      <c r="F130" s="37">
        <v>1982.7</v>
      </c>
      <c r="G130" s="38">
        <v>1936.8500000000001</v>
      </c>
      <c r="H130" s="38">
        <v>1887.7</v>
      </c>
      <c r="I130" s="38">
        <v>1841.8500000000001</v>
      </c>
      <c r="J130" s="38">
        <v>2031.8500000000001</v>
      </c>
      <c r="K130" s="38">
        <v>2077.6999999999998</v>
      </c>
      <c r="L130" s="38">
        <v>2126.8500000000004</v>
      </c>
      <c r="M130" s="28">
        <v>2028.55</v>
      </c>
      <c r="N130" s="28">
        <v>1933.55</v>
      </c>
      <c r="O130" s="39">
        <v>1458250</v>
      </c>
      <c r="P130" s="40">
        <v>1.2234273318872018E-2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492</v>
      </c>
      <c r="F131" s="37">
        <v>502.35000000000008</v>
      </c>
      <c r="G131" s="38">
        <v>479.50000000000011</v>
      </c>
      <c r="H131" s="38">
        <v>467.00000000000006</v>
      </c>
      <c r="I131" s="38">
        <v>444.15000000000009</v>
      </c>
      <c r="J131" s="38">
        <v>514.85000000000014</v>
      </c>
      <c r="K131" s="38">
        <v>537.70000000000016</v>
      </c>
      <c r="L131" s="38">
        <v>550.20000000000016</v>
      </c>
      <c r="M131" s="28">
        <v>525.20000000000005</v>
      </c>
      <c r="N131" s="28">
        <v>489.85</v>
      </c>
      <c r="O131" s="39">
        <v>6553800</v>
      </c>
      <c r="P131" s="40">
        <v>4.6909492273730681E-3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310.64999999999998</v>
      </c>
      <c r="F132" s="37">
        <v>316.06666666666666</v>
      </c>
      <c r="G132" s="38">
        <v>303.83333333333331</v>
      </c>
      <c r="H132" s="38">
        <v>297.01666666666665</v>
      </c>
      <c r="I132" s="38">
        <v>284.7833333333333</v>
      </c>
      <c r="J132" s="38">
        <v>322.88333333333333</v>
      </c>
      <c r="K132" s="38">
        <v>335.11666666666667</v>
      </c>
      <c r="L132" s="38">
        <v>341.93333333333334</v>
      </c>
      <c r="M132" s="28">
        <v>328.3</v>
      </c>
      <c r="N132" s="28">
        <v>309.25</v>
      </c>
      <c r="O132" s="39">
        <v>20784000</v>
      </c>
      <c r="P132" s="40">
        <v>4.7375036256405295E-3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1525.9</v>
      </c>
      <c r="F133" s="37">
        <v>1539.9166666666667</v>
      </c>
      <c r="G133" s="38">
        <v>1502.4833333333336</v>
      </c>
      <c r="H133" s="38">
        <v>1479.0666666666668</v>
      </c>
      <c r="I133" s="38">
        <v>1441.6333333333337</v>
      </c>
      <c r="J133" s="38">
        <v>1563.3333333333335</v>
      </c>
      <c r="K133" s="38">
        <v>1600.7666666666664</v>
      </c>
      <c r="L133" s="38">
        <v>1624.1833333333334</v>
      </c>
      <c r="M133" s="28">
        <v>1577.35</v>
      </c>
      <c r="N133" s="28">
        <v>1516.5</v>
      </c>
      <c r="O133" s="39">
        <v>14911600</v>
      </c>
      <c r="P133" s="40">
        <v>-8.1085575547942927E-3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4028.35</v>
      </c>
      <c r="F134" s="37">
        <v>4111.1166666666668</v>
      </c>
      <c r="G134" s="38">
        <v>3924.1333333333332</v>
      </c>
      <c r="H134" s="38">
        <v>3819.9166666666665</v>
      </c>
      <c r="I134" s="38">
        <v>3632.9333333333329</v>
      </c>
      <c r="J134" s="38">
        <v>4215.3333333333339</v>
      </c>
      <c r="K134" s="38">
        <v>4402.3166666666675</v>
      </c>
      <c r="L134" s="38">
        <v>4506.5333333333338</v>
      </c>
      <c r="M134" s="28">
        <v>4298.1000000000004</v>
      </c>
      <c r="N134" s="28">
        <v>4006.9</v>
      </c>
      <c r="O134" s="39">
        <v>1530900</v>
      </c>
      <c r="P134" s="40">
        <v>1.896964856230032E-2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3152.95</v>
      </c>
      <c r="F135" s="37">
        <v>3225.65</v>
      </c>
      <c r="G135" s="38">
        <v>3067.4</v>
      </c>
      <c r="H135" s="38">
        <v>2981.85</v>
      </c>
      <c r="I135" s="38">
        <v>2823.6</v>
      </c>
      <c r="J135" s="38">
        <v>3311.2000000000003</v>
      </c>
      <c r="K135" s="38">
        <v>3469.4500000000003</v>
      </c>
      <c r="L135" s="38">
        <v>3555.0000000000005</v>
      </c>
      <c r="M135" s="28">
        <v>3383.9</v>
      </c>
      <c r="N135" s="28">
        <v>3140.1</v>
      </c>
      <c r="O135" s="39">
        <v>1452000</v>
      </c>
      <c r="P135" s="40">
        <v>2.9641185647425898E-2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602.75</v>
      </c>
      <c r="F136" s="37">
        <v>607.75</v>
      </c>
      <c r="G136" s="38">
        <v>596.20000000000005</v>
      </c>
      <c r="H136" s="38">
        <v>589.65000000000009</v>
      </c>
      <c r="I136" s="38">
        <v>578.10000000000014</v>
      </c>
      <c r="J136" s="38">
        <v>614.29999999999995</v>
      </c>
      <c r="K136" s="38">
        <v>625.84999999999991</v>
      </c>
      <c r="L136" s="38">
        <v>632.39999999999986</v>
      </c>
      <c r="M136" s="28">
        <v>619.29999999999995</v>
      </c>
      <c r="N136" s="28">
        <v>601.20000000000005</v>
      </c>
      <c r="O136" s="39">
        <v>8677650</v>
      </c>
      <c r="P136" s="40">
        <v>-1.2000387109261589E-2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1005.7</v>
      </c>
      <c r="F137" s="37">
        <v>1013.9333333333334</v>
      </c>
      <c r="G137" s="38">
        <v>991.86666666666679</v>
      </c>
      <c r="H137" s="38">
        <v>978.03333333333342</v>
      </c>
      <c r="I137" s="38">
        <v>955.96666666666681</v>
      </c>
      <c r="J137" s="38">
        <v>1027.7666666666669</v>
      </c>
      <c r="K137" s="38">
        <v>1049.8333333333335</v>
      </c>
      <c r="L137" s="38">
        <v>1063.6666666666667</v>
      </c>
      <c r="M137" s="28">
        <v>1036</v>
      </c>
      <c r="N137" s="28">
        <v>1000.1</v>
      </c>
      <c r="O137" s="39">
        <v>13741700</v>
      </c>
      <c r="P137" s="40">
        <v>-8.0343607882769081E-3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171.75</v>
      </c>
      <c r="F138" s="37">
        <v>174.79999999999998</v>
      </c>
      <c r="G138" s="38">
        <v>168.14999999999998</v>
      </c>
      <c r="H138" s="38">
        <v>164.54999999999998</v>
      </c>
      <c r="I138" s="38">
        <v>157.89999999999998</v>
      </c>
      <c r="J138" s="38">
        <v>178.39999999999998</v>
      </c>
      <c r="K138" s="38">
        <v>185.05</v>
      </c>
      <c r="L138" s="38">
        <v>188.64999999999998</v>
      </c>
      <c r="M138" s="28">
        <v>181.45</v>
      </c>
      <c r="N138" s="28">
        <v>171.2</v>
      </c>
      <c r="O138" s="39">
        <v>25440000</v>
      </c>
      <c r="P138" s="40">
        <v>-1.7265735363365248E-3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86.6</v>
      </c>
      <c r="F139" s="37">
        <v>87.683333333333337</v>
      </c>
      <c r="G139" s="38">
        <v>85.116666666666674</v>
      </c>
      <c r="H139" s="38">
        <v>83.63333333333334</v>
      </c>
      <c r="I139" s="38">
        <v>81.066666666666677</v>
      </c>
      <c r="J139" s="38">
        <v>89.166666666666671</v>
      </c>
      <c r="K139" s="38">
        <v>91.733333333333334</v>
      </c>
      <c r="L139" s="38">
        <v>93.216666666666669</v>
      </c>
      <c r="M139" s="28">
        <v>90.25</v>
      </c>
      <c r="N139" s="28">
        <v>86.2</v>
      </c>
      <c r="O139" s="39">
        <v>26595000</v>
      </c>
      <c r="P139" s="40">
        <v>-3.8607526298666088E-2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485.1</v>
      </c>
      <c r="F140" s="37">
        <v>487.0333333333333</v>
      </c>
      <c r="G140" s="38">
        <v>478.06666666666661</v>
      </c>
      <c r="H140" s="38">
        <v>471.0333333333333</v>
      </c>
      <c r="I140" s="38">
        <v>462.06666666666661</v>
      </c>
      <c r="J140" s="38">
        <v>494.06666666666661</v>
      </c>
      <c r="K140" s="38">
        <v>503.0333333333333</v>
      </c>
      <c r="L140" s="38">
        <v>510.06666666666661</v>
      </c>
      <c r="M140" s="28">
        <v>496</v>
      </c>
      <c r="N140" s="28">
        <v>480</v>
      </c>
      <c r="O140" s="39">
        <v>10585200</v>
      </c>
      <c r="P140" s="40">
        <v>1.5113736622041506E-2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7849.2</v>
      </c>
      <c r="F141" s="37">
        <v>7905.4000000000005</v>
      </c>
      <c r="G141" s="38">
        <v>7762.8500000000013</v>
      </c>
      <c r="H141" s="38">
        <v>7676.5000000000009</v>
      </c>
      <c r="I141" s="38">
        <v>7533.9500000000016</v>
      </c>
      <c r="J141" s="38">
        <v>7991.7500000000009</v>
      </c>
      <c r="K141" s="38">
        <v>8134.3</v>
      </c>
      <c r="L141" s="38">
        <v>8220.6500000000015</v>
      </c>
      <c r="M141" s="28">
        <v>8047.95</v>
      </c>
      <c r="N141" s="28">
        <v>7819.05</v>
      </c>
      <c r="O141" s="39">
        <v>3455600</v>
      </c>
      <c r="P141" s="40">
        <v>1.2570691827585197E-2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748.4</v>
      </c>
      <c r="F142" s="37">
        <v>756.05000000000007</v>
      </c>
      <c r="G142" s="38">
        <v>733.70000000000016</v>
      </c>
      <c r="H142" s="38">
        <v>719.00000000000011</v>
      </c>
      <c r="I142" s="38">
        <v>696.6500000000002</v>
      </c>
      <c r="J142" s="38">
        <v>770.75000000000011</v>
      </c>
      <c r="K142" s="38">
        <v>793.1</v>
      </c>
      <c r="L142" s="38">
        <v>807.80000000000007</v>
      </c>
      <c r="M142" s="28">
        <v>778.4</v>
      </c>
      <c r="N142" s="28">
        <v>741.35</v>
      </c>
      <c r="O142" s="39">
        <v>14833125</v>
      </c>
      <c r="P142" s="40">
        <v>2.3018233544549335E-2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1244.45</v>
      </c>
      <c r="F143" s="37">
        <v>1264.8666666666666</v>
      </c>
      <c r="G143" s="38">
        <v>1219.7333333333331</v>
      </c>
      <c r="H143" s="38">
        <v>1195.0166666666667</v>
      </c>
      <c r="I143" s="38">
        <v>1149.8833333333332</v>
      </c>
      <c r="J143" s="38">
        <v>1289.583333333333</v>
      </c>
      <c r="K143" s="38">
        <v>1334.7166666666667</v>
      </c>
      <c r="L143" s="38">
        <v>1359.4333333333329</v>
      </c>
      <c r="M143" s="28">
        <v>1310</v>
      </c>
      <c r="N143" s="28">
        <v>1240.1500000000001</v>
      </c>
      <c r="O143" s="39">
        <v>3074500</v>
      </c>
      <c r="P143" s="40">
        <v>-2.4388261116982358E-4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1418.95</v>
      </c>
      <c r="F144" s="37">
        <v>1438.9666666666665</v>
      </c>
      <c r="G144" s="38">
        <v>1387.9833333333329</v>
      </c>
      <c r="H144" s="38">
        <v>1357.0166666666664</v>
      </c>
      <c r="I144" s="38">
        <v>1306.0333333333328</v>
      </c>
      <c r="J144" s="38">
        <v>1469.9333333333329</v>
      </c>
      <c r="K144" s="38">
        <v>1520.9166666666665</v>
      </c>
      <c r="L144" s="38">
        <v>1551.883333333333</v>
      </c>
      <c r="M144" s="28">
        <v>1489.95</v>
      </c>
      <c r="N144" s="28">
        <v>1408</v>
      </c>
      <c r="O144" s="39">
        <v>1041600</v>
      </c>
      <c r="P144" s="40">
        <v>-8.0000000000000002E-3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788.25</v>
      </c>
      <c r="F145" s="37">
        <v>800.15</v>
      </c>
      <c r="G145" s="38">
        <v>773.25</v>
      </c>
      <c r="H145" s="38">
        <v>758.25</v>
      </c>
      <c r="I145" s="38">
        <v>731.35</v>
      </c>
      <c r="J145" s="38">
        <v>815.15</v>
      </c>
      <c r="K145" s="38">
        <v>842.04999999999984</v>
      </c>
      <c r="L145" s="38">
        <v>857.05</v>
      </c>
      <c r="M145" s="28">
        <v>827.05</v>
      </c>
      <c r="N145" s="28">
        <v>785.15</v>
      </c>
      <c r="O145" s="39">
        <v>1737450</v>
      </c>
      <c r="P145" s="40">
        <v>-6.9289693593314758E-2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721.3</v>
      </c>
      <c r="F146" s="37">
        <v>735.1</v>
      </c>
      <c r="G146" s="38">
        <v>705.15000000000009</v>
      </c>
      <c r="H146" s="38">
        <v>689.00000000000011</v>
      </c>
      <c r="I146" s="38">
        <v>659.05000000000018</v>
      </c>
      <c r="J146" s="38">
        <v>751.25</v>
      </c>
      <c r="K146" s="38">
        <v>781.2</v>
      </c>
      <c r="L146" s="38">
        <v>797.34999999999991</v>
      </c>
      <c r="M146" s="28">
        <v>765.05</v>
      </c>
      <c r="N146" s="28">
        <v>718.95</v>
      </c>
      <c r="O146" s="39">
        <v>3004000</v>
      </c>
      <c r="P146" s="40">
        <v>3.7149564977213091E-2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2821.7</v>
      </c>
      <c r="F147" s="37">
        <v>2879.7333333333336</v>
      </c>
      <c r="G147" s="38">
        <v>2749.9666666666672</v>
      </c>
      <c r="H147" s="38">
        <v>2678.2333333333336</v>
      </c>
      <c r="I147" s="38">
        <v>2548.4666666666672</v>
      </c>
      <c r="J147" s="38">
        <v>2951.4666666666672</v>
      </c>
      <c r="K147" s="38">
        <v>3081.2333333333336</v>
      </c>
      <c r="L147" s="38">
        <v>3152.9666666666672</v>
      </c>
      <c r="M147" s="28">
        <v>3009.5</v>
      </c>
      <c r="N147" s="28">
        <v>2808</v>
      </c>
      <c r="O147" s="39">
        <v>2367800</v>
      </c>
      <c r="P147" s="40">
        <v>2.4555461473327687E-3</v>
      </c>
    </row>
    <row r="148" spans="1:16" ht="12.75" customHeight="1">
      <c r="A148" s="28">
        <v>138</v>
      </c>
      <c r="B148" s="29" t="s">
        <v>49</v>
      </c>
      <c r="C148" s="30" t="s">
        <v>943</v>
      </c>
      <c r="D148" s="31">
        <v>44742</v>
      </c>
      <c r="E148" s="37">
        <v>117.35</v>
      </c>
      <c r="F148" s="37">
        <v>119.18333333333332</v>
      </c>
      <c r="G148" s="38">
        <v>115.06666666666665</v>
      </c>
      <c r="H148" s="38">
        <v>112.78333333333333</v>
      </c>
      <c r="I148" s="38">
        <v>108.66666666666666</v>
      </c>
      <c r="J148" s="38">
        <v>121.46666666666664</v>
      </c>
      <c r="K148" s="38">
        <v>125.58333333333331</v>
      </c>
      <c r="L148" s="38">
        <v>127.86666666666663</v>
      </c>
      <c r="M148" s="28">
        <v>123.3</v>
      </c>
      <c r="N148" s="28">
        <v>116.9</v>
      </c>
      <c r="O148" s="39">
        <v>30661000</v>
      </c>
      <c r="P148" s="40">
        <v>-7.8951625950493456E-3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2314.0500000000002</v>
      </c>
      <c r="F149" s="37">
        <v>2339.0499999999997</v>
      </c>
      <c r="G149" s="38">
        <v>2275.9999999999995</v>
      </c>
      <c r="H149" s="38">
        <v>2237.9499999999998</v>
      </c>
      <c r="I149" s="38">
        <v>2174.8999999999996</v>
      </c>
      <c r="J149" s="38">
        <v>2377.0999999999995</v>
      </c>
      <c r="K149" s="38">
        <v>2440.1499999999996</v>
      </c>
      <c r="L149" s="38">
        <v>2478.1999999999994</v>
      </c>
      <c r="M149" s="28">
        <v>2402.1</v>
      </c>
      <c r="N149" s="28">
        <v>2301</v>
      </c>
      <c r="O149" s="39">
        <v>1725675</v>
      </c>
      <c r="P149" s="40">
        <v>3.5619784245878284E-3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66946.850000000006</v>
      </c>
      <c r="F150" s="37">
        <v>67604.25</v>
      </c>
      <c r="G150" s="38">
        <v>66062.75</v>
      </c>
      <c r="H150" s="38">
        <v>65178.649999999994</v>
      </c>
      <c r="I150" s="38">
        <v>63637.149999999994</v>
      </c>
      <c r="J150" s="38">
        <v>68488.350000000006</v>
      </c>
      <c r="K150" s="38">
        <v>70029.850000000006</v>
      </c>
      <c r="L150" s="38">
        <v>70913.950000000012</v>
      </c>
      <c r="M150" s="28">
        <v>69145.75</v>
      </c>
      <c r="N150" s="28">
        <v>66720.149999999994</v>
      </c>
      <c r="O150" s="39">
        <v>117490</v>
      </c>
      <c r="P150" s="40">
        <v>6.8557717028022965E-3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1033.9000000000001</v>
      </c>
      <c r="F151" s="37">
        <v>1039.9833333333333</v>
      </c>
      <c r="G151" s="38">
        <v>1022.8666666666668</v>
      </c>
      <c r="H151" s="38">
        <v>1011.8333333333335</v>
      </c>
      <c r="I151" s="38">
        <v>994.71666666666692</v>
      </c>
      <c r="J151" s="38">
        <v>1051.0166666666667</v>
      </c>
      <c r="K151" s="38">
        <v>1068.133333333333</v>
      </c>
      <c r="L151" s="38">
        <v>1079.1666666666665</v>
      </c>
      <c r="M151" s="28">
        <v>1057.0999999999999</v>
      </c>
      <c r="N151" s="28">
        <v>1028.95</v>
      </c>
      <c r="O151" s="39">
        <v>3890250</v>
      </c>
      <c r="P151" s="40">
        <v>-2.5183236233790641E-2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269.5</v>
      </c>
      <c r="F152" s="37">
        <v>271.58333333333331</v>
      </c>
      <c r="G152" s="38">
        <v>265.46666666666664</v>
      </c>
      <c r="H152" s="38">
        <v>261.43333333333334</v>
      </c>
      <c r="I152" s="38">
        <v>255.31666666666666</v>
      </c>
      <c r="J152" s="38">
        <v>275.61666666666662</v>
      </c>
      <c r="K152" s="38">
        <v>281.73333333333329</v>
      </c>
      <c r="L152" s="38">
        <v>285.76666666666659</v>
      </c>
      <c r="M152" s="28">
        <v>277.7</v>
      </c>
      <c r="N152" s="28">
        <v>267.55</v>
      </c>
      <c r="O152" s="39">
        <v>2971200</v>
      </c>
      <c r="P152" s="40">
        <v>4.1503084688726863E-2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78.25</v>
      </c>
      <c r="F153" s="37">
        <v>80</v>
      </c>
      <c r="G153" s="38">
        <v>76.05</v>
      </c>
      <c r="H153" s="38">
        <v>73.849999999999994</v>
      </c>
      <c r="I153" s="38">
        <v>69.899999999999991</v>
      </c>
      <c r="J153" s="38">
        <v>82.2</v>
      </c>
      <c r="K153" s="38">
        <v>86.149999999999991</v>
      </c>
      <c r="L153" s="38">
        <v>88.350000000000009</v>
      </c>
      <c r="M153" s="28">
        <v>83.95</v>
      </c>
      <c r="N153" s="28">
        <v>77.8</v>
      </c>
      <c r="O153" s="39">
        <v>57676750</v>
      </c>
      <c r="P153" s="40">
        <v>-4.4192384179126461E-4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3608.5</v>
      </c>
      <c r="F154" s="37">
        <v>3627.7833333333333</v>
      </c>
      <c r="G154" s="38">
        <v>3552.0666666666666</v>
      </c>
      <c r="H154" s="38">
        <v>3495.6333333333332</v>
      </c>
      <c r="I154" s="38">
        <v>3419.9166666666665</v>
      </c>
      <c r="J154" s="38">
        <v>3684.2166666666667</v>
      </c>
      <c r="K154" s="38">
        <v>3759.9333333333329</v>
      </c>
      <c r="L154" s="38">
        <v>3816.3666666666668</v>
      </c>
      <c r="M154" s="28">
        <v>3703.5</v>
      </c>
      <c r="N154" s="28">
        <v>3571.35</v>
      </c>
      <c r="O154" s="39">
        <v>1827875</v>
      </c>
      <c r="P154" s="40">
        <v>-1.8985643365087883E-2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3500.3</v>
      </c>
      <c r="F155" s="37">
        <v>3550.3166666666671</v>
      </c>
      <c r="G155" s="38">
        <v>3438.6333333333341</v>
      </c>
      <c r="H155" s="38">
        <v>3376.9666666666672</v>
      </c>
      <c r="I155" s="38">
        <v>3265.2833333333342</v>
      </c>
      <c r="J155" s="38">
        <v>3611.983333333334</v>
      </c>
      <c r="K155" s="38">
        <v>3723.6666666666674</v>
      </c>
      <c r="L155" s="38">
        <v>3785.3333333333339</v>
      </c>
      <c r="M155" s="28">
        <v>3662</v>
      </c>
      <c r="N155" s="28">
        <v>3488.65</v>
      </c>
      <c r="O155" s="39">
        <v>404325</v>
      </c>
      <c r="P155" s="40">
        <v>0.2342032967032967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28.4</v>
      </c>
      <c r="F156" s="37">
        <v>29.033333333333331</v>
      </c>
      <c r="G156" s="38">
        <v>27.566666666666663</v>
      </c>
      <c r="H156" s="38">
        <v>26.733333333333331</v>
      </c>
      <c r="I156" s="38">
        <v>25.266666666666662</v>
      </c>
      <c r="J156" s="38">
        <v>29.866666666666664</v>
      </c>
      <c r="K156" s="38">
        <v>31.333333333333332</v>
      </c>
      <c r="L156" s="38">
        <v>32.166666666666664</v>
      </c>
      <c r="M156" s="28">
        <v>30.5</v>
      </c>
      <c r="N156" s="28">
        <v>28.2</v>
      </c>
      <c r="O156" s="39">
        <v>25518000</v>
      </c>
      <c r="P156" s="40">
        <v>-1.7329020332717191E-2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16861.45</v>
      </c>
      <c r="F157" s="37">
        <v>16786.866666666669</v>
      </c>
      <c r="G157" s="38">
        <v>16680.033333333336</v>
      </c>
      <c r="H157" s="38">
        <v>16498.616666666669</v>
      </c>
      <c r="I157" s="38">
        <v>16391.783333333336</v>
      </c>
      <c r="J157" s="38">
        <v>16968.283333333336</v>
      </c>
      <c r="K157" s="38">
        <v>17075.116666666665</v>
      </c>
      <c r="L157" s="38">
        <v>17256.533333333336</v>
      </c>
      <c r="M157" s="28">
        <v>16893.7</v>
      </c>
      <c r="N157" s="28">
        <v>16605.45</v>
      </c>
      <c r="O157" s="39">
        <v>432735</v>
      </c>
      <c r="P157" s="40">
        <v>1.9951917411082567E-2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108.15</v>
      </c>
      <c r="F158" s="37">
        <v>110.45</v>
      </c>
      <c r="G158" s="38">
        <v>105.55000000000001</v>
      </c>
      <c r="H158" s="38">
        <v>102.95</v>
      </c>
      <c r="I158" s="38">
        <v>98.050000000000011</v>
      </c>
      <c r="J158" s="38">
        <v>113.05000000000001</v>
      </c>
      <c r="K158" s="38">
        <v>117.95000000000002</v>
      </c>
      <c r="L158" s="38">
        <v>120.55000000000001</v>
      </c>
      <c r="M158" s="28">
        <v>115.35</v>
      </c>
      <c r="N158" s="28">
        <v>107.85</v>
      </c>
      <c r="O158" s="39">
        <v>56038800</v>
      </c>
      <c r="P158" s="40">
        <v>4.8514479127491537E-2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143.1</v>
      </c>
      <c r="F159" s="37">
        <v>145.23333333333332</v>
      </c>
      <c r="G159" s="38">
        <v>140.06666666666663</v>
      </c>
      <c r="H159" s="38">
        <v>137.0333333333333</v>
      </c>
      <c r="I159" s="38">
        <v>131.86666666666662</v>
      </c>
      <c r="J159" s="38">
        <v>148.26666666666665</v>
      </c>
      <c r="K159" s="38">
        <v>153.43333333333334</v>
      </c>
      <c r="L159" s="38">
        <v>156.46666666666667</v>
      </c>
      <c r="M159" s="28">
        <v>150.4</v>
      </c>
      <c r="N159" s="28">
        <v>142.19999999999999</v>
      </c>
      <c r="O159" s="39">
        <v>70144200</v>
      </c>
      <c r="P159" s="40">
        <v>-1.6228315612758813E-2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758.3</v>
      </c>
      <c r="F160" s="37">
        <v>770.23333333333323</v>
      </c>
      <c r="G160" s="38">
        <v>741.51666666666642</v>
      </c>
      <c r="H160" s="38">
        <v>724.73333333333323</v>
      </c>
      <c r="I160" s="38">
        <v>696.01666666666642</v>
      </c>
      <c r="J160" s="38">
        <v>787.01666666666642</v>
      </c>
      <c r="K160" s="38">
        <v>815.73333333333335</v>
      </c>
      <c r="L160" s="38">
        <v>832.51666666666642</v>
      </c>
      <c r="M160" s="28">
        <v>798.95</v>
      </c>
      <c r="N160" s="28">
        <v>753.45</v>
      </c>
      <c r="O160" s="39">
        <v>4254600</v>
      </c>
      <c r="P160" s="40">
        <v>-2.6741393114491592E-2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3020.95</v>
      </c>
      <c r="F161" s="37">
        <v>3062.5</v>
      </c>
      <c r="G161" s="38">
        <v>2973.45</v>
      </c>
      <c r="H161" s="38">
        <v>2925.95</v>
      </c>
      <c r="I161" s="38">
        <v>2836.8999999999996</v>
      </c>
      <c r="J161" s="38">
        <v>3110</v>
      </c>
      <c r="K161" s="38">
        <v>3199.05</v>
      </c>
      <c r="L161" s="38">
        <v>3246.55</v>
      </c>
      <c r="M161" s="28">
        <v>3151.55</v>
      </c>
      <c r="N161" s="28">
        <v>3015</v>
      </c>
      <c r="O161" s="39">
        <v>267150</v>
      </c>
      <c r="P161" s="40">
        <v>-1.2840646651270209E-2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143.9</v>
      </c>
      <c r="F162" s="37">
        <v>146.18333333333334</v>
      </c>
      <c r="G162" s="38">
        <v>140.76666666666668</v>
      </c>
      <c r="H162" s="38">
        <v>137.63333333333335</v>
      </c>
      <c r="I162" s="38">
        <v>132.2166666666667</v>
      </c>
      <c r="J162" s="38">
        <v>149.31666666666666</v>
      </c>
      <c r="K162" s="38">
        <v>154.73333333333329</v>
      </c>
      <c r="L162" s="38">
        <v>157.86666666666665</v>
      </c>
      <c r="M162" s="28">
        <v>151.6</v>
      </c>
      <c r="N162" s="28">
        <v>143.05000000000001</v>
      </c>
      <c r="O162" s="39">
        <v>42315350</v>
      </c>
      <c r="P162" s="40">
        <v>1.477241251961961E-2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40145.9</v>
      </c>
      <c r="F163" s="37">
        <v>40508.15</v>
      </c>
      <c r="G163" s="38">
        <v>39567.75</v>
      </c>
      <c r="H163" s="38">
        <v>38989.599999999999</v>
      </c>
      <c r="I163" s="38">
        <v>38049.199999999997</v>
      </c>
      <c r="J163" s="38">
        <v>41086.300000000003</v>
      </c>
      <c r="K163" s="38">
        <v>42026.700000000012</v>
      </c>
      <c r="L163" s="38">
        <v>42604.850000000006</v>
      </c>
      <c r="M163" s="28">
        <v>41448.550000000003</v>
      </c>
      <c r="N163" s="28">
        <v>39930</v>
      </c>
      <c r="O163" s="39">
        <v>101040</v>
      </c>
      <c r="P163" s="40">
        <v>3.4261879934455535E-3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1649</v>
      </c>
      <c r="F164" s="37">
        <v>1665.6666666666667</v>
      </c>
      <c r="G164" s="38">
        <v>1623.3333333333335</v>
      </c>
      <c r="H164" s="38">
        <v>1597.6666666666667</v>
      </c>
      <c r="I164" s="38">
        <v>1555.3333333333335</v>
      </c>
      <c r="J164" s="38">
        <v>1691.3333333333335</v>
      </c>
      <c r="K164" s="38">
        <v>1733.666666666667</v>
      </c>
      <c r="L164" s="38">
        <v>1759.3333333333335</v>
      </c>
      <c r="M164" s="28">
        <v>1708</v>
      </c>
      <c r="N164" s="28">
        <v>1640</v>
      </c>
      <c r="O164" s="39">
        <v>3121250</v>
      </c>
      <c r="P164" s="40">
        <v>-7.0859942262269269E-3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3256.3</v>
      </c>
      <c r="F165" s="37">
        <v>3329.3833333333332</v>
      </c>
      <c r="G165" s="38">
        <v>3168.9166666666665</v>
      </c>
      <c r="H165" s="38">
        <v>3081.5333333333333</v>
      </c>
      <c r="I165" s="38">
        <v>2921.0666666666666</v>
      </c>
      <c r="J165" s="38">
        <v>3416.7666666666664</v>
      </c>
      <c r="K165" s="38">
        <v>3577.2333333333336</v>
      </c>
      <c r="L165" s="38">
        <v>3664.6166666666663</v>
      </c>
      <c r="M165" s="28">
        <v>3489.85</v>
      </c>
      <c r="N165" s="28">
        <v>3242</v>
      </c>
      <c r="O165" s="39">
        <v>401100</v>
      </c>
      <c r="P165" s="40">
        <v>5.2755905511811023E-2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214.2</v>
      </c>
      <c r="F166" s="37">
        <v>213.38333333333333</v>
      </c>
      <c r="G166" s="38">
        <v>210.96666666666664</v>
      </c>
      <c r="H166" s="38">
        <v>207.73333333333332</v>
      </c>
      <c r="I166" s="38">
        <v>205.31666666666663</v>
      </c>
      <c r="J166" s="38">
        <v>216.61666666666665</v>
      </c>
      <c r="K166" s="38">
        <v>219.03333333333333</v>
      </c>
      <c r="L166" s="38">
        <v>222.26666666666665</v>
      </c>
      <c r="M166" s="28">
        <v>215.8</v>
      </c>
      <c r="N166" s="28">
        <v>210.15</v>
      </c>
      <c r="O166" s="39">
        <v>27669000</v>
      </c>
      <c r="P166" s="40">
        <v>0.29481959848378492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99.7</v>
      </c>
      <c r="F167" s="37">
        <v>100.75</v>
      </c>
      <c r="G167" s="38">
        <v>98.3</v>
      </c>
      <c r="H167" s="38">
        <v>96.899999999999991</v>
      </c>
      <c r="I167" s="38">
        <v>94.449999999999989</v>
      </c>
      <c r="J167" s="38">
        <v>102.15</v>
      </c>
      <c r="K167" s="38">
        <v>104.6</v>
      </c>
      <c r="L167" s="38">
        <v>106.00000000000001</v>
      </c>
      <c r="M167" s="28">
        <v>103.2</v>
      </c>
      <c r="N167" s="28">
        <v>99.35</v>
      </c>
      <c r="O167" s="39">
        <v>38774800</v>
      </c>
      <c r="P167" s="40">
        <v>5.9514235161653535E-3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2087.6999999999998</v>
      </c>
      <c r="F168" s="37">
        <v>2098.1333333333337</v>
      </c>
      <c r="G168" s="38">
        <v>2059.8666666666672</v>
      </c>
      <c r="H168" s="38">
        <v>2032.0333333333338</v>
      </c>
      <c r="I168" s="38">
        <v>1993.7666666666673</v>
      </c>
      <c r="J168" s="38">
        <v>2125.9666666666672</v>
      </c>
      <c r="K168" s="38">
        <v>2164.2333333333336</v>
      </c>
      <c r="L168" s="38">
        <v>2192.0666666666671</v>
      </c>
      <c r="M168" s="28">
        <v>2136.4</v>
      </c>
      <c r="N168" s="28">
        <v>2070.3000000000002</v>
      </c>
      <c r="O168" s="39">
        <v>3507000</v>
      </c>
      <c r="P168" s="40">
        <v>1.5785662563359885E-2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2536.1</v>
      </c>
      <c r="F169" s="37">
        <v>2557.9833333333336</v>
      </c>
      <c r="G169" s="38">
        <v>2487.7166666666672</v>
      </c>
      <c r="H169" s="38">
        <v>2439.3333333333335</v>
      </c>
      <c r="I169" s="38">
        <v>2369.0666666666671</v>
      </c>
      <c r="J169" s="38">
        <v>2606.3666666666672</v>
      </c>
      <c r="K169" s="38">
        <v>2676.6333333333337</v>
      </c>
      <c r="L169" s="38">
        <v>2725.0166666666673</v>
      </c>
      <c r="M169" s="28">
        <v>2628.25</v>
      </c>
      <c r="N169" s="28">
        <v>2509.6</v>
      </c>
      <c r="O169" s="39">
        <v>1687750</v>
      </c>
      <c r="P169" s="40">
        <v>8.0633119307152463E-3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28.4</v>
      </c>
      <c r="F170" s="37">
        <v>28.783333333333331</v>
      </c>
      <c r="G170" s="38">
        <v>27.866666666666664</v>
      </c>
      <c r="H170" s="38">
        <v>27.333333333333332</v>
      </c>
      <c r="I170" s="38">
        <v>26.416666666666664</v>
      </c>
      <c r="J170" s="38">
        <v>29.316666666666663</v>
      </c>
      <c r="K170" s="38">
        <v>30.233333333333334</v>
      </c>
      <c r="L170" s="38">
        <v>30.766666666666662</v>
      </c>
      <c r="M170" s="28">
        <v>29.7</v>
      </c>
      <c r="N170" s="28">
        <v>28.25</v>
      </c>
      <c r="O170" s="39">
        <v>259360000</v>
      </c>
      <c r="P170" s="40">
        <v>3.1761186429889884E-2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2118.4499999999998</v>
      </c>
      <c r="F171" s="37">
        <v>2162.7666666666669</v>
      </c>
      <c r="G171" s="38">
        <v>2061.7333333333336</v>
      </c>
      <c r="H171" s="38">
        <v>2005.0166666666669</v>
      </c>
      <c r="I171" s="38">
        <v>1903.9833333333336</v>
      </c>
      <c r="J171" s="38">
        <v>2219.4833333333336</v>
      </c>
      <c r="K171" s="38">
        <v>2320.5166666666673</v>
      </c>
      <c r="L171" s="38">
        <v>2377.2333333333336</v>
      </c>
      <c r="M171" s="28">
        <v>2263.8000000000002</v>
      </c>
      <c r="N171" s="28">
        <v>2106.0500000000002</v>
      </c>
      <c r="O171" s="39">
        <v>729600</v>
      </c>
      <c r="P171" s="40">
        <v>4.0205303678357569E-2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216.2</v>
      </c>
      <c r="F172" s="37">
        <v>218.65</v>
      </c>
      <c r="G172" s="38">
        <v>213.10000000000002</v>
      </c>
      <c r="H172" s="38">
        <v>210.00000000000003</v>
      </c>
      <c r="I172" s="38">
        <v>204.45000000000005</v>
      </c>
      <c r="J172" s="38">
        <v>221.75</v>
      </c>
      <c r="K172" s="38">
        <v>227.3</v>
      </c>
      <c r="L172" s="38">
        <v>230.39999999999998</v>
      </c>
      <c r="M172" s="28">
        <v>224.2</v>
      </c>
      <c r="N172" s="28">
        <v>215.55</v>
      </c>
      <c r="O172" s="39">
        <v>54035612</v>
      </c>
      <c r="P172" s="40">
        <v>-5.0436635146048304E-3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1735.5</v>
      </c>
      <c r="F173" s="37">
        <v>1761.2</v>
      </c>
      <c r="G173" s="38">
        <v>1704.6000000000001</v>
      </c>
      <c r="H173" s="38">
        <v>1673.7</v>
      </c>
      <c r="I173" s="38">
        <v>1617.1000000000001</v>
      </c>
      <c r="J173" s="38">
        <v>1792.1000000000001</v>
      </c>
      <c r="K173" s="38">
        <v>1848.7</v>
      </c>
      <c r="L173" s="38">
        <v>1879.6000000000001</v>
      </c>
      <c r="M173" s="28">
        <v>1817.8</v>
      </c>
      <c r="N173" s="28">
        <v>1730.3</v>
      </c>
      <c r="O173" s="39">
        <v>2021569</v>
      </c>
      <c r="P173" s="40">
        <v>-1.4073180538801769E-3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152.5</v>
      </c>
      <c r="F174" s="37">
        <v>156.46666666666667</v>
      </c>
      <c r="G174" s="38">
        <v>147.43333333333334</v>
      </c>
      <c r="H174" s="38">
        <v>142.36666666666667</v>
      </c>
      <c r="I174" s="38">
        <v>133.33333333333334</v>
      </c>
      <c r="J174" s="38">
        <v>161.53333333333333</v>
      </c>
      <c r="K174" s="38">
        <v>170.56666666666669</v>
      </c>
      <c r="L174" s="38">
        <v>175.63333333333333</v>
      </c>
      <c r="M174" s="28">
        <v>165.5</v>
      </c>
      <c r="N174" s="28">
        <v>151.4</v>
      </c>
      <c r="O174" s="39">
        <v>6736000</v>
      </c>
      <c r="P174" s="40">
        <v>1.2627781118460614E-2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573.1</v>
      </c>
      <c r="F175" s="37">
        <v>584.63333333333333</v>
      </c>
      <c r="G175" s="38">
        <v>559.56666666666661</v>
      </c>
      <c r="H175" s="38">
        <v>546.0333333333333</v>
      </c>
      <c r="I175" s="38">
        <v>520.96666666666658</v>
      </c>
      <c r="J175" s="38">
        <v>598.16666666666663</v>
      </c>
      <c r="K175" s="38">
        <v>623.23333333333346</v>
      </c>
      <c r="L175" s="38">
        <v>636.76666666666665</v>
      </c>
      <c r="M175" s="28">
        <v>609.70000000000005</v>
      </c>
      <c r="N175" s="28">
        <v>571.1</v>
      </c>
      <c r="O175" s="39">
        <v>4536450</v>
      </c>
      <c r="P175" s="40">
        <v>8.8295269168026103E-2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82.45</v>
      </c>
      <c r="F176" s="37">
        <v>84.149999999999991</v>
      </c>
      <c r="G176" s="38">
        <v>79.299999999999983</v>
      </c>
      <c r="H176" s="38">
        <v>76.149999999999991</v>
      </c>
      <c r="I176" s="38">
        <v>71.299999999999983</v>
      </c>
      <c r="J176" s="38">
        <v>87.299999999999983</v>
      </c>
      <c r="K176" s="38">
        <v>92.149999999999977</v>
      </c>
      <c r="L176" s="38">
        <v>95.299999999999983</v>
      </c>
      <c r="M176" s="28">
        <v>89</v>
      </c>
      <c r="N176" s="28">
        <v>81</v>
      </c>
      <c r="O176" s="39">
        <v>57357200</v>
      </c>
      <c r="P176" s="40">
        <v>-6.389673637190052E-2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111.8</v>
      </c>
      <c r="F177" s="37">
        <v>112.66666666666667</v>
      </c>
      <c r="G177" s="38">
        <v>110.53333333333335</v>
      </c>
      <c r="H177" s="38">
        <v>109.26666666666668</v>
      </c>
      <c r="I177" s="38">
        <v>107.13333333333335</v>
      </c>
      <c r="J177" s="38">
        <v>113.93333333333334</v>
      </c>
      <c r="K177" s="38">
        <v>116.06666666666666</v>
      </c>
      <c r="L177" s="38">
        <v>117.33333333333333</v>
      </c>
      <c r="M177" s="28">
        <v>114.8</v>
      </c>
      <c r="N177" s="28">
        <v>111.4</v>
      </c>
      <c r="O177" s="39">
        <v>29448000</v>
      </c>
      <c r="P177" s="40">
        <v>2.7423068871676785E-2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2555.9499999999998</v>
      </c>
      <c r="F178" s="37">
        <v>2587.8666666666663</v>
      </c>
      <c r="G178" s="38">
        <v>2519.1333333333328</v>
      </c>
      <c r="H178" s="38">
        <v>2482.3166666666666</v>
      </c>
      <c r="I178" s="38">
        <v>2413.583333333333</v>
      </c>
      <c r="J178" s="38">
        <v>2624.6833333333325</v>
      </c>
      <c r="K178" s="38">
        <v>2693.4166666666661</v>
      </c>
      <c r="L178" s="38">
        <v>2730.2333333333322</v>
      </c>
      <c r="M178" s="28">
        <v>2656.6</v>
      </c>
      <c r="N178" s="28">
        <v>2551.0500000000002</v>
      </c>
      <c r="O178" s="39">
        <v>33780500</v>
      </c>
      <c r="P178" s="40">
        <v>-9.6018529377272198E-3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67.099999999999994</v>
      </c>
      <c r="F179" s="37">
        <v>68.5</v>
      </c>
      <c r="G179" s="38">
        <v>65.150000000000006</v>
      </c>
      <c r="H179" s="38">
        <v>63.2</v>
      </c>
      <c r="I179" s="38">
        <v>59.850000000000009</v>
      </c>
      <c r="J179" s="38">
        <v>70.45</v>
      </c>
      <c r="K179" s="38">
        <v>73.8</v>
      </c>
      <c r="L179" s="38">
        <v>75.75</v>
      </c>
      <c r="M179" s="28">
        <v>71.849999999999994</v>
      </c>
      <c r="N179" s="28">
        <v>66.55</v>
      </c>
      <c r="O179" s="39">
        <v>115336250</v>
      </c>
      <c r="P179" s="40">
        <v>1.1978924463240649E-2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708.4</v>
      </c>
      <c r="F180" s="37">
        <v>715.73333333333323</v>
      </c>
      <c r="G180" s="38">
        <v>694.76666666666642</v>
      </c>
      <c r="H180" s="38">
        <v>681.13333333333321</v>
      </c>
      <c r="I180" s="38">
        <v>660.1666666666664</v>
      </c>
      <c r="J180" s="38">
        <v>729.36666666666645</v>
      </c>
      <c r="K180" s="38">
        <v>750.33333333333337</v>
      </c>
      <c r="L180" s="38">
        <v>763.96666666666647</v>
      </c>
      <c r="M180" s="28">
        <v>736.7</v>
      </c>
      <c r="N180" s="28">
        <v>702.1</v>
      </c>
      <c r="O180" s="39">
        <v>7870700</v>
      </c>
      <c r="P180" s="40">
        <v>3.3673482788962872E-2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1107.45</v>
      </c>
      <c r="F181" s="37">
        <v>1116.5166666666667</v>
      </c>
      <c r="G181" s="38">
        <v>1093.6333333333332</v>
      </c>
      <c r="H181" s="38">
        <v>1079.8166666666666</v>
      </c>
      <c r="I181" s="38">
        <v>1056.9333333333332</v>
      </c>
      <c r="J181" s="38">
        <v>1130.3333333333333</v>
      </c>
      <c r="K181" s="38">
        <v>1153.2166666666669</v>
      </c>
      <c r="L181" s="38">
        <v>1167.0333333333333</v>
      </c>
      <c r="M181" s="28">
        <v>1139.4000000000001</v>
      </c>
      <c r="N181" s="28">
        <v>1102.7</v>
      </c>
      <c r="O181" s="39">
        <v>7486500</v>
      </c>
      <c r="P181" s="40">
        <v>-1.0703666997026759E-2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441.6</v>
      </c>
      <c r="F182" s="37">
        <v>446.61666666666662</v>
      </c>
      <c r="G182" s="38">
        <v>435.23333333333323</v>
      </c>
      <c r="H182" s="38">
        <v>428.86666666666662</v>
      </c>
      <c r="I182" s="38">
        <v>417.48333333333323</v>
      </c>
      <c r="J182" s="38">
        <v>452.98333333333323</v>
      </c>
      <c r="K182" s="38">
        <v>464.36666666666656</v>
      </c>
      <c r="L182" s="38">
        <v>470.73333333333323</v>
      </c>
      <c r="M182" s="28">
        <v>458</v>
      </c>
      <c r="N182" s="28">
        <v>440.25</v>
      </c>
      <c r="O182" s="39">
        <v>71920500</v>
      </c>
      <c r="P182" s="40">
        <v>1.5826271186440678E-2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18623.05</v>
      </c>
      <c r="F183" s="37">
        <v>18849.616666666669</v>
      </c>
      <c r="G183" s="38">
        <v>18353.483333333337</v>
      </c>
      <c r="H183" s="38">
        <v>18083.916666666668</v>
      </c>
      <c r="I183" s="38">
        <v>17587.783333333336</v>
      </c>
      <c r="J183" s="38">
        <v>19119.183333333338</v>
      </c>
      <c r="K183" s="38">
        <v>19615.316666666669</v>
      </c>
      <c r="L183" s="38">
        <v>19884.883333333339</v>
      </c>
      <c r="M183" s="28">
        <v>19345.75</v>
      </c>
      <c r="N183" s="28">
        <v>18580.05</v>
      </c>
      <c r="O183" s="39">
        <v>327400</v>
      </c>
      <c r="P183" s="40">
        <v>2.2725497852401407E-2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2346.8000000000002</v>
      </c>
      <c r="F184" s="37">
        <v>2370.2166666666667</v>
      </c>
      <c r="G184" s="38">
        <v>2313.9333333333334</v>
      </c>
      <c r="H184" s="38">
        <v>2281.0666666666666</v>
      </c>
      <c r="I184" s="38">
        <v>2224.7833333333333</v>
      </c>
      <c r="J184" s="38">
        <v>2403.0833333333335</v>
      </c>
      <c r="K184" s="38">
        <v>2459.3666666666672</v>
      </c>
      <c r="L184" s="38">
        <v>2492.2333333333336</v>
      </c>
      <c r="M184" s="28">
        <v>2426.5</v>
      </c>
      <c r="N184" s="28">
        <v>2337.35</v>
      </c>
      <c r="O184" s="39">
        <v>1562825</v>
      </c>
      <c r="P184" s="40">
        <v>7.8028019152331972E-3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2188.4</v>
      </c>
      <c r="F185" s="37">
        <v>2234.5333333333333</v>
      </c>
      <c r="G185" s="38">
        <v>2129.0666666666666</v>
      </c>
      <c r="H185" s="38">
        <v>2069.7333333333331</v>
      </c>
      <c r="I185" s="38">
        <v>1964.2666666666664</v>
      </c>
      <c r="J185" s="38">
        <v>2293.8666666666668</v>
      </c>
      <c r="K185" s="38">
        <v>2399.333333333333</v>
      </c>
      <c r="L185" s="38">
        <v>2458.666666666667</v>
      </c>
      <c r="M185" s="28">
        <v>2340</v>
      </c>
      <c r="N185" s="28">
        <v>2175.1999999999998</v>
      </c>
      <c r="O185" s="39">
        <v>3693750</v>
      </c>
      <c r="P185" s="40">
        <v>-8.2561417639951673E-3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1126.4000000000001</v>
      </c>
      <c r="F186" s="37">
        <v>1139.0999999999999</v>
      </c>
      <c r="G186" s="38">
        <v>1101.1499999999999</v>
      </c>
      <c r="H186" s="38">
        <v>1075.8999999999999</v>
      </c>
      <c r="I186" s="38">
        <v>1037.9499999999998</v>
      </c>
      <c r="J186" s="38">
        <v>1164.3499999999999</v>
      </c>
      <c r="K186" s="38">
        <v>1202.2999999999997</v>
      </c>
      <c r="L186" s="38">
        <v>1227.55</v>
      </c>
      <c r="M186" s="28">
        <v>1177.05</v>
      </c>
      <c r="N186" s="28">
        <v>1113.8499999999999</v>
      </c>
      <c r="O186" s="39">
        <v>3256400</v>
      </c>
      <c r="P186" s="40">
        <v>4.6804680468046804E-2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294.8</v>
      </c>
      <c r="F187" s="37">
        <v>306.65000000000003</v>
      </c>
      <c r="G187" s="38">
        <v>281.20000000000005</v>
      </c>
      <c r="H187" s="38">
        <v>267.60000000000002</v>
      </c>
      <c r="I187" s="38">
        <v>242.15000000000003</v>
      </c>
      <c r="J187" s="38">
        <v>320.25000000000006</v>
      </c>
      <c r="K187" s="38">
        <v>345.7</v>
      </c>
      <c r="L187" s="38">
        <v>359.30000000000007</v>
      </c>
      <c r="M187" s="28">
        <v>332.1</v>
      </c>
      <c r="N187" s="28">
        <v>293.05</v>
      </c>
      <c r="O187" s="39">
        <v>2995200</v>
      </c>
      <c r="P187" s="40">
        <v>-7.0910106085985483E-2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814.35</v>
      </c>
      <c r="F188" s="37">
        <v>816.55000000000007</v>
      </c>
      <c r="G188" s="38">
        <v>805.15000000000009</v>
      </c>
      <c r="H188" s="38">
        <v>795.95</v>
      </c>
      <c r="I188" s="38">
        <v>784.55000000000007</v>
      </c>
      <c r="J188" s="38">
        <v>825.75000000000011</v>
      </c>
      <c r="K188" s="38">
        <v>837.15</v>
      </c>
      <c r="L188" s="38">
        <v>846.35000000000014</v>
      </c>
      <c r="M188" s="28">
        <v>827.95</v>
      </c>
      <c r="N188" s="28">
        <v>807.35</v>
      </c>
      <c r="O188" s="39">
        <v>20948900</v>
      </c>
      <c r="P188" s="40">
        <v>-1.4651652838140393E-2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408.85</v>
      </c>
      <c r="F189" s="37">
        <v>412.84999999999997</v>
      </c>
      <c r="G189" s="38">
        <v>403.24999999999994</v>
      </c>
      <c r="H189" s="38">
        <v>397.65</v>
      </c>
      <c r="I189" s="38">
        <v>388.04999999999995</v>
      </c>
      <c r="J189" s="38">
        <v>418.44999999999993</v>
      </c>
      <c r="K189" s="38">
        <v>428.04999999999995</v>
      </c>
      <c r="L189" s="38">
        <v>433.64999999999992</v>
      </c>
      <c r="M189" s="28">
        <v>422.45</v>
      </c>
      <c r="N189" s="28">
        <v>407.25</v>
      </c>
      <c r="O189" s="39">
        <v>12103500</v>
      </c>
      <c r="P189" s="40">
        <v>-4.2027781075626262E-2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536.4</v>
      </c>
      <c r="F190" s="37">
        <v>544.83333333333337</v>
      </c>
      <c r="G190" s="38">
        <v>525.7166666666667</v>
      </c>
      <c r="H190" s="38">
        <v>515.0333333333333</v>
      </c>
      <c r="I190" s="38">
        <v>495.91666666666663</v>
      </c>
      <c r="J190" s="38">
        <v>555.51666666666677</v>
      </c>
      <c r="K190" s="38">
        <v>574.63333333333333</v>
      </c>
      <c r="L190" s="38">
        <v>585.31666666666683</v>
      </c>
      <c r="M190" s="28">
        <v>563.95000000000005</v>
      </c>
      <c r="N190" s="28">
        <v>534.15</v>
      </c>
      <c r="O190" s="39">
        <v>1035400</v>
      </c>
      <c r="P190" s="40">
        <v>2.1255609804211668E-2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852.85</v>
      </c>
      <c r="F191" s="37">
        <v>864.69999999999993</v>
      </c>
      <c r="G191" s="38">
        <v>839.64999999999986</v>
      </c>
      <c r="H191" s="38">
        <v>826.44999999999993</v>
      </c>
      <c r="I191" s="38">
        <v>801.39999999999986</v>
      </c>
      <c r="J191" s="38">
        <v>877.89999999999986</v>
      </c>
      <c r="K191" s="38">
        <v>902.94999999999982</v>
      </c>
      <c r="L191" s="38">
        <v>916.14999999999986</v>
      </c>
      <c r="M191" s="28">
        <v>889.75</v>
      </c>
      <c r="N191" s="28">
        <v>851.5</v>
      </c>
      <c r="O191" s="39">
        <v>4758000</v>
      </c>
      <c r="P191" s="40">
        <v>4.1593695271453589E-2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874.3</v>
      </c>
      <c r="F192" s="37">
        <v>882.11666666666667</v>
      </c>
      <c r="G192" s="38">
        <v>859.2833333333333</v>
      </c>
      <c r="H192" s="38">
        <v>844.26666666666665</v>
      </c>
      <c r="I192" s="38">
        <v>821.43333333333328</v>
      </c>
      <c r="J192" s="38">
        <v>897.13333333333333</v>
      </c>
      <c r="K192" s="38">
        <v>919.96666666666658</v>
      </c>
      <c r="L192" s="38">
        <v>934.98333333333335</v>
      </c>
      <c r="M192" s="28">
        <v>904.95</v>
      </c>
      <c r="N192" s="28">
        <v>867.1</v>
      </c>
      <c r="O192" s="39">
        <v>3691900</v>
      </c>
      <c r="P192" s="40">
        <v>-1.2623358562220856E-2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725.1</v>
      </c>
      <c r="F193" s="37">
        <v>731.41666666666663</v>
      </c>
      <c r="G193" s="38">
        <v>713.68333333333328</v>
      </c>
      <c r="H193" s="38">
        <v>702.26666666666665</v>
      </c>
      <c r="I193" s="38">
        <v>684.5333333333333</v>
      </c>
      <c r="J193" s="38">
        <v>742.83333333333326</v>
      </c>
      <c r="K193" s="38">
        <v>760.56666666666661</v>
      </c>
      <c r="L193" s="38">
        <v>771.98333333333323</v>
      </c>
      <c r="M193" s="28">
        <v>749.15</v>
      </c>
      <c r="N193" s="28">
        <v>720</v>
      </c>
      <c r="O193" s="39">
        <v>7986375</v>
      </c>
      <c r="P193" s="40">
        <v>1.1282372717171429E-2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392.6</v>
      </c>
      <c r="F194" s="37">
        <v>401.16666666666669</v>
      </c>
      <c r="G194" s="38">
        <v>381.33333333333337</v>
      </c>
      <c r="H194" s="38">
        <v>370.06666666666666</v>
      </c>
      <c r="I194" s="38">
        <v>350.23333333333335</v>
      </c>
      <c r="J194" s="38">
        <v>412.43333333333339</v>
      </c>
      <c r="K194" s="38">
        <v>432.26666666666677</v>
      </c>
      <c r="L194" s="38">
        <v>443.53333333333342</v>
      </c>
      <c r="M194" s="28">
        <v>421</v>
      </c>
      <c r="N194" s="28">
        <v>389.9</v>
      </c>
      <c r="O194" s="39">
        <v>74605875</v>
      </c>
      <c r="P194" s="40">
        <v>3.0650813024134808E-2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209.75</v>
      </c>
      <c r="F195" s="37">
        <v>214.06666666666669</v>
      </c>
      <c r="G195" s="38">
        <v>204.48333333333338</v>
      </c>
      <c r="H195" s="38">
        <v>199.2166666666667</v>
      </c>
      <c r="I195" s="38">
        <v>189.63333333333338</v>
      </c>
      <c r="J195" s="38">
        <v>219.33333333333337</v>
      </c>
      <c r="K195" s="38">
        <v>228.91666666666669</v>
      </c>
      <c r="L195" s="38">
        <v>234.18333333333337</v>
      </c>
      <c r="M195" s="28">
        <v>223.65</v>
      </c>
      <c r="N195" s="28">
        <v>208.8</v>
      </c>
      <c r="O195" s="39">
        <v>93568500</v>
      </c>
      <c r="P195" s="40">
        <v>1.9877841627814522E-3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901.5</v>
      </c>
      <c r="F196" s="37">
        <v>924.69999999999993</v>
      </c>
      <c r="G196" s="38">
        <v>875.39999999999986</v>
      </c>
      <c r="H196" s="38">
        <v>849.3</v>
      </c>
      <c r="I196" s="38">
        <v>799.99999999999989</v>
      </c>
      <c r="J196" s="38">
        <v>950.79999999999984</v>
      </c>
      <c r="K196" s="38">
        <v>1000.0999999999998</v>
      </c>
      <c r="L196" s="38">
        <v>1026.1999999999998</v>
      </c>
      <c r="M196" s="28">
        <v>974</v>
      </c>
      <c r="N196" s="28">
        <v>898.6</v>
      </c>
      <c r="O196" s="39">
        <v>27424400</v>
      </c>
      <c r="P196" s="40">
        <v>2.4774488629144963E-2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3141.4</v>
      </c>
      <c r="F197" s="37">
        <v>3173.2000000000003</v>
      </c>
      <c r="G197" s="38">
        <v>3100.2500000000005</v>
      </c>
      <c r="H197" s="38">
        <v>3059.1000000000004</v>
      </c>
      <c r="I197" s="38">
        <v>2986.1500000000005</v>
      </c>
      <c r="J197" s="38">
        <v>3214.3500000000004</v>
      </c>
      <c r="K197" s="38">
        <v>3287.3</v>
      </c>
      <c r="L197" s="38">
        <v>3328.4500000000003</v>
      </c>
      <c r="M197" s="28">
        <v>3246.15</v>
      </c>
      <c r="N197" s="28">
        <v>3132.05</v>
      </c>
      <c r="O197" s="39">
        <v>12129450</v>
      </c>
      <c r="P197" s="40">
        <v>4.8588328859727609E-3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977.2</v>
      </c>
      <c r="F198" s="37">
        <v>995.94999999999993</v>
      </c>
      <c r="G198" s="38">
        <v>955.3</v>
      </c>
      <c r="H198" s="38">
        <v>933.4</v>
      </c>
      <c r="I198" s="38">
        <v>892.75</v>
      </c>
      <c r="J198" s="38">
        <v>1017.8499999999999</v>
      </c>
      <c r="K198" s="38">
        <v>1058.4999999999998</v>
      </c>
      <c r="L198" s="38">
        <v>1080.3999999999999</v>
      </c>
      <c r="M198" s="28">
        <v>1036.5999999999999</v>
      </c>
      <c r="N198" s="28">
        <v>974.05</v>
      </c>
      <c r="O198" s="39">
        <v>23310000</v>
      </c>
      <c r="P198" s="40">
        <v>3.4923679373451609E-2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2059.5</v>
      </c>
      <c r="F199" s="37">
        <v>2084.0333333333333</v>
      </c>
      <c r="G199" s="38">
        <v>2018.9666666666667</v>
      </c>
      <c r="H199" s="38">
        <v>1978.4333333333334</v>
      </c>
      <c r="I199" s="38">
        <v>1913.3666666666668</v>
      </c>
      <c r="J199" s="38">
        <v>2124.5666666666666</v>
      </c>
      <c r="K199" s="38">
        <v>2189.6333333333332</v>
      </c>
      <c r="L199" s="38">
        <v>2230.1666666666665</v>
      </c>
      <c r="M199" s="28">
        <v>2149.1</v>
      </c>
      <c r="N199" s="28">
        <v>2043.5</v>
      </c>
      <c r="O199" s="39">
        <v>6474750</v>
      </c>
      <c r="P199" s="40">
        <v>1.612523540489642E-2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2795.8</v>
      </c>
      <c r="F200" s="37">
        <v>2807.3666666666668</v>
      </c>
      <c r="G200" s="38">
        <v>2776.7833333333338</v>
      </c>
      <c r="H200" s="38">
        <v>2757.7666666666669</v>
      </c>
      <c r="I200" s="38">
        <v>2727.1833333333338</v>
      </c>
      <c r="J200" s="38">
        <v>2826.3833333333337</v>
      </c>
      <c r="K200" s="38">
        <v>2856.9666666666667</v>
      </c>
      <c r="L200" s="38">
        <v>2875.9833333333336</v>
      </c>
      <c r="M200" s="28">
        <v>2837.95</v>
      </c>
      <c r="N200" s="28">
        <v>2788.35</v>
      </c>
      <c r="O200" s="39">
        <v>795000</v>
      </c>
      <c r="P200" s="40">
        <v>-1.2728966159577771E-2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463.35</v>
      </c>
      <c r="F201" s="37">
        <v>466.76666666666665</v>
      </c>
      <c r="G201" s="38">
        <v>458.0333333333333</v>
      </c>
      <c r="H201" s="38">
        <v>452.71666666666664</v>
      </c>
      <c r="I201" s="38">
        <v>443.98333333333329</v>
      </c>
      <c r="J201" s="38">
        <v>472.08333333333331</v>
      </c>
      <c r="K201" s="38">
        <v>480.81666666666666</v>
      </c>
      <c r="L201" s="38">
        <v>486.13333333333333</v>
      </c>
      <c r="M201" s="28">
        <v>475.5</v>
      </c>
      <c r="N201" s="28">
        <v>461.45</v>
      </c>
      <c r="O201" s="39">
        <v>4074000</v>
      </c>
      <c r="P201" s="40">
        <v>6.2597809076682318E-2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1079.1500000000001</v>
      </c>
      <c r="F202" s="37">
        <v>1090.4666666666669</v>
      </c>
      <c r="G202" s="38">
        <v>1060.4833333333338</v>
      </c>
      <c r="H202" s="38">
        <v>1041.8166666666668</v>
      </c>
      <c r="I202" s="38">
        <v>1011.8333333333337</v>
      </c>
      <c r="J202" s="38">
        <v>1109.1333333333339</v>
      </c>
      <c r="K202" s="38">
        <v>1139.116666666667</v>
      </c>
      <c r="L202" s="38">
        <v>1157.783333333334</v>
      </c>
      <c r="M202" s="28">
        <v>1120.45</v>
      </c>
      <c r="N202" s="28">
        <v>1071.8</v>
      </c>
      <c r="O202" s="39">
        <v>4113650</v>
      </c>
      <c r="P202" s="40">
        <v>1.0147765711233755E-2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739.1</v>
      </c>
      <c r="F203" s="37">
        <v>745.13333333333321</v>
      </c>
      <c r="G203" s="38">
        <v>727.76666666666642</v>
      </c>
      <c r="H203" s="38">
        <v>716.43333333333317</v>
      </c>
      <c r="I203" s="38">
        <v>699.06666666666638</v>
      </c>
      <c r="J203" s="38">
        <v>756.46666666666647</v>
      </c>
      <c r="K203" s="38">
        <v>773.83333333333326</v>
      </c>
      <c r="L203" s="38">
        <v>785.16666666666652</v>
      </c>
      <c r="M203" s="28">
        <v>762.5</v>
      </c>
      <c r="N203" s="28">
        <v>733.8</v>
      </c>
      <c r="O203" s="39">
        <v>8731800</v>
      </c>
      <c r="P203" s="40">
        <v>9.386632141123159E-3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1449.7</v>
      </c>
      <c r="F204" s="37">
        <v>1461.3333333333333</v>
      </c>
      <c r="G204" s="38">
        <v>1431.6666666666665</v>
      </c>
      <c r="H204" s="38">
        <v>1413.6333333333332</v>
      </c>
      <c r="I204" s="38">
        <v>1383.9666666666665</v>
      </c>
      <c r="J204" s="38">
        <v>1479.3666666666666</v>
      </c>
      <c r="K204" s="38">
        <v>1509.0333333333331</v>
      </c>
      <c r="L204" s="38">
        <v>1527.0666666666666</v>
      </c>
      <c r="M204" s="28">
        <v>1491</v>
      </c>
      <c r="N204" s="28">
        <v>1443.3</v>
      </c>
      <c r="O204" s="39">
        <v>1158150</v>
      </c>
      <c r="P204" s="40">
        <v>2.1296296296296296E-2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5322.25</v>
      </c>
      <c r="F205" s="37">
        <v>5371.916666666667</v>
      </c>
      <c r="G205" s="38">
        <v>5246.6833333333343</v>
      </c>
      <c r="H205" s="38">
        <v>5171.1166666666677</v>
      </c>
      <c r="I205" s="38">
        <v>5045.883333333335</v>
      </c>
      <c r="J205" s="38">
        <v>5447.4833333333336</v>
      </c>
      <c r="K205" s="38">
        <v>5572.7166666666653</v>
      </c>
      <c r="L205" s="38">
        <v>5648.2833333333328</v>
      </c>
      <c r="M205" s="28">
        <v>5497.15</v>
      </c>
      <c r="N205" s="28">
        <v>5296.35</v>
      </c>
      <c r="O205" s="39">
        <v>3102600</v>
      </c>
      <c r="P205" s="40">
        <v>3.6965240641711229E-2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682.9</v>
      </c>
      <c r="F206" s="37">
        <v>695.58333333333337</v>
      </c>
      <c r="G206" s="38">
        <v>666.9666666666667</v>
      </c>
      <c r="H206" s="38">
        <v>651.0333333333333</v>
      </c>
      <c r="I206" s="38">
        <v>622.41666666666663</v>
      </c>
      <c r="J206" s="38">
        <v>711.51666666666677</v>
      </c>
      <c r="K206" s="38">
        <v>740.13333333333333</v>
      </c>
      <c r="L206" s="38">
        <v>756.06666666666683</v>
      </c>
      <c r="M206" s="28">
        <v>724.2</v>
      </c>
      <c r="N206" s="28">
        <v>679.65</v>
      </c>
      <c r="O206" s="39">
        <v>19728800</v>
      </c>
      <c r="P206" s="40">
        <v>7.6356151649956839E-3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267.45</v>
      </c>
      <c r="F207" s="37">
        <v>276.7</v>
      </c>
      <c r="G207" s="38">
        <v>256.89999999999998</v>
      </c>
      <c r="H207" s="38">
        <v>246.34999999999997</v>
      </c>
      <c r="I207" s="38">
        <v>226.54999999999995</v>
      </c>
      <c r="J207" s="38">
        <v>287.25</v>
      </c>
      <c r="K207" s="38">
        <v>307.05000000000007</v>
      </c>
      <c r="L207" s="38">
        <v>317.60000000000002</v>
      </c>
      <c r="M207" s="28">
        <v>296.5</v>
      </c>
      <c r="N207" s="28">
        <v>266.14999999999998</v>
      </c>
      <c r="O207" s="39">
        <v>46447300</v>
      </c>
      <c r="P207" s="40">
        <v>-2.3940588254454252E-2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952.6</v>
      </c>
      <c r="F208" s="37">
        <v>968.19999999999993</v>
      </c>
      <c r="G208" s="38">
        <v>934.39999999999986</v>
      </c>
      <c r="H208" s="38">
        <v>916.19999999999993</v>
      </c>
      <c r="I208" s="38">
        <v>882.39999999999986</v>
      </c>
      <c r="J208" s="38">
        <v>986.39999999999986</v>
      </c>
      <c r="K208" s="38">
        <v>1020.1999999999998</v>
      </c>
      <c r="L208" s="38">
        <v>1038.3999999999999</v>
      </c>
      <c r="M208" s="28">
        <v>1002</v>
      </c>
      <c r="N208" s="28">
        <v>950</v>
      </c>
      <c r="O208" s="39">
        <v>5051500</v>
      </c>
      <c r="P208" s="40">
        <v>0.14339067451335447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1478.85</v>
      </c>
      <c r="F209" s="37">
        <v>1499.3</v>
      </c>
      <c r="G209" s="38">
        <v>1451.3</v>
      </c>
      <c r="H209" s="38">
        <v>1423.75</v>
      </c>
      <c r="I209" s="38">
        <v>1375.75</v>
      </c>
      <c r="J209" s="38">
        <v>1526.85</v>
      </c>
      <c r="K209" s="38">
        <v>1574.85</v>
      </c>
      <c r="L209" s="38">
        <v>1602.3999999999999</v>
      </c>
      <c r="M209" s="28">
        <v>1547.3</v>
      </c>
      <c r="N209" s="28">
        <v>1471.75</v>
      </c>
      <c r="O209" s="39">
        <v>571600</v>
      </c>
      <c r="P209" s="40">
        <v>-9.8735492811363249E-3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423.2</v>
      </c>
      <c r="F210" s="37">
        <v>430.5</v>
      </c>
      <c r="G210" s="38">
        <v>413.6</v>
      </c>
      <c r="H210" s="38">
        <v>404</v>
      </c>
      <c r="I210" s="38">
        <v>387.1</v>
      </c>
      <c r="J210" s="38">
        <v>440.1</v>
      </c>
      <c r="K210" s="38">
        <v>457</v>
      </c>
      <c r="L210" s="38">
        <v>466.6</v>
      </c>
      <c r="M210" s="28">
        <v>447.4</v>
      </c>
      <c r="N210" s="28">
        <v>420.9</v>
      </c>
      <c r="O210" s="39">
        <v>33221600</v>
      </c>
      <c r="P210" s="40">
        <v>4.3378852024472052E-2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213.7</v>
      </c>
      <c r="F211" s="37">
        <v>217.16666666666666</v>
      </c>
      <c r="G211" s="38">
        <v>208.83333333333331</v>
      </c>
      <c r="H211" s="38">
        <v>203.96666666666667</v>
      </c>
      <c r="I211" s="38">
        <v>195.63333333333333</v>
      </c>
      <c r="J211" s="38">
        <v>222.0333333333333</v>
      </c>
      <c r="K211" s="38">
        <v>230.36666666666662</v>
      </c>
      <c r="L211" s="38">
        <v>235.23333333333329</v>
      </c>
      <c r="M211" s="28">
        <v>225.5</v>
      </c>
      <c r="N211" s="28">
        <v>212.3</v>
      </c>
      <c r="O211" s="39">
        <v>81393000</v>
      </c>
      <c r="P211" s="40">
        <v>3.0686187518485656E-3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343.5</v>
      </c>
      <c r="F212" s="37">
        <v>347.23333333333329</v>
      </c>
      <c r="G212" s="38">
        <v>338.41666666666657</v>
      </c>
      <c r="H212" s="38">
        <v>333.33333333333326</v>
      </c>
      <c r="I212" s="38">
        <v>324.51666666666654</v>
      </c>
      <c r="J212" s="38">
        <v>352.31666666666661</v>
      </c>
      <c r="K212" s="38">
        <v>361.13333333333333</v>
      </c>
      <c r="L212" s="38">
        <v>366.21666666666664</v>
      </c>
      <c r="M212" s="28">
        <v>356.05</v>
      </c>
      <c r="N212" s="28">
        <v>342.15</v>
      </c>
      <c r="O212" s="39">
        <v>11697700</v>
      </c>
      <c r="P212" s="40">
        <v>-1.0187762838358112E-2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18" sqref="F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4" t="s">
        <v>16</v>
      </c>
      <c r="B8" s="486"/>
      <c r="C8" s="490" t="s">
        <v>20</v>
      </c>
      <c r="D8" s="490" t="s">
        <v>21</v>
      </c>
      <c r="E8" s="481" t="s">
        <v>22</v>
      </c>
      <c r="F8" s="482"/>
      <c r="G8" s="483"/>
      <c r="H8" s="481" t="s">
        <v>23</v>
      </c>
      <c r="I8" s="482"/>
      <c r="J8" s="483"/>
      <c r="K8" s="23"/>
      <c r="L8" s="50"/>
      <c r="M8" s="50"/>
      <c r="N8" s="1"/>
      <c r="O8" s="1"/>
    </row>
    <row r="9" spans="1:15" ht="36" customHeight="1">
      <c r="A9" s="488"/>
      <c r="B9" s="489"/>
      <c r="C9" s="489"/>
      <c r="D9" s="4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15360.6</v>
      </c>
      <c r="D10" s="32">
        <v>15519.616666666667</v>
      </c>
      <c r="E10" s="32">
        <v>15176.083333333334</v>
      </c>
      <c r="F10" s="32">
        <v>14991.566666666668</v>
      </c>
      <c r="G10" s="32">
        <v>14648.033333333335</v>
      </c>
      <c r="H10" s="32">
        <v>15704.133333333333</v>
      </c>
      <c r="I10" s="32">
        <v>16047.666666666666</v>
      </c>
      <c r="J10" s="32">
        <v>16232.183333333332</v>
      </c>
      <c r="K10" s="34">
        <v>15863.15</v>
      </c>
      <c r="L10" s="34">
        <v>15335.1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32617.1</v>
      </c>
      <c r="D11" s="37">
        <v>32970.51666666667</v>
      </c>
      <c r="E11" s="37">
        <v>32184.53333333334</v>
      </c>
      <c r="F11" s="37">
        <v>31751.966666666671</v>
      </c>
      <c r="G11" s="37">
        <v>30965.983333333341</v>
      </c>
      <c r="H11" s="37">
        <v>33403.083333333343</v>
      </c>
      <c r="I11" s="37">
        <v>34189.066666666666</v>
      </c>
      <c r="J11" s="37">
        <v>34621.633333333339</v>
      </c>
      <c r="K11" s="28">
        <v>33756.5</v>
      </c>
      <c r="L11" s="28">
        <v>32537.95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2441.6999999999998</v>
      </c>
      <c r="D12" s="37">
        <v>2479.6166666666668</v>
      </c>
      <c r="E12" s="37">
        <v>2397.7333333333336</v>
      </c>
      <c r="F12" s="37">
        <v>2353.7666666666669</v>
      </c>
      <c r="G12" s="37">
        <v>2271.8833333333337</v>
      </c>
      <c r="H12" s="37">
        <v>2523.5833333333335</v>
      </c>
      <c r="I12" s="37">
        <v>2605.4666666666667</v>
      </c>
      <c r="J12" s="37">
        <v>2649.4333333333334</v>
      </c>
      <c r="K12" s="28">
        <v>2561.5</v>
      </c>
      <c r="L12" s="28">
        <v>2435.65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4542.95</v>
      </c>
      <c r="D13" s="37">
        <v>4594.8833333333323</v>
      </c>
      <c r="E13" s="37">
        <v>4482.366666666665</v>
      </c>
      <c r="F13" s="37">
        <v>4421.7833333333328</v>
      </c>
      <c r="G13" s="37">
        <v>4309.2666666666655</v>
      </c>
      <c r="H13" s="37">
        <v>4655.4666666666644</v>
      </c>
      <c r="I13" s="37">
        <v>4767.9833333333327</v>
      </c>
      <c r="J13" s="37">
        <v>4828.5666666666639</v>
      </c>
      <c r="K13" s="28">
        <v>4707.3999999999996</v>
      </c>
      <c r="L13" s="28">
        <v>4534.3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27136.45</v>
      </c>
      <c r="D14" s="37">
        <v>27476.133333333331</v>
      </c>
      <c r="E14" s="37">
        <v>26727.766666666663</v>
      </c>
      <c r="F14" s="37">
        <v>26319.083333333332</v>
      </c>
      <c r="G14" s="37">
        <v>25570.716666666664</v>
      </c>
      <c r="H14" s="37">
        <v>27884.816666666662</v>
      </c>
      <c r="I14" s="37">
        <v>28633.183333333331</v>
      </c>
      <c r="J14" s="37">
        <v>29041.866666666661</v>
      </c>
      <c r="K14" s="28">
        <v>28224.5</v>
      </c>
      <c r="L14" s="28">
        <v>27067.45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3807.4</v>
      </c>
      <c r="D15" s="37">
        <v>3861.6333333333337</v>
      </c>
      <c r="E15" s="37">
        <v>3746.0666666666675</v>
      </c>
      <c r="F15" s="37">
        <v>3684.733333333334</v>
      </c>
      <c r="G15" s="37">
        <v>3569.1666666666679</v>
      </c>
      <c r="H15" s="37">
        <v>3922.9666666666672</v>
      </c>
      <c r="I15" s="37">
        <v>4038.5333333333338</v>
      </c>
      <c r="J15" s="37">
        <v>4099.8666666666668</v>
      </c>
      <c r="K15" s="28">
        <v>3977.2</v>
      </c>
      <c r="L15" s="28">
        <v>3800.3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7196.15</v>
      </c>
      <c r="D16" s="37">
        <v>7281.833333333333</v>
      </c>
      <c r="E16" s="37">
        <v>7095.6166666666659</v>
      </c>
      <c r="F16" s="37">
        <v>6995.083333333333</v>
      </c>
      <c r="G16" s="37">
        <v>6808.8666666666659</v>
      </c>
      <c r="H16" s="37">
        <v>7382.3666666666659</v>
      </c>
      <c r="I16" s="37">
        <v>7568.583333333333</v>
      </c>
      <c r="J16" s="37">
        <v>7669.1166666666659</v>
      </c>
      <c r="K16" s="28">
        <v>7468.05</v>
      </c>
      <c r="L16" s="28">
        <v>7181.3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2084.25</v>
      </c>
      <c r="D17" s="37">
        <v>2101.2666666666664</v>
      </c>
      <c r="E17" s="37">
        <v>2062.6333333333328</v>
      </c>
      <c r="F17" s="37">
        <v>2041.0166666666664</v>
      </c>
      <c r="G17" s="37">
        <v>2002.3833333333328</v>
      </c>
      <c r="H17" s="37">
        <v>2122.8833333333328</v>
      </c>
      <c r="I17" s="37">
        <v>2161.516666666666</v>
      </c>
      <c r="J17" s="37">
        <v>2183.1333333333328</v>
      </c>
      <c r="K17" s="28">
        <v>2139.9</v>
      </c>
      <c r="L17" s="28">
        <v>2079.65</v>
      </c>
      <c r="M17" s="28">
        <v>2.53721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624.65</v>
      </c>
      <c r="D18" s="37">
        <v>626.4666666666667</v>
      </c>
      <c r="E18" s="37">
        <v>611.43333333333339</v>
      </c>
      <c r="F18" s="37">
        <v>598.2166666666667</v>
      </c>
      <c r="G18" s="37">
        <v>583.18333333333339</v>
      </c>
      <c r="H18" s="37">
        <v>639.68333333333339</v>
      </c>
      <c r="I18" s="37">
        <v>654.7166666666667</v>
      </c>
      <c r="J18" s="37">
        <v>667.93333333333339</v>
      </c>
      <c r="K18" s="28">
        <v>641.5</v>
      </c>
      <c r="L18" s="28">
        <v>613.25</v>
      </c>
      <c r="M18" s="28">
        <v>22.496960000000001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691.85</v>
      </c>
      <c r="D19" s="37">
        <v>699.61666666666667</v>
      </c>
      <c r="E19" s="37">
        <v>677.23333333333335</v>
      </c>
      <c r="F19" s="37">
        <v>662.61666666666667</v>
      </c>
      <c r="G19" s="37">
        <v>640.23333333333335</v>
      </c>
      <c r="H19" s="37">
        <v>714.23333333333335</v>
      </c>
      <c r="I19" s="37">
        <v>736.61666666666679</v>
      </c>
      <c r="J19" s="37">
        <v>751.23333333333335</v>
      </c>
      <c r="K19" s="28">
        <v>722</v>
      </c>
      <c r="L19" s="28">
        <v>685</v>
      </c>
      <c r="M19" s="28">
        <v>7.8433099999999998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2083</v>
      </c>
      <c r="D20" s="37">
        <v>2125.4500000000003</v>
      </c>
      <c r="E20" s="37">
        <v>2033.6000000000004</v>
      </c>
      <c r="F20" s="37">
        <v>1984.2000000000003</v>
      </c>
      <c r="G20" s="37">
        <v>1892.3500000000004</v>
      </c>
      <c r="H20" s="37">
        <v>2174.8500000000004</v>
      </c>
      <c r="I20" s="37">
        <v>2266.6999999999998</v>
      </c>
      <c r="J20" s="37">
        <v>2316.1000000000004</v>
      </c>
      <c r="K20" s="28">
        <v>2217.3000000000002</v>
      </c>
      <c r="L20" s="28">
        <v>2076.0500000000002</v>
      </c>
      <c r="M20" s="28">
        <v>21.317889999999998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1711.1</v>
      </c>
      <c r="D21" s="37">
        <v>1732.05</v>
      </c>
      <c r="E21" s="37">
        <v>1659.1</v>
      </c>
      <c r="F21" s="37">
        <v>1607.1</v>
      </c>
      <c r="G21" s="37">
        <v>1534.1499999999999</v>
      </c>
      <c r="H21" s="37">
        <v>1784.05</v>
      </c>
      <c r="I21" s="37">
        <v>1857.0000000000002</v>
      </c>
      <c r="J21" s="37">
        <v>1909</v>
      </c>
      <c r="K21" s="28">
        <v>1805</v>
      </c>
      <c r="L21" s="28">
        <v>1680.05</v>
      </c>
      <c r="M21" s="28">
        <v>21.37604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681.7</v>
      </c>
      <c r="D22" s="37">
        <v>691.93333333333339</v>
      </c>
      <c r="E22" s="37">
        <v>666.76666666666677</v>
      </c>
      <c r="F22" s="37">
        <v>651.83333333333337</v>
      </c>
      <c r="G22" s="37">
        <v>626.66666666666674</v>
      </c>
      <c r="H22" s="37">
        <v>706.86666666666679</v>
      </c>
      <c r="I22" s="37">
        <v>732.0333333333333</v>
      </c>
      <c r="J22" s="37">
        <v>746.96666666666681</v>
      </c>
      <c r="K22" s="28">
        <v>717.1</v>
      </c>
      <c r="L22" s="28">
        <v>677</v>
      </c>
      <c r="M22" s="28">
        <v>43.012509999999999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2376.5</v>
      </c>
      <c r="D23" s="37">
        <v>2342.7999999999997</v>
      </c>
      <c r="E23" s="37">
        <v>2275.5999999999995</v>
      </c>
      <c r="F23" s="37">
        <v>2174.6999999999998</v>
      </c>
      <c r="G23" s="37">
        <v>2107.4999999999995</v>
      </c>
      <c r="H23" s="37">
        <v>2443.6999999999994</v>
      </c>
      <c r="I23" s="37">
        <v>2510.8999999999992</v>
      </c>
      <c r="J23" s="37">
        <v>2611.7999999999993</v>
      </c>
      <c r="K23" s="28">
        <v>2410</v>
      </c>
      <c r="L23" s="28">
        <v>2241.9</v>
      </c>
      <c r="M23" s="28">
        <v>4.7833300000000003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2124.65</v>
      </c>
      <c r="D24" s="37">
        <v>2111.2333333333331</v>
      </c>
      <c r="E24" s="37">
        <v>2072.4666666666662</v>
      </c>
      <c r="F24" s="37">
        <v>2020.2833333333333</v>
      </c>
      <c r="G24" s="37">
        <v>1981.5166666666664</v>
      </c>
      <c r="H24" s="37">
        <v>2163.4166666666661</v>
      </c>
      <c r="I24" s="37">
        <v>2202.1833333333334</v>
      </c>
      <c r="J24" s="37">
        <v>2254.3666666666659</v>
      </c>
      <c r="K24" s="28">
        <v>2150</v>
      </c>
      <c r="L24" s="28">
        <v>2059.0500000000002</v>
      </c>
      <c r="M24" s="28">
        <v>5.9622999999999999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92.2</v>
      </c>
      <c r="D25" s="37">
        <v>93.75</v>
      </c>
      <c r="E25" s="37">
        <v>89.95</v>
      </c>
      <c r="F25" s="37">
        <v>87.7</v>
      </c>
      <c r="G25" s="37">
        <v>83.9</v>
      </c>
      <c r="H25" s="37">
        <v>96</v>
      </c>
      <c r="I25" s="37">
        <v>99.800000000000011</v>
      </c>
      <c r="J25" s="37">
        <v>102.05</v>
      </c>
      <c r="K25" s="28">
        <v>97.55</v>
      </c>
      <c r="L25" s="28">
        <v>91.5</v>
      </c>
      <c r="M25" s="28">
        <v>22.827380000000002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229.15</v>
      </c>
      <c r="D26" s="37">
        <v>232.88333333333333</v>
      </c>
      <c r="E26" s="37">
        <v>222.36666666666665</v>
      </c>
      <c r="F26" s="37">
        <v>215.58333333333331</v>
      </c>
      <c r="G26" s="37">
        <v>205.06666666666663</v>
      </c>
      <c r="H26" s="37">
        <v>239.66666666666666</v>
      </c>
      <c r="I26" s="37">
        <v>250.18333333333331</v>
      </c>
      <c r="J26" s="37">
        <v>256.9666666666667</v>
      </c>
      <c r="K26" s="28">
        <v>243.4</v>
      </c>
      <c r="L26" s="28">
        <v>226.1</v>
      </c>
      <c r="M26" s="28">
        <v>34.87959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1806.3</v>
      </c>
      <c r="D27" s="37">
        <v>1792.5333333333331</v>
      </c>
      <c r="E27" s="37">
        <v>1765.2166666666662</v>
      </c>
      <c r="F27" s="37">
        <v>1724.1333333333332</v>
      </c>
      <c r="G27" s="37">
        <v>1696.8166666666664</v>
      </c>
      <c r="H27" s="37">
        <v>1833.6166666666661</v>
      </c>
      <c r="I27" s="37">
        <v>1860.9333333333332</v>
      </c>
      <c r="J27" s="37">
        <v>1902.016666666666</v>
      </c>
      <c r="K27" s="28">
        <v>1819.85</v>
      </c>
      <c r="L27" s="28">
        <v>1751.45</v>
      </c>
      <c r="M27" s="28">
        <v>0.92471000000000003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725.05</v>
      </c>
      <c r="D28" s="37">
        <v>729.85</v>
      </c>
      <c r="E28" s="37">
        <v>717.7</v>
      </c>
      <c r="F28" s="37">
        <v>710.35</v>
      </c>
      <c r="G28" s="37">
        <v>698.2</v>
      </c>
      <c r="H28" s="37">
        <v>737.2</v>
      </c>
      <c r="I28" s="37">
        <v>749.34999999999991</v>
      </c>
      <c r="J28" s="37">
        <v>756.7</v>
      </c>
      <c r="K28" s="28">
        <v>742</v>
      </c>
      <c r="L28" s="28">
        <v>722.5</v>
      </c>
      <c r="M28" s="28">
        <v>0.98760000000000003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3051.35</v>
      </c>
      <c r="D29" s="37">
        <v>3066.4166666666665</v>
      </c>
      <c r="E29" s="37">
        <v>3005.8833333333332</v>
      </c>
      <c r="F29" s="37">
        <v>2960.4166666666665</v>
      </c>
      <c r="G29" s="37">
        <v>2899.8833333333332</v>
      </c>
      <c r="H29" s="37">
        <v>3111.8833333333332</v>
      </c>
      <c r="I29" s="37">
        <v>3172.416666666667</v>
      </c>
      <c r="J29" s="37">
        <v>3217.8833333333332</v>
      </c>
      <c r="K29" s="28">
        <v>3126.95</v>
      </c>
      <c r="L29" s="28">
        <v>3020.95</v>
      </c>
      <c r="M29" s="28">
        <v>0.63785000000000003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462.95</v>
      </c>
      <c r="D30" s="37">
        <v>470.2166666666667</v>
      </c>
      <c r="E30" s="37">
        <v>453.63333333333338</v>
      </c>
      <c r="F30" s="37">
        <v>444.31666666666666</v>
      </c>
      <c r="G30" s="37">
        <v>427.73333333333335</v>
      </c>
      <c r="H30" s="37">
        <v>479.53333333333342</v>
      </c>
      <c r="I30" s="37">
        <v>496.11666666666667</v>
      </c>
      <c r="J30" s="37">
        <v>505.43333333333345</v>
      </c>
      <c r="K30" s="28">
        <v>486.8</v>
      </c>
      <c r="L30" s="28">
        <v>460.9</v>
      </c>
      <c r="M30" s="28">
        <v>6.4340999999999999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359.4</v>
      </c>
      <c r="D31" s="37">
        <v>360.73333333333329</v>
      </c>
      <c r="E31" s="37">
        <v>357.31666666666661</v>
      </c>
      <c r="F31" s="37">
        <v>355.23333333333329</v>
      </c>
      <c r="G31" s="37">
        <v>351.81666666666661</v>
      </c>
      <c r="H31" s="37">
        <v>362.81666666666661</v>
      </c>
      <c r="I31" s="37">
        <v>366.23333333333323</v>
      </c>
      <c r="J31" s="37">
        <v>368.31666666666661</v>
      </c>
      <c r="K31" s="28">
        <v>364.15</v>
      </c>
      <c r="L31" s="28">
        <v>358.65</v>
      </c>
      <c r="M31" s="28">
        <v>29.403870000000001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3663.65</v>
      </c>
      <c r="D32" s="37">
        <v>3695.2166666666667</v>
      </c>
      <c r="E32" s="37">
        <v>3615.4333333333334</v>
      </c>
      <c r="F32" s="37">
        <v>3567.2166666666667</v>
      </c>
      <c r="G32" s="37">
        <v>3487.4333333333334</v>
      </c>
      <c r="H32" s="37">
        <v>3743.4333333333334</v>
      </c>
      <c r="I32" s="37">
        <v>3823.2166666666672</v>
      </c>
      <c r="J32" s="37">
        <v>3871.4333333333334</v>
      </c>
      <c r="K32" s="28">
        <v>3775</v>
      </c>
      <c r="L32" s="28">
        <v>3647</v>
      </c>
      <c r="M32" s="28">
        <v>6.7860199999999997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176.2</v>
      </c>
      <c r="D33" s="37">
        <v>178.66666666666666</v>
      </c>
      <c r="E33" s="37">
        <v>172.5333333333333</v>
      </c>
      <c r="F33" s="37">
        <v>168.86666666666665</v>
      </c>
      <c r="G33" s="37">
        <v>162.73333333333329</v>
      </c>
      <c r="H33" s="37">
        <v>182.33333333333331</v>
      </c>
      <c r="I33" s="37">
        <v>188.4666666666667</v>
      </c>
      <c r="J33" s="37">
        <v>192.13333333333333</v>
      </c>
      <c r="K33" s="28">
        <v>184.8</v>
      </c>
      <c r="L33" s="28">
        <v>175</v>
      </c>
      <c r="M33" s="28">
        <v>38.070160000000001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129.9</v>
      </c>
      <c r="D34" s="37">
        <v>132.70000000000002</v>
      </c>
      <c r="E34" s="37">
        <v>126.75000000000003</v>
      </c>
      <c r="F34" s="37">
        <v>123.60000000000002</v>
      </c>
      <c r="G34" s="37">
        <v>117.65000000000003</v>
      </c>
      <c r="H34" s="37">
        <v>135.85000000000002</v>
      </c>
      <c r="I34" s="37">
        <v>141.80000000000001</v>
      </c>
      <c r="J34" s="37">
        <v>144.95000000000002</v>
      </c>
      <c r="K34" s="28">
        <v>138.65</v>
      </c>
      <c r="L34" s="28">
        <v>129.55000000000001</v>
      </c>
      <c r="M34" s="28">
        <v>133.09522999999999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2657.45</v>
      </c>
      <c r="D35" s="37">
        <v>2674.2999999999997</v>
      </c>
      <c r="E35" s="37">
        <v>2623.1499999999996</v>
      </c>
      <c r="F35" s="37">
        <v>2588.85</v>
      </c>
      <c r="G35" s="37">
        <v>2537.6999999999998</v>
      </c>
      <c r="H35" s="37">
        <v>2708.5999999999995</v>
      </c>
      <c r="I35" s="37">
        <v>2759.75</v>
      </c>
      <c r="J35" s="37">
        <v>2794.0499999999993</v>
      </c>
      <c r="K35" s="28">
        <v>2725.45</v>
      </c>
      <c r="L35" s="28">
        <v>2640</v>
      </c>
      <c r="M35" s="28">
        <v>12.806279999999999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1634.2</v>
      </c>
      <c r="D36" s="37">
        <v>1647.7666666666664</v>
      </c>
      <c r="E36" s="37">
        <v>1601.5333333333328</v>
      </c>
      <c r="F36" s="37">
        <v>1568.8666666666663</v>
      </c>
      <c r="G36" s="37">
        <v>1522.6333333333328</v>
      </c>
      <c r="H36" s="37">
        <v>1680.4333333333329</v>
      </c>
      <c r="I36" s="37">
        <v>1726.6666666666665</v>
      </c>
      <c r="J36" s="37">
        <v>1759.333333333333</v>
      </c>
      <c r="K36" s="28">
        <v>1694</v>
      </c>
      <c r="L36" s="28">
        <v>1615.1</v>
      </c>
      <c r="M36" s="28">
        <v>2.0522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522.70000000000005</v>
      </c>
      <c r="D37" s="37">
        <v>528.73333333333335</v>
      </c>
      <c r="E37" s="37">
        <v>513.9666666666667</v>
      </c>
      <c r="F37" s="37">
        <v>505.23333333333335</v>
      </c>
      <c r="G37" s="37">
        <v>490.4666666666667</v>
      </c>
      <c r="H37" s="37">
        <v>537.4666666666667</v>
      </c>
      <c r="I37" s="37">
        <v>552.23333333333335</v>
      </c>
      <c r="J37" s="37">
        <v>560.9666666666667</v>
      </c>
      <c r="K37" s="28">
        <v>543.5</v>
      </c>
      <c r="L37" s="28">
        <v>520</v>
      </c>
      <c r="M37" s="28">
        <v>14.12513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3682.6</v>
      </c>
      <c r="D38" s="37">
        <v>3660.8333333333335</v>
      </c>
      <c r="E38" s="37">
        <v>3583.7666666666669</v>
      </c>
      <c r="F38" s="37">
        <v>3484.9333333333334</v>
      </c>
      <c r="G38" s="37">
        <v>3407.8666666666668</v>
      </c>
      <c r="H38" s="37">
        <v>3759.666666666667</v>
      </c>
      <c r="I38" s="37">
        <v>3836.7333333333336</v>
      </c>
      <c r="J38" s="37">
        <v>3935.5666666666671</v>
      </c>
      <c r="K38" s="28">
        <v>3737.9</v>
      </c>
      <c r="L38" s="28">
        <v>3562</v>
      </c>
      <c r="M38" s="28">
        <v>4.0856300000000001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634.9</v>
      </c>
      <c r="D39" s="37">
        <v>641.38333333333333</v>
      </c>
      <c r="E39" s="37">
        <v>624.56666666666661</v>
      </c>
      <c r="F39" s="37">
        <v>614.23333333333323</v>
      </c>
      <c r="G39" s="37">
        <v>597.41666666666652</v>
      </c>
      <c r="H39" s="37">
        <v>651.7166666666667</v>
      </c>
      <c r="I39" s="37">
        <v>668.53333333333353</v>
      </c>
      <c r="J39" s="37">
        <v>678.86666666666679</v>
      </c>
      <c r="K39" s="28">
        <v>658.2</v>
      </c>
      <c r="L39" s="28">
        <v>631.04999999999995</v>
      </c>
      <c r="M39" s="28">
        <v>59.602829999999997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3658.2</v>
      </c>
      <c r="D40" s="37">
        <v>3676</v>
      </c>
      <c r="E40" s="37">
        <v>3615.2</v>
      </c>
      <c r="F40" s="37">
        <v>3572.2</v>
      </c>
      <c r="G40" s="37">
        <v>3511.3999999999996</v>
      </c>
      <c r="H40" s="37">
        <v>3719</v>
      </c>
      <c r="I40" s="37">
        <v>3779.8</v>
      </c>
      <c r="J40" s="37">
        <v>3822.8</v>
      </c>
      <c r="K40" s="28">
        <v>3736.8</v>
      </c>
      <c r="L40" s="28">
        <v>3633</v>
      </c>
      <c r="M40" s="28">
        <v>4.3859000000000004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5283.9</v>
      </c>
      <c r="D41" s="37">
        <v>5384.5666666666666</v>
      </c>
      <c r="E41" s="37">
        <v>5154.1833333333334</v>
      </c>
      <c r="F41" s="37">
        <v>5024.4666666666672</v>
      </c>
      <c r="G41" s="37">
        <v>4794.0833333333339</v>
      </c>
      <c r="H41" s="37">
        <v>5514.2833333333328</v>
      </c>
      <c r="I41" s="37">
        <v>5744.6666666666661</v>
      </c>
      <c r="J41" s="37">
        <v>5874.3833333333323</v>
      </c>
      <c r="K41" s="28">
        <v>5614.95</v>
      </c>
      <c r="L41" s="28">
        <v>5254.85</v>
      </c>
      <c r="M41" s="28">
        <v>21.796859999999999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11471.9</v>
      </c>
      <c r="D42" s="37">
        <v>11650.916666666666</v>
      </c>
      <c r="E42" s="37">
        <v>11232.033333333333</v>
      </c>
      <c r="F42" s="37">
        <v>10992.166666666666</v>
      </c>
      <c r="G42" s="37">
        <v>10573.283333333333</v>
      </c>
      <c r="H42" s="37">
        <v>11890.783333333333</v>
      </c>
      <c r="I42" s="37">
        <v>12309.666666666668</v>
      </c>
      <c r="J42" s="37">
        <v>12549.533333333333</v>
      </c>
      <c r="K42" s="28">
        <v>12069.8</v>
      </c>
      <c r="L42" s="28">
        <v>11411.05</v>
      </c>
      <c r="M42" s="28">
        <v>3.94041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4775.6499999999996</v>
      </c>
      <c r="D43" s="37">
        <v>4845.9666666666662</v>
      </c>
      <c r="E43" s="37">
        <v>4680.7833333333328</v>
      </c>
      <c r="F43" s="37">
        <v>4585.916666666667</v>
      </c>
      <c r="G43" s="37">
        <v>4420.7333333333336</v>
      </c>
      <c r="H43" s="37">
        <v>4940.8333333333321</v>
      </c>
      <c r="I43" s="37">
        <v>5106.0166666666646</v>
      </c>
      <c r="J43" s="37">
        <v>5200.8833333333314</v>
      </c>
      <c r="K43" s="28">
        <v>5011.1499999999996</v>
      </c>
      <c r="L43" s="28">
        <v>4751.1000000000004</v>
      </c>
      <c r="M43" s="28">
        <v>0.32071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2107.85</v>
      </c>
      <c r="D44" s="37">
        <v>2131.4333333333334</v>
      </c>
      <c r="E44" s="37">
        <v>2072.8666666666668</v>
      </c>
      <c r="F44" s="37">
        <v>2037.8833333333332</v>
      </c>
      <c r="G44" s="37">
        <v>1979.3166666666666</v>
      </c>
      <c r="H44" s="37">
        <v>2166.416666666667</v>
      </c>
      <c r="I44" s="37">
        <v>2224.9833333333336</v>
      </c>
      <c r="J44" s="37">
        <v>2259.9666666666672</v>
      </c>
      <c r="K44" s="28">
        <v>2190</v>
      </c>
      <c r="L44" s="28">
        <v>2096.4499999999998</v>
      </c>
      <c r="M44" s="28">
        <v>2.2168600000000001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310.14999999999998</v>
      </c>
      <c r="D45" s="37">
        <v>313.88333333333333</v>
      </c>
      <c r="E45" s="37">
        <v>303.36666666666667</v>
      </c>
      <c r="F45" s="37">
        <v>296.58333333333337</v>
      </c>
      <c r="G45" s="37">
        <v>286.06666666666672</v>
      </c>
      <c r="H45" s="37">
        <v>320.66666666666663</v>
      </c>
      <c r="I45" s="37">
        <v>331.18333333333328</v>
      </c>
      <c r="J45" s="37">
        <v>337.96666666666658</v>
      </c>
      <c r="K45" s="28">
        <v>324.39999999999998</v>
      </c>
      <c r="L45" s="28">
        <v>307.10000000000002</v>
      </c>
      <c r="M45" s="28">
        <v>44.527349999999998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97.5</v>
      </c>
      <c r="D46" s="37">
        <v>98.899999999999991</v>
      </c>
      <c r="E46" s="37">
        <v>95.649999999999977</v>
      </c>
      <c r="F46" s="37">
        <v>93.799999999999983</v>
      </c>
      <c r="G46" s="37">
        <v>90.549999999999969</v>
      </c>
      <c r="H46" s="37">
        <v>100.74999999999999</v>
      </c>
      <c r="I46" s="37">
        <v>104.00000000000001</v>
      </c>
      <c r="J46" s="37">
        <v>105.85</v>
      </c>
      <c r="K46" s="28">
        <v>102.15</v>
      </c>
      <c r="L46" s="28">
        <v>97.05</v>
      </c>
      <c r="M46" s="28">
        <v>243.22327999999999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42.45</v>
      </c>
      <c r="D47" s="37">
        <v>43.266666666666673</v>
      </c>
      <c r="E47" s="37">
        <v>41.283333333333346</v>
      </c>
      <c r="F47" s="37">
        <v>40.116666666666674</v>
      </c>
      <c r="G47" s="37">
        <v>38.133333333333347</v>
      </c>
      <c r="H47" s="37">
        <v>44.433333333333344</v>
      </c>
      <c r="I47" s="37">
        <v>46.416666666666679</v>
      </c>
      <c r="J47" s="37">
        <v>47.583333333333343</v>
      </c>
      <c r="K47" s="28">
        <v>45.25</v>
      </c>
      <c r="L47" s="28">
        <v>42.1</v>
      </c>
      <c r="M47" s="28">
        <v>21.385929999999998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1677.8</v>
      </c>
      <c r="D48" s="37">
        <v>1698.8333333333333</v>
      </c>
      <c r="E48" s="37">
        <v>1648.9666666666665</v>
      </c>
      <c r="F48" s="37">
        <v>1620.1333333333332</v>
      </c>
      <c r="G48" s="37">
        <v>1570.2666666666664</v>
      </c>
      <c r="H48" s="37">
        <v>1727.6666666666665</v>
      </c>
      <c r="I48" s="37">
        <v>1777.5333333333333</v>
      </c>
      <c r="J48" s="37">
        <v>1806.3666666666666</v>
      </c>
      <c r="K48" s="28">
        <v>1748.7</v>
      </c>
      <c r="L48" s="28">
        <v>1670</v>
      </c>
      <c r="M48" s="28">
        <v>1.57965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568.6</v>
      </c>
      <c r="D49" s="37">
        <v>571.35</v>
      </c>
      <c r="E49" s="37">
        <v>560.95000000000005</v>
      </c>
      <c r="F49" s="37">
        <v>553.30000000000007</v>
      </c>
      <c r="G49" s="37">
        <v>542.90000000000009</v>
      </c>
      <c r="H49" s="37">
        <v>579</v>
      </c>
      <c r="I49" s="37">
        <v>589.39999999999986</v>
      </c>
      <c r="J49" s="37">
        <v>597.04999999999995</v>
      </c>
      <c r="K49" s="28">
        <v>581.75</v>
      </c>
      <c r="L49" s="28">
        <v>563.70000000000005</v>
      </c>
      <c r="M49" s="28">
        <v>5.5177100000000001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232.4</v>
      </c>
      <c r="D50" s="37">
        <v>235.79999999999998</v>
      </c>
      <c r="E50" s="37">
        <v>227.69999999999996</v>
      </c>
      <c r="F50" s="37">
        <v>222.99999999999997</v>
      </c>
      <c r="G50" s="37">
        <v>214.89999999999995</v>
      </c>
      <c r="H50" s="37">
        <v>240.49999999999997</v>
      </c>
      <c r="I50" s="37">
        <v>248.6</v>
      </c>
      <c r="J50" s="37">
        <v>253.29999999999998</v>
      </c>
      <c r="K50" s="28">
        <v>243.9</v>
      </c>
      <c r="L50" s="28">
        <v>231.1</v>
      </c>
      <c r="M50" s="28">
        <v>43.020099999999999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633.20000000000005</v>
      </c>
      <c r="D51" s="37">
        <v>642.93333333333339</v>
      </c>
      <c r="E51" s="37">
        <v>620.26666666666677</v>
      </c>
      <c r="F51" s="37">
        <v>607.33333333333337</v>
      </c>
      <c r="G51" s="37">
        <v>584.66666666666674</v>
      </c>
      <c r="H51" s="37">
        <v>655.86666666666679</v>
      </c>
      <c r="I51" s="37">
        <v>678.5333333333333</v>
      </c>
      <c r="J51" s="37">
        <v>691.46666666666681</v>
      </c>
      <c r="K51" s="28">
        <v>665.6</v>
      </c>
      <c r="L51" s="28">
        <v>630</v>
      </c>
      <c r="M51" s="28">
        <v>14.388719999999999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45.6</v>
      </c>
      <c r="D52" s="37">
        <v>46.366666666666674</v>
      </c>
      <c r="E52" s="37">
        <v>44.533333333333346</v>
      </c>
      <c r="F52" s="37">
        <v>43.466666666666669</v>
      </c>
      <c r="G52" s="37">
        <v>41.63333333333334</v>
      </c>
      <c r="H52" s="37">
        <v>47.433333333333351</v>
      </c>
      <c r="I52" s="37">
        <v>49.26666666666668</v>
      </c>
      <c r="J52" s="37">
        <v>50.333333333333357</v>
      </c>
      <c r="K52" s="28">
        <v>48.2</v>
      </c>
      <c r="L52" s="28">
        <v>45.3</v>
      </c>
      <c r="M52" s="28">
        <v>189.70106999999999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311.64999999999998</v>
      </c>
      <c r="D53" s="37">
        <v>313.91666666666669</v>
      </c>
      <c r="E53" s="37">
        <v>308.03333333333336</v>
      </c>
      <c r="F53" s="37">
        <v>304.41666666666669</v>
      </c>
      <c r="G53" s="37">
        <v>298.53333333333336</v>
      </c>
      <c r="H53" s="37">
        <v>317.53333333333336</v>
      </c>
      <c r="I53" s="37">
        <v>323.41666666666669</v>
      </c>
      <c r="J53" s="37">
        <v>327.03333333333336</v>
      </c>
      <c r="K53" s="28">
        <v>319.8</v>
      </c>
      <c r="L53" s="28">
        <v>310.3</v>
      </c>
      <c r="M53" s="28">
        <v>43.603589999999997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654.20000000000005</v>
      </c>
      <c r="D54" s="37">
        <v>662.69999999999993</v>
      </c>
      <c r="E54" s="37">
        <v>641.49999999999989</v>
      </c>
      <c r="F54" s="37">
        <v>628.79999999999995</v>
      </c>
      <c r="G54" s="37">
        <v>607.59999999999991</v>
      </c>
      <c r="H54" s="37">
        <v>675.39999999999986</v>
      </c>
      <c r="I54" s="37">
        <v>696.59999999999991</v>
      </c>
      <c r="J54" s="37">
        <v>709.29999999999984</v>
      </c>
      <c r="K54" s="28">
        <v>683.9</v>
      </c>
      <c r="L54" s="28">
        <v>650</v>
      </c>
      <c r="M54" s="28">
        <v>95.255870000000002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321.75</v>
      </c>
      <c r="D55" s="37">
        <v>323.16666666666669</v>
      </c>
      <c r="E55" s="37">
        <v>316.93333333333339</v>
      </c>
      <c r="F55" s="37">
        <v>312.11666666666673</v>
      </c>
      <c r="G55" s="37">
        <v>305.88333333333344</v>
      </c>
      <c r="H55" s="37">
        <v>327.98333333333335</v>
      </c>
      <c r="I55" s="37">
        <v>334.21666666666658</v>
      </c>
      <c r="J55" s="37">
        <v>339.0333333333333</v>
      </c>
      <c r="K55" s="28">
        <v>329.4</v>
      </c>
      <c r="L55" s="28">
        <v>318.35000000000002</v>
      </c>
      <c r="M55" s="28">
        <v>14.564439999999999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13550.5</v>
      </c>
      <c r="D56" s="37">
        <v>13710.166666666666</v>
      </c>
      <c r="E56" s="37">
        <v>13340.333333333332</v>
      </c>
      <c r="F56" s="37">
        <v>13130.166666666666</v>
      </c>
      <c r="G56" s="37">
        <v>12760.333333333332</v>
      </c>
      <c r="H56" s="37">
        <v>13920.333333333332</v>
      </c>
      <c r="I56" s="37">
        <v>14290.166666666664</v>
      </c>
      <c r="J56" s="37">
        <v>14500.333333333332</v>
      </c>
      <c r="K56" s="28">
        <v>14080</v>
      </c>
      <c r="L56" s="28">
        <v>13500</v>
      </c>
      <c r="M56" s="28">
        <v>0.13252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3390.4</v>
      </c>
      <c r="D57" s="37">
        <v>3398.1166666666668</v>
      </c>
      <c r="E57" s="37">
        <v>3364.3333333333335</v>
      </c>
      <c r="F57" s="37">
        <v>3338.2666666666669</v>
      </c>
      <c r="G57" s="37">
        <v>3304.4833333333336</v>
      </c>
      <c r="H57" s="37">
        <v>3424.1833333333334</v>
      </c>
      <c r="I57" s="37">
        <v>3457.9666666666662</v>
      </c>
      <c r="J57" s="37">
        <v>3484.0333333333333</v>
      </c>
      <c r="K57" s="28">
        <v>3431.9</v>
      </c>
      <c r="L57" s="28">
        <v>3372.05</v>
      </c>
      <c r="M57" s="28">
        <v>4.8150700000000004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605.6</v>
      </c>
      <c r="D58" s="37">
        <v>612.48333333333335</v>
      </c>
      <c r="E58" s="37">
        <v>588.11666666666667</v>
      </c>
      <c r="F58" s="37">
        <v>570.63333333333333</v>
      </c>
      <c r="G58" s="37">
        <v>546.26666666666665</v>
      </c>
      <c r="H58" s="37">
        <v>629.9666666666667</v>
      </c>
      <c r="I58" s="37">
        <v>654.33333333333348</v>
      </c>
      <c r="J58" s="37">
        <v>671.81666666666672</v>
      </c>
      <c r="K58" s="28">
        <v>636.85</v>
      </c>
      <c r="L58" s="28">
        <v>595</v>
      </c>
      <c r="M58" s="28">
        <v>5.8441400000000003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181.05</v>
      </c>
      <c r="D59" s="37">
        <v>184.5</v>
      </c>
      <c r="E59" s="37">
        <v>176.6</v>
      </c>
      <c r="F59" s="37">
        <v>172.15</v>
      </c>
      <c r="G59" s="37">
        <v>164.25</v>
      </c>
      <c r="H59" s="37">
        <v>188.95</v>
      </c>
      <c r="I59" s="37">
        <v>196.84999999999997</v>
      </c>
      <c r="J59" s="37">
        <v>201.29999999999998</v>
      </c>
      <c r="K59" s="28">
        <v>192.4</v>
      </c>
      <c r="L59" s="28">
        <v>180.05</v>
      </c>
      <c r="M59" s="28">
        <v>95.604240000000004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102.1</v>
      </c>
      <c r="D60" s="37">
        <v>102.68333333333334</v>
      </c>
      <c r="E60" s="37">
        <v>100.91666666666667</v>
      </c>
      <c r="F60" s="37">
        <v>99.733333333333334</v>
      </c>
      <c r="G60" s="37">
        <v>97.966666666666669</v>
      </c>
      <c r="H60" s="37">
        <v>103.86666666666667</v>
      </c>
      <c r="I60" s="37">
        <v>105.63333333333333</v>
      </c>
      <c r="J60" s="37">
        <v>106.81666666666668</v>
      </c>
      <c r="K60" s="28">
        <v>104.45</v>
      </c>
      <c r="L60" s="28">
        <v>101.5</v>
      </c>
      <c r="M60" s="28">
        <v>5.7390100000000004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626.1</v>
      </c>
      <c r="D61" s="37">
        <v>634.18333333333328</v>
      </c>
      <c r="E61" s="37">
        <v>611.36666666666656</v>
      </c>
      <c r="F61" s="37">
        <v>596.63333333333333</v>
      </c>
      <c r="G61" s="37">
        <v>573.81666666666661</v>
      </c>
      <c r="H61" s="37">
        <v>648.91666666666652</v>
      </c>
      <c r="I61" s="37">
        <v>671.73333333333335</v>
      </c>
      <c r="J61" s="37">
        <v>686.46666666666647</v>
      </c>
      <c r="K61" s="28">
        <v>657</v>
      </c>
      <c r="L61" s="28">
        <v>619.45000000000005</v>
      </c>
      <c r="M61" s="28">
        <v>28.35716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940.95</v>
      </c>
      <c r="D62" s="37">
        <v>948.83333333333337</v>
      </c>
      <c r="E62" s="37">
        <v>919.91666666666674</v>
      </c>
      <c r="F62" s="37">
        <v>898.88333333333333</v>
      </c>
      <c r="G62" s="37">
        <v>869.9666666666667</v>
      </c>
      <c r="H62" s="37">
        <v>969.86666666666679</v>
      </c>
      <c r="I62" s="37">
        <v>998.78333333333353</v>
      </c>
      <c r="J62" s="37">
        <v>1019.8166666666668</v>
      </c>
      <c r="K62" s="28">
        <v>977.75</v>
      </c>
      <c r="L62" s="28">
        <v>927.8</v>
      </c>
      <c r="M62" s="28">
        <v>18.981940000000002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130.4</v>
      </c>
      <c r="D63" s="37">
        <v>132.01666666666668</v>
      </c>
      <c r="E63" s="37">
        <v>127.93333333333337</v>
      </c>
      <c r="F63" s="37">
        <v>125.4666666666667</v>
      </c>
      <c r="G63" s="37">
        <v>121.38333333333338</v>
      </c>
      <c r="H63" s="37">
        <v>134.48333333333335</v>
      </c>
      <c r="I63" s="37">
        <v>138.56666666666666</v>
      </c>
      <c r="J63" s="37">
        <v>141.03333333333333</v>
      </c>
      <c r="K63" s="28">
        <v>136.1</v>
      </c>
      <c r="L63" s="28">
        <v>129.55000000000001</v>
      </c>
      <c r="M63" s="28">
        <v>19.368379999999998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179.9</v>
      </c>
      <c r="D64" s="37">
        <v>183.93333333333337</v>
      </c>
      <c r="E64" s="37">
        <v>175.06666666666672</v>
      </c>
      <c r="F64" s="37">
        <v>170.23333333333335</v>
      </c>
      <c r="G64" s="37">
        <v>161.3666666666667</v>
      </c>
      <c r="H64" s="37">
        <v>188.76666666666674</v>
      </c>
      <c r="I64" s="37">
        <v>197.63333333333335</v>
      </c>
      <c r="J64" s="37">
        <v>202.46666666666675</v>
      </c>
      <c r="K64" s="28">
        <v>192.8</v>
      </c>
      <c r="L64" s="28">
        <v>179.1</v>
      </c>
      <c r="M64" s="28">
        <v>144.90961999999999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3295.95</v>
      </c>
      <c r="D65" s="37">
        <v>3315.7333333333336</v>
      </c>
      <c r="E65" s="37">
        <v>3241.4666666666672</v>
      </c>
      <c r="F65" s="37">
        <v>3186.9833333333336</v>
      </c>
      <c r="G65" s="37">
        <v>3112.7166666666672</v>
      </c>
      <c r="H65" s="37">
        <v>3370.2166666666672</v>
      </c>
      <c r="I65" s="37">
        <v>3444.4833333333336</v>
      </c>
      <c r="J65" s="37">
        <v>3498.9666666666672</v>
      </c>
      <c r="K65" s="28">
        <v>3390</v>
      </c>
      <c r="L65" s="28">
        <v>3261.25</v>
      </c>
      <c r="M65" s="28">
        <v>4.7521000000000004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1514.65</v>
      </c>
      <c r="D66" s="37">
        <v>1515.5666666666666</v>
      </c>
      <c r="E66" s="37">
        <v>1504.0833333333333</v>
      </c>
      <c r="F66" s="37">
        <v>1493.5166666666667</v>
      </c>
      <c r="G66" s="37">
        <v>1482.0333333333333</v>
      </c>
      <c r="H66" s="37">
        <v>1526.1333333333332</v>
      </c>
      <c r="I66" s="37">
        <v>1537.6166666666668</v>
      </c>
      <c r="J66" s="37">
        <v>1548.1833333333332</v>
      </c>
      <c r="K66" s="28">
        <v>1527.05</v>
      </c>
      <c r="L66" s="28">
        <v>1505</v>
      </c>
      <c r="M66" s="28">
        <v>2.73678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618.45000000000005</v>
      </c>
      <c r="D67" s="37">
        <v>624.01666666666677</v>
      </c>
      <c r="E67" s="37">
        <v>608.28333333333353</v>
      </c>
      <c r="F67" s="37">
        <v>598.11666666666679</v>
      </c>
      <c r="G67" s="37">
        <v>582.38333333333355</v>
      </c>
      <c r="H67" s="37">
        <v>634.18333333333351</v>
      </c>
      <c r="I67" s="37">
        <v>649.91666666666686</v>
      </c>
      <c r="J67" s="37">
        <v>660.08333333333348</v>
      </c>
      <c r="K67" s="28">
        <v>639.75</v>
      </c>
      <c r="L67" s="28">
        <v>613.85</v>
      </c>
      <c r="M67" s="28">
        <v>10.28787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927.7</v>
      </c>
      <c r="D68" s="37">
        <v>939.13333333333333</v>
      </c>
      <c r="E68" s="37">
        <v>909.16666666666663</v>
      </c>
      <c r="F68" s="37">
        <v>890.63333333333333</v>
      </c>
      <c r="G68" s="37">
        <v>860.66666666666663</v>
      </c>
      <c r="H68" s="37">
        <v>957.66666666666663</v>
      </c>
      <c r="I68" s="37">
        <v>987.63333333333333</v>
      </c>
      <c r="J68" s="37">
        <v>1006.1666666666666</v>
      </c>
      <c r="K68" s="28">
        <v>969.1</v>
      </c>
      <c r="L68" s="28">
        <v>920.6</v>
      </c>
      <c r="M68" s="28">
        <v>6.7281199999999997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318.05</v>
      </c>
      <c r="D69" s="37">
        <v>321.31666666666666</v>
      </c>
      <c r="E69" s="37">
        <v>312.63333333333333</v>
      </c>
      <c r="F69" s="37">
        <v>307.21666666666664</v>
      </c>
      <c r="G69" s="37">
        <v>298.5333333333333</v>
      </c>
      <c r="H69" s="37">
        <v>326.73333333333335</v>
      </c>
      <c r="I69" s="37">
        <v>335.41666666666663</v>
      </c>
      <c r="J69" s="37">
        <v>340.83333333333337</v>
      </c>
      <c r="K69" s="28">
        <v>330</v>
      </c>
      <c r="L69" s="28">
        <v>315.89999999999998</v>
      </c>
      <c r="M69" s="28">
        <v>18.526630000000001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975.5</v>
      </c>
      <c r="D70" s="37">
        <v>982.75</v>
      </c>
      <c r="E70" s="37">
        <v>959.55</v>
      </c>
      <c r="F70" s="37">
        <v>943.59999999999991</v>
      </c>
      <c r="G70" s="37">
        <v>920.39999999999986</v>
      </c>
      <c r="H70" s="37">
        <v>998.7</v>
      </c>
      <c r="I70" s="37">
        <v>1021.9000000000001</v>
      </c>
      <c r="J70" s="37">
        <v>1037.8500000000001</v>
      </c>
      <c r="K70" s="28">
        <v>1005.95</v>
      </c>
      <c r="L70" s="28">
        <v>966.8</v>
      </c>
      <c r="M70" s="28">
        <v>4.6545899999999998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304.05</v>
      </c>
      <c r="D71" s="37">
        <v>309.78333333333336</v>
      </c>
      <c r="E71" s="37">
        <v>296.91666666666674</v>
      </c>
      <c r="F71" s="37">
        <v>289.78333333333336</v>
      </c>
      <c r="G71" s="37">
        <v>276.91666666666674</v>
      </c>
      <c r="H71" s="37">
        <v>316.91666666666674</v>
      </c>
      <c r="I71" s="37">
        <v>329.78333333333342</v>
      </c>
      <c r="J71" s="37">
        <v>336.91666666666674</v>
      </c>
      <c r="K71" s="28">
        <v>322.64999999999998</v>
      </c>
      <c r="L71" s="28">
        <v>302.64999999999998</v>
      </c>
      <c r="M71" s="28">
        <v>65.748069999999998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497</v>
      </c>
      <c r="D72" s="37">
        <v>497.18333333333334</v>
      </c>
      <c r="E72" s="37">
        <v>492.51666666666665</v>
      </c>
      <c r="F72" s="37">
        <v>488.0333333333333</v>
      </c>
      <c r="G72" s="37">
        <v>483.36666666666662</v>
      </c>
      <c r="H72" s="37">
        <v>501.66666666666669</v>
      </c>
      <c r="I72" s="37">
        <v>506.33333333333331</v>
      </c>
      <c r="J72" s="37">
        <v>510.81666666666672</v>
      </c>
      <c r="K72" s="28">
        <v>501.85</v>
      </c>
      <c r="L72" s="28">
        <v>492.7</v>
      </c>
      <c r="M72" s="28">
        <v>17.78349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1252.3499999999999</v>
      </c>
      <c r="D73" s="37">
        <v>1263.6333333333332</v>
      </c>
      <c r="E73" s="37">
        <v>1227.4166666666665</v>
      </c>
      <c r="F73" s="37">
        <v>1202.4833333333333</v>
      </c>
      <c r="G73" s="37">
        <v>1166.2666666666667</v>
      </c>
      <c r="H73" s="37">
        <v>1288.5666666666664</v>
      </c>
      <c r="I73" s="37">
        <v>1324.7833333333331</v>
      </c>
      <c r="J73" s="37">
        <v>1349.7166666666662</v>
      </c>
      <c r="K73" s="28">
        <v>1299.8499999999999</v>
      </c>
      <c r="L73" s="28">
        <v>1238.7</v>
      </c>
      <c r="M73" s="28">
        <v>1.4198900000000001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1841.8</v>
      </c>
      <c r="D74" s="37">
        <v>1865.0833333333333</v>
      </c>
      <c r="E74" s="37">
        <v>1800.2666666666664</v>
      </c>
      <c r="F74" s="37">
        <v>1758.7333333333331</v>
      </c>
      <c r="G74" s="37">
        <v>1693.9166666666663</v>
      </c>
      <c r="H74" s="37">
        <v>1906.6166666666666</v>
      </c>
      <c r="I74" s="37">
        <v>1971.4333333333336</v>
      </c>
      <c r="J74" s="37">
        <v>2012.9666666666667</v>
      </c>
      <c r="K74" s="28">
        <v>1929.9</v>
      </c>
      <c r="L74" s="28">
        <v>1823.55</v>
      </c>
      <c r="M74" s="28">
        <v>14.55522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37.75</v>
      </c>
      <c r="D75" s="37">
        <v>38.65</v>
      </c>
      <c r="E75" s="37">
        <v>36.849999999999994</v>
      </c>
      <c r="F75" s="37">
        <v>35.949999999999996</v>
      </c>
      <c r="G75" s="37">
        <v>34.149999999999991</v>
      </c>
      <c r="H75" s="37">
        <v>39.549999999999997</v>
      </c>
      <c r="I75" s="37">
        <v>41.349999999999994</v>
      </c>
      <c r="J75" s="37">
        <v>42.25</v>
      </c>
      <c r="K75" s="28">
        <v>40.450000000000003</v>
      </c>
      <c r="L75" s="28">
        <v>37.75</v>
      </c>
      <c r="M75" s="28">
        <v>20.52666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3564.9</v>
      </c>
      <c r="D76" s="37">
        <v>3575.3666666666663</v>
      </c>
      <c r="E76" s="37">
        <v>3522.7333333333327</v>
      </c>
      <c r="F76" s="37">
        <v>3480.5666666666662</v>
      </c>
      <c r="G76" s="37">
        <v>3427.9333333333325</v>
      </c>
      <c r="H76" s="37">
        <v>3617.5333333333328</v>
      </c>
      <c r="I76" s="37">
        <v>3670.166666666667</v>
      </c>
      <c r="J76" s="37">
        <v>3712.333333333333</v>
      </c>
      <c r="K76" s="28">
        <v>3628</v>
      </c>
      <c r="L76" s="28">
        <v>3533.2</v>
      </c>
      <c r="M76" s="28">
        <v>5.21488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3350.65</v>
      </c>
      <c r="D77" s="37">
        <v>3400.6333333333332</v>
      </c>
      <c r="E77" s="37">
        <v>3244.2666666666664</v>
      </c>
      <c r="F77" s="37">
        <v>3137.8833333333332</v>
      </c>
      <c r="G77" s="37">
        <v>2981.5166666666664</v>
      </c>
      <c r="H77" s="37">
        <v>3507.0166666666664</v>
      </c>
      <c r="I77" s="37">
        <v>3663.3833333333332</v>
      </c>
      <c r="J77" s="37">
        <v>3769.7666666666664</v>
      </c>
      <c r="K77" s="28">
        <v>3557</v>
      </c>
      <c r="L77" s="28">
        <v>3294.25</v>
      </c>
      <c r="M77" s="28">
        <v>3.2383000000000002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2021.7</v>
      </c>
      <c r="D78" s="37">
        <v>2013.1499999999999</v>
      </c>
      <c r="E78" s="37">
        <v>1972.2999999999997</v>
      </c>
      <c r="F78" s="37">
        <v>1922.8999999999999</v>
      </c>
      <c r="G78" s="37">
        <v>1882.0499999999997</v>
      </c>
      <c r="H78" s="37">
        <v>2062.5499999999997</v>
      </c>
      <c r="I78" s="37">
        <v>2103.3999999999996</v>
      </c>
      <c r="J78" s="37">
        <v>2152.7999999999997</v>
      </c>
      <c r="K78" s="28">
        <v>2054</v>
      </c>
      <c r="L78" s="28">
        <v>1963.75</v>
      </c>
      <c r="M78" s="28">
        <v>2.15205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4287.5</v>
      </c>
      <c r="D79" s="37">
        <v>4307.4833333333327</v>
      </c>
      <c r="E79" s="37">
        <v>4255.6666666666652</v>
      </c>
      <c r="F79" s="37">
        <v>4223.8333333333321</v>
      </c>
      <c r="G79" s="37">
        <v>4172.0166666666646</v>
      </c>
      <c r="H79" s="37">
        <v>4339.3166666666657</v>
      </c>
      <c r="I79" s="37">
        <v>4391.1333333333332</v>
      </c>
      <c r="J79" s="37">
        <v>4422.9666666666662</v>
      </c>
      <c r="K79" s="28">
        <v>4359.3</v>
      </c>
      <c r="L79" s="28">
        <v>4275.6499999999996</v>
      </c>
      <c r="M79" s="28">
        <v>3.50007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2652.5</v>
      </c>
      <c r="D80" s="37">
        <v>2677.5833333333335</v>
      </c>
      <c r="E80" s="37">
        <v>2606.166666666667</v>
      </c>
      <c r="F80" s="37">
        <v>2559.8333333333335</v>
      </c>
      <c r="G80" s="37">
        <v>2488.416666666667</v>
      </c>
      <c r="H80" s="37">
        <v>2723.916666666667</v>
      </c>
      <c r="I80" s="37">
        <v>2795.3333333333339</v>
      </c>
      <c r="J80" s="37">
        <v>2841.666666666667</v>
      </c>
      <c r="K80" s="28">
        <v>2749</v>
      </c>
      <c r="L80" s="28">
        <v>2631.25</v>
      </c>
      <c r="M80" s="28">
        <v>5.4247800000000002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411.35</v>
      </c>
      <c r="D81" s="37">
        <v>413.7833333333333</v>
      </c>
      <c r="E81" s="37">
        <v>405.56666666666661</v>
      </c>
      <c r="F81" s="37">
        <v>399.7833333333333</v>
      </c>
      <c r="G81" s="37">
        <v>391.56666666666661</v>
      </c>
      <c r="H81" s="37">
        <v>419.56666666666661</v>
      </c>
      <c r="I81" s="37">
        <v>427.7833333333333</v>
      </c>
      <c r="J81" s="37">
        <v>433.56666666666661</v>
      </c>
      <c r="K81" s="28">
        <v>422</v>
      </c>
      <c r="L81" s="28">
        <v>408</v>
      </c>
      <c r="M81" s="28">
        <v>9.6467200000000002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1268.0999999999999</v>
      </c>
      <c r="D82" s="37">
        <v>1265.25</v>
      </c>
      <c r="E82" s="37">
        <v>1245.5</v>
      </c>
      <c r="F82" s="37">
        <v>1222.9000000000001</v>
      </c>
      <c r="G82" s="37">
        <v>1203.1500000000001</v>
      </c>
      <c r="H82" s="37">
        <v>1287.8499999999999</v>
      </c>
      <c r="I82" s="37">
        <v>1307.5999999999999</v>
      </c>
      <c r="J82" s="37">
        <v>1330.1999999999998</v>
      </c>
      <c r="K82" s="28">
        <v>1285</v>
      </c>
      <c r="L82" s="28">
        <v>1242.6500000000001</v>
      </c>
      <c r="M82" s="28">
        <v>0.65908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1559.75</v>
      </c>
      <c r="D83" s="37">
        <v>1570.8499999999997</v>
      </c>
      <c r="E83" s="37">
        <v>1536.9999999999993</v>
      </c>
      <c r="F83" s="37">
        <v>1514.2499999999995</v>
      </c>
      <c r="G83" s="37">
        <v>1480.3999999999992</v>
      </c>
      <c r="H83" s="37">
        <v>1593.5999999999995</v>
      </c>
      <c r="I83" s="37">
        <v>1627.4499999999998</v>
      </c>
      <c r="J83" s="37">
        <v>1650.1999999999996</v>
      </c>
      <c r="K83" s="28">
        <v>1604.7</v>
      </c>
      <c r="L83" s="28">
        <v>1548.1</v>
      </c>
      <c r="M83" s="28">
        <v>2.8191600000000001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138.4</v>
      </c>
      <c r="D84" s="37">
        <v>139.83333333333334</v>
      </c>
      <c r="E84" s="37">
        <v>136.56666666666669</v>
      </c>
      <c r="F84" s="37">
        <v>134.73333333333335</v>
      </c>
      <c r="G84" s="37">
        <v>131.4666666666667</v>
      </c>
      <c r="H84" s="37">
        <v>141.66666666666669</v>
      </c>
      <c r="I84" s="37">
        <v>144.93333333333334</v>
      </c>
      <c r="J84" s="37">
        <v>146.76666666666668</v>
      </c>
      <c r="K84" s="28">
        <v>143.1</v>
      </c>
      <c r="L84" s="28">
        <v>138</v>
      </c>
      <c r="M84" s="28">
        <v>11.975429999999999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86.9</v>
      </c>
      <c r="D85" s="37">
        <v>87.983333333333334</v>
      </c>
      <c r="E85" s="37">
        <v>85.216666666666669</v>
      </c>
      <c r="F85" s="37">
        <v>83.533333333333331</v>
      </c>
      <c r="G85" s="37">
        <v>80.766666666666666</v>
      </c>
      <c r="H85" s="37">
        <v>89.666666666666671</v>
      </c>
      <c r="I85" s="37">
        <v>92.433333333333351</v>
      </c>
      <c r="J85" s="37">
        <v>94.116666666666674</v>
      </c>
      <c r="K85" s="28">
        <v>90.75</v>
      </c>
      <c r="L85" s="28">
        <v>86.3</v>
      </c>
      <c r="M85" s="28">
        <v>102.32041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228</v>
      </c>
      <c r="D86" s="37">
        <v>229.9</v>
      </c>
      <c r="E86" s="37">
        <v>223.8</v>
      </c>
      <c r="F86" s="37">
        <v>219.6</v>
      </c>
      <c r="G86" s="37">
        <v>213.5</v>
      </c>
      <c r="H86" s="37">
        <v>234.10000000000002</v>
      </c>
      <c r="I86" s="37">
        <v>240.2</v>
      </c>
      <c r="J86" s="37">
        <v>244.40000000000003</v>
      </c>
      <c r="K86" s="28">
        <v>236</v>
      </c>
      <c r="L86" s="28">
        <v>225.7</v>
      </c>
      <c r="M86" s="28">
        <v>5.0715199999999996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140.5</v>
      </c>
      <c r="D87" s="37">
        <v>143.31666666666666</v>
      </c>
      <c r="E87" s="37">
        <v>137.23333333333332</v>
      </c>
      <c r="F87" s="37">
        <v>133.96666666666667</v>
      </c>
      <c r="G87" s="37">
        <v>127.88333333333333</v>
      </c>
      <c r="H87" s="37">
        <v>146.58333333333331</v>
      </c>
      <c r="I87" s="37">
        <v>152.66666666666669</v>
      </c>
      <c r="J87" s="37">
        <v>155.93333333333331</v>
      </c>
      <c r="K87" s="28">
        <v>149.4</v>
      </c>
      <c r="L87" s="28">
        <v>140.05000000000001</v>
      </c>
      <c r="M87" s="28">
        <v>98.222570000000005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34.299999999999997</v>
      </c>
      <c r="D88" s="37">
        <v>34.833333333333336</v>
      </c>
      <c r="E88" s="37">
        <v>33.216666666666669</v>
      </c>
      <c r="F88" s="37">
        <v>32.133333333333333</v>
      </c>
      <c r="G88" s="37">
        <v>30.516666666666666</v>
      </c>
      <c r="H88" s="37">
        <v>35.916666666666671</v>
      </c>
      <c r="I88" s="37">
        <v>37.533333333333331</v>
      </c>
      <c r="J88" s="37">
        <v>38.616666666666674</v>
      </c>
      <c r="K88" s="28">
        <v>36.450000000000003</v>
      </c>
      <c r="L88" s="28">
        <v>33.75</v>
      </c>
      <c r="M88" s="28">
        <v>175.3415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2652</v>
      </c>
      <c r="D89" s="37">
        <v>2663.6</v>
      </c>
      <c r="E89" s="37">
        <v>2617.1999999999998</v>
      </c>
      <c r="F89" s="37">
        <v>2582.4</v>
      </c>
      <c r="G89" s="37">
        <v>2536</v>
      </c>
      <c r="H89" s="37">
        <v>2698.3999999999996</v>
      </c>
      <c r="I89" s="37">
        <v>2744.8</v>
      </c>
      <c r="J89" s="37">
        <v>2779.5999999999995</v>
      </c>
      <c r="K89" s="28">
        <v>2710</v>
      </c>
      <c r="L89" s="28">
        <v>2628.8</v>
      </c>
      <c r="M89" s="28">
        <v>1.76224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363.8</v>
      </c>
      <c r="D90" s="37">
        <v>371.25</v>
      </c>
      <c r="E90" s="37">
        <v>355.35</v>
      </c>
      <c r="F90" s="37">
        <v>346.90000000000003</v>
      </c>
      <c r="G90" s="37">
        <v>331.00000000000006</v>
      </c>
      <c r="H90" s="37">
        <v>379.7</v>
      </c>
      <c r="I90" s="37">
        <v>395.59999999999997</v>
      </c>
      <c r="J90" s="37">
        <v>404.04999999999995</v>
      </c>
      <c r="K90" s="28">
        <v>387.15</v>
      </c>
      <c r="L90" s="28">
        <v>362.8</v>
      </c>
      <c r="M90" s="28">
        <v>8.3908199999999997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741.9</v>
      </c>
      <c r="D91" s="37">
        <v>739.88333333333321</v>
      </c>
      <c r="E91" s="37">
        <v>732.06666666666638</v>
      </c>
      <c r="F91" s="37">
        <v>722.23333333333312</v>
      </c>
      <c r="G91" s="37">
        <v>714.41666666666629</v>
      </c>
      <c r="H91" s="37">
        <v>749.71666666666647</v>
      </c>
      <c r="I91" s="37">
        <v>757.5333333333333</v>
      </c>
      <c r="J91" s="37">
        <v>767.36666666666656</v>
      </c>
      <c r="K91" s="28">
        <v>747.7</v>
      </c>
      <c r="L91" s="28">
        <v>730.05</v>
      </c>
      <c r="M91" s="28">
        <v>10.78506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438.95</v>
      </c>
      <c r="D92" s="37">
        <v>441.65000000000003</v>
      </c>
      <c r="E92" s="37">
        <v>430.30000000000007</v>
      </c>
      <c r="F92" s="37">
        <v>421.65000000000003</v>
      </c>
      <c r="G92" s="37">
        <v>410.30000000000007</v>
      </c>
      <c r="H92" s="37">
        <v>450.30000000000007</v>
      </c>
      <c r="I92" s="37">
        <v>461.65000000000009</v>
      </c>
      <c r="J92" s="37">
        <v>470.30000000000007</v>
      </c>
      <c r="K92" s="28">
        <v>453</v>
      </c>
      <c r="L92" s="28">
        <v>433</v>
      </c>
      <c r="M92" s="28">
        <v>0.48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1197.55</v>
      </c>
      <c r="D93" s="37">
        <v>1220.1833333333332</v>
      </c>
      <c r="E93" s="37">
        <v>1170.9666666666662</v>
      </c>
      <c r="F93" s="37">
        <v>1144.383333333333</v>
      </c>
      <c r="G93" s="37">
        <v>1095.1666666666661</v>
      </c>
      <c r="H93" s="37">
        <v>1246.7666666666664</v>
      </c>
      <c r="I93" s="37">
        <v>1295.9833333333331</v>
      </c>
      <c r="J93" s="37">
        <v>1322.5666666666666</v>
      </c>
      <c r="K93" s="28">
        <v>1269.4000000000001</v>
      </c>
      <c r="L93" s="28">
        <v>1193.5999999999999</v>
      </c>
      <c r="M93" s="28">
        <v>5.7294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1285.05</v>
      </c>
      <c r="D94" s="37">
        <v>1303.6666666666667</v>
      </c>
      <c r="E94" s="37">
        <v>1259.4333333333334</v>
      </c>
      <c r="F94" s="37">
        <v>1233.8166666666666</v>
      </c>
      <c r="G94" s="37">
        <v>1189.5833333333333</v>
      </c>
      <c r="H94" s="37">
        <v>1329.2833333333335</v>
      </c>
      <c r="I94" s="37">
        <v>1373.5166666666667</v>
      </c>
      <c r="J94" s="37">
        <v>1399.1333333333337</v>
      </c>
      <c r="K94" s="28">
        <v>1347.9</v>
      </c>
      <c r="L94" s="28">
        <v>1278.05</v>
      </c>
      <c r="M94" s="28">
        <v>9.5082199999999997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424.2</v>
      </c>
      <c r="D95" s="37">
        <v>433.91666666666669</v>
      </c>
      <c r="E95" s="37">
        <v>412.28333333333336</v>
      </c>
      <c r="F95" s="37">
        <v>400.36666666666667</v>
      </c>
      <c r="G95" s="37">
        <v>378.73333333333335</v>
      </c>
      <c r="H95" s="37">
        <v>445.83333333333337</v>
      </c>
      <c r="I95" s="37">
        <v>467.4666666666667</v>
      </c>
      <c r="J95" s="37">
        <v>479.38333333333338</v>
      </c>
      <c r="K95" s="28">
        <v>455.55</v>
      </c>
      <c r="L95" s="28">
        <v>422</v>
      </c>
      <c r="M95" s="28">
        <v>24.868200000000002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224.3</v>
      </c>
      <c r="D96" s="37">
        <v>227.79999999999998</v>
      </c>
      <c r="E96" s="37">
        <v>219.34999999999997</v>
      </c>
      <c r="F96" s="37">
        <v>214.39999999999998</v>
      </c>
      <c r="G96" s="37">
        <v>205.94999999999996</v>
      </c>
      <c r="H96" s="37">
        <v>232.74999999999997</v>
      </c>
      <c r="I96" s="37">
        <v>241.19999999999996</v>
      </c>
      <c r="J96" s="37">
        <v>246.14999999999998</v>
      </c>
      <c r="K96" s="28">
        <v>236.25</v>
      </c>
      <c r="L96" s="28">
        <v>222.85</v>
      </c>
      <c r="M96" s="28">
        <v>5.26851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964.95</v>
      </c>
      <c r="D97" s="37">
        <v>977.86666666666667</v>
      </c>
      <c r="E97" s="37">
        <v>948.73333333333335</v>
      </c>
      <c r="F97" s="37">
        <v>932.51666666666665</v>
      </c>
      <c r="G97" s="37">
        <v>903.38333333333333</v>
      </c>
      <c r="H97" s="37">
        <v>994.08333333333337</v>
      </c>
      <c r="I97" s="37">
        <v>1023.2166666666668</v>
      </c>
      <c r="J97" s="37">
        <v>1039.4333333333334</v>
      </c>
      <c r="K97" s="28">
        <v>1007</v>
      </c>
      <c r="L97" s="28">
        <v>961.65</v>
      </c>
      <c r="M97" s="28">
        <v>31.986180000000001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1784.95</v>
      </c>
      <c r="D98" s="37">
        <v>1805.9166666666667</v>
      </c>
      <c r="E98" s="37">
        <v>1755.1333333333334</v>
      </c>
      <c r="F98" s="37">
        <v>1725.3166666666666</v>
      </c>
      <c r="G98" s="37">
        <v>1674.5333333333333</v>
      </c>
      <c r="H98" s="37">
        <v>1835.7333333333336</v>
      </c>
      <c r="I98" s="37">
        <v>1886.5166666666669</v>
      </c>
      <c r="J98" s="37">
        <v>1916.3333333333337</v>
      </c>
      <c r="K98" s="28">
        <v>1856.7</v>
      </c>
      <c r="L98" s="28">
        <v>1776.1</v>
      </c>
      <c r="M98" s="28">
        <v>5.8358999999999996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1281.3</v>
      </c>
      <c r="D99" s="37">
        <v>1293.2833333333333</v>
      </c>
      <c r="E99" s="37">
        <v>1266.0166666666667</v>
      </c>
      <c r="F99" s="37">
        <v>1250.7333333333333</v>
      </c>
      <c r="G99" s="37">
        <v>1223.4666666666667</v>
      </c>
      <c r="H99" s="37">
        <v>1308.5666666666666</v>
      </c>
      <c r="I99" s="37">
        <v>1335.833333333333</v>
      </c>
      <c r="J99" s="37">
        <v>1351.1166666666666</v>
      </c>
      <c r="K99" s="28">
        <v>1320.55</v>
      </c>
      <c r="L99" s="28">
        <v>1278</v>
      </c>
      <c r="M99" s="28">
        <v>60.845959999999998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570.54999999999995</v>
      </c>
      <c r="D100" s="37">
        <v>574.68333333333339</v>
      </c>
      <c r="E100" s="37">
        <v>563.51666666666677</v>
      </c>
      <c r="F100" s="37">
        <v>556.48333333333335</v>
      </c>
      <c r="G100" s="37">
        <v>545.31666666666672</v>
      </c>
      <c r="H100" s="37">
        <v>581.71666666666681</v>
      </c>
      <c r="I100" s="37">
        <v>592.88333333333333</v>
      </c>
      <c r="J100" s="37">
        <v>599.91666666666686</v>
      </c>
      <c r="K100" s="28">
        <v>585.85</v>
      </c>
      <c r="L100" s="28">
        <v>567.65</v>
      </c>
      <c r="M100" s="28">
        <v>23.66283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1093.4000000000001</v>
      </c>
      <c r="D101" s="37">
        <v>1102.1666666666667</v>
      </c>
      <c r="E101" s="37">
        <v>1076.5333333333335</v>
      </c>
      <c r="F101" s="37">
        <v>1059.6666666666667</v>
      </c>
      <c r="G101" s="37">
        <v>1034.0333333333335</v>
      </c>
      <c r="H101" s="37">
        <v>1119.0333333333335</v>
      </c>
      <c r="I101" s="37">
        <v>1144.6666666666667</v>
      </c>
      <c r="J101" s="37">
        <v>1161.5333333333335</v>
      </c>
      <c r="K101" s="28">
        <v>1127.8</v>
      </c>
      <c r="L101" s="28">
        <v>1085.3</v>
      </c>
      <c r="M101" s="28">
        <v>4.7812000000000001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2519.0500000000002</v>
      </c>
      <c r="D102" s="37">
        <v>2551.4500000000003</v>
      </c>
      <c r="E102" s="37">
        <v>2478.6500000000005</v>
      </c>
      <c r="F102" s="37">
        <v>2438.2500000000005</v>
      </c>
      <c r="G102" s="37">
        <v>2365.4500000000007</v>
      </c>
      <c r="H102" s="37">
        <v>2591.8500000000004</v>
      </c>
      <c r="I102" s="37">
        <v>2664.6500000000005</v>
      </c>
      <c r="J102" s="37">
        <v>2705.05</v>
      </c>
      <c r="K102" s="28">
        <v>2624.25</v>
      </c>
      <c r="L102" s="28">
        <v>2511.0500000000002</v>
      </c>
      <c r="M102" s="28">
        <v>4.9382400000000004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336.1</v>
      </c>
      <c r="D103" s="37">
        <v>344.05</v>
      </c>
      <c r="E103" s="37">
        <v>324.35000000000002</v>
      </c>
      <c r="F103" s="37">
        <v>312.60000000000002</v>
      </c>
      <c r="G103" s="37">
        <v>292.90000000000003</v>
      </c>
      <c r="H103" s="37">
        <v>355.8</v>
      </c>
      <c r="I103" s="37">
        <v>375.49999999999994</v>
      </c>
      <c r="J103" s="37">
        <v>387.25</v>
      </c>
      <c r="K103" s="28">
        <v>363.75</v>
      </c>
      <c r="L103" s="28">
        <v>332.3</v>
      </c>
      <c r="M103" s="28">
        <v>166.14474999999999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1797.1</v>
      </c>
      <c r="D104" s="37">
        <v>1822.6833333333334</v>
      </c>
      <c r="E104" s="37">
        <v>1755.4166666666667</v>
      </c>
      <c r="F104" s="37">
        <v>1713.7333333333333</v>
      </c>
      <c r="G104" s="37">
        <v>1646.4666666666667</v>
      </c>
      <c r="H104" s="37">
        <v>1864.3666666666668</v>
      </c>
      <c r="I104" s="37">
        <v>1931.6333333333332</v>
      </c>
      <c r="J104" s="37">
        <v>1973.3166666666668</v>
      </c>
      <c r="K104" s="28">
        <v>1889.95</v>
      </c>
      <c r="L104" s="28">
        <v>1781</v>
      </c>
      <c r="M104" s="28">
        <v>7.8198600000000003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92.1</v>
      </c>
      <c r="D105" s="37">
        <v>94.016666666666666</v>
      </c>
      <c r="E105" s="37">
        <v>89.283333333333331</v>
      </c>
      <c r="F105" s="37">
        <v>86.466666666666669</v>
      </c>
      <c r="G105" s="37">
        <v>81.733333333333334</v>
      </c>
      <c r="H105" s="37">
        <v>96.833333333333329</v>
      </c>
      <c r="I105" s="37">
        <v>101.56666666666665</v>
      </c>
      <c r="J105" s="37">
        <v>104.38333333333333</v>
      </c>
      <c r="K105" s="28">
        <v>98.75</v>
      </c>
      <c r="L105" s="28">
        <v>91.2</v>
      </c>
      <c r="M105" s="28">
        <v>29.252669999999998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211.95</v>
      </c>
      <c r="D106" s="37">
        <v>214.35</v>
      </c>
      <c r="E106" s="37">
        <v>209.04999999999998</v>
      </c>
      <c r="F106" s="37">
        <v>206.14999999999998</v>
      </c>
      <c r="G106" s="37">
        <v>200.84999999999997</v>
      </c>
      <c r="H106" s="37">
        <v>217.25</v>
      </c>
      <c r="I106" s="37">
        <v>222.55</v>
      </c>
      <c r="J106" s="37">
        <v>225.45000000000002</v>
      </c>
      <c r="K106" s="28">
        <v>219.65</v>
      </c>
      <c r="L106" s="28">
        <v>211.45</v>
      </c>
      <c r="M106" s="28">
        <v>42.482790000000001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2146.6999999999998</v>
      </c>
      <c r="D107" s="37">
        <v>2148.5833333333335</v>
      </c>
      <c r="E107" s="37">
        <v>2133.166666666667</v>
      </c>
      <c r="F107" s="37">
        <v>2119.6333333333337</v>
      </c>
      <c r="G107" s="37">
        <v>2104.2166666666672</v>
      </c>
      <c r="H107" s="37">
        <v>2162.1166666666668</v>
      </c>
      <c r="I107" s="37">
        <v>2177.5333333333338</v>
      </c>
      <c r="J107" s="37">
        <v>2191.0666666666666</v>
      </c>
      <c r="K107" s="28">
        <v>2164</v>
      </c>
      <c r="L107" s="28">
        <v>2135.0500000000002</v>
      </c>
      <c r="M107" s="28">
        <v>13.53485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275.05</v>
      </c>
      <c r="D108" s="37">
        <v>278.63333333333338</v>
      </c>
      <c r="E108" s="37">
        <v>266.41666666666674</v>
      </c>
      <c r="F108" s="37">
        <v>257.78333333333336</v>
      </c>
      <c r="G108" s="37">
        <v>245.56666666666672</v>
      </c>
      <c r="H108" s="37">
        <v>287.26666666666677</v>
      </c>
      <c r="I108" s="37">
        <v>299.48333333333335</v>
      </c>
      <c r="J108" s="37">
        <v>308.11666666666679</v>
      </c>
      <c r="K108" s="28">
        <v>290.85000000000002</v>
      </c>
      <c r="L108" s="28">
        <v>270</v>
      </c>
      <c r="M108" s="28">
        <v>9.6936999999999998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2056.5</v>
      </c>
      <c r="D109" s="37">
        <v>2080.1</v>
      </c>
      <c r="E109" s="37">
        <v>2026.3999999999996</v>
      </c>
      <c r="F109" s="37">
        <v>1996.2999999999997</v>
      </c>
      <c r="G109" s="37">
        <v>1942.5999999999995</v>
      </c>
      <c r="H109" s="37">
        <v>2110.1999999999998</v>
      </c>
      <c r="I109" s="37">
        <v>2163.8999999999996</v>
      </c>
      <c r="J109" s="37">
        <v>2194</v>
      </c>
      <c r="K109" s="28">
        <v>2133.8000000000002</v>
      </c>
      <c r="L109" s="28">
        <v>2050</v>
      </c>
      <c r="M109" s="28">
        <v>31.892510000000001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678.5</v>
      </c>
      <c r="D110" s="37">
        <v>684.94999999999993</v>
      </c>
      <c r="E110" s="37">
        <v>669.84999999999991</v>
      </c>
      <c r="F110" s="37">
        <v>661.19999999999993</v>
      </c>
      <c r="G110" s="37">
        <v>646.09999999999991</v>
      </c>
      <c r="H110" s="37">
        <v>693.59999999999991</v>
      </c>
      <c r="I110" s="37">
        <v>708.7</v>
      </c>
      <c r="J110" s="37">
        <v>717.34999999999991</v>
      </c>
      <c r="K110" s="28">
        <v>700.05</v>
      </c>
      <c r="L110" s="28">
        <v>676.3</v>
      </c>
      <c r="M110" s="28">
        <v>132.37239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1131.8499999999999</v>
      </c>
      <c r="D111" s="37">
        <v>1138.0833333333333</v>
      </c>
      <c r="E111" s="37">
        <v>1113.7666666666664</v>
      </c>
      <c r="F111" s="37">
        <v>1095.6833333333332</v>
      </c>
      <c r="G111" s="37">
        <v>1071.3666666666663</v>
      </c>
      <c r="H111" s="37">
        <v>1156.1666666666665</v>
      </c>
      <c r="I111" s="37">
        <v>1180.4833333333336</v>
      </c>
      <c r="J111" s="37">
        <v>1198.5666666666666</v>
      </c>
      <c r="K111" s="28">
        <v>1162.4000000000001</v>
      </c>
      <c r="L111" s="28">
        <v>1120</v>
      </c>
      <c r="M111" s="28">
        <v>6.7251500000000002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519.79999999999995</v>
      </c>
      <c r="D112" s="37">
        <v>519.43333333333328</v>
      </c>
      <c r="E112" s="37">
        <v>509.86666666666656</v>
      </c>
      <c r="F112" s="37">
        <v>499.93333333333328</v>
      </c>
      <c r="G112" s="37">
        <v>490.36666666666656</v>
      </c>
      <c r="H112" s="37">
        <v>529.36666666666656</v>
      </c>
      <c r="I112" s="37">
        <v>538.93333333333339</v>
      </c>
      <c r="J112" s="37">
        <v>548.86666666666656</v>
      </c>
      <c r="K112" s="28">
        <v>529</v>
      </c>
      <c r="L112" s="28">
        <v>509.5</v>
      </c>
      <c r="M112" s="28">
        <v>16.294910000000002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437.7</v>
      </c>
      <c r="D113" s="37">
        <v>444.2833333333333</v>
      </c>
      <c r="E113" s="37">
        <v>428.56666666666661</v>
      </c>
      <c r="F113" s="37">
        <v>419.43333333333328</v>
      </c>
      <c r="G113" s="37">
        <v>403.71666666666658</v>
      </c>
      <c r="H113" s="37">
        <v>453.41666666666663</v>
      </c>
      <c r="I113" s="37">
        <v>469.13333333333333</v>
      </c>
      <c r="J113" s="37">
        <v>478.26666666666665</v>
      </c>
      <c r="K113" s="28">
        <v>460</v>
      </c>
      <c r="L113" s="28">
        <v>435.15</v>
      </c>
      <c r="M113" s="28">
        <v>6.1446399999999999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31.65</v>
      </c>
      <c r="D114" s="37">
        <v>32.116666666666667</v>
      </c>
      <c r="E114" s="37">
        <v>30.983333333333334</v>
      </c>
      <c r="F114" s="37">
        <v>30.316666666666666</v>
      </c>
      <c r="G114" s="37">
        <v>29.183333333333334</v>
      </c>
      <c r="H114" s="37">
        <v>32.783333333333331</v>
      </c>
      <c r="I114" s="37">
        <v>33.916666666666671</v>
      </c>
      <c r="J114" s="37">
        <v>34.583333333333336</v>
      </c>
      <c r="K114" s="28">
        <v>33.25</v>
      </c>
      <c r="L114" s="28">
        <v>31.45</v>
      </c>
      <c r="M114" s="28">
        <v>219.52464000000001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260.7</v>
      </c>
      <c r="D115" s="37">
        <v>262.7</v>
      </c>
      <c r="E115" s="37">
        <v>257.5</v>
      </c>
      <c r="F115" s="37">
        <v>254.3</v>
      </c>
      <c r="G115" s="37">
        <v>249.10000000000002</v>
      </c>
      <c r="H115" s="37">
        <v>265.89999999999998</v>
      </c>
      <c r="I115" s="37">
        <v>271.09999999999991</v>
      </c>
      <c r="J115" s="37">
        <v>274.29999999999995</v>
      </c>
      <c r="K115" s="28">
        <v>267.89999999999998</v>
      </c>
      <c r="L115" s="28">
        <v>259.5</v>
      </c>
      <c r="M115" s="28">
        <v>142.93357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4086.9</v>
      </c>
      <c r="D116" s="37">
        <v>4142.3</v>
      </c>
      <c r="E116" s="37">
        <v>4004.6000000000004</v>
      </c>
      <c r="F116" s="37">
        <v>3922.3</v>
      </c>
      <c r="G116" s="37">
        <v>3784.6000000000004</v>
      </c>
      <c r="H116" s="37">
        <v>4224.6000000000004</v>
      </c>
      <c r="I116" s="37">
        <v>4362.2999999999993</v>
      </c>
      <c r="J116" s="37">
        <v>4444.6000000000004</v>
      </c>
      <c r="K116" s="28">
        <v>4280</v>
      </c>
      <c r="L116" s="28">
        <v>4060</v>
      </c>
      <c r="M116" s="28">
        <v>0.86692000000000002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151</v>
      </c>
      <c r="D117" s="37">
        <v>152.11666666666667</v>
      </c>
      <c r="E117" s="37">
        <v>148.73333333333335</v>
      </c>
      <c r="F117" s="37">
        <v>146.46666666666667</v>
      </c>
      <c r="G117" s="37">
        <v>143.08333333333334</v>
      </c>
      <c r="H117" s="37">
        <v>154.38333333333335</v>
      </c>
      <c r="I117" s="37">
        <v>157.76666666666668</v>
      </c>
      <c r="J117" s="37">
        <v>160.03333333333336</v>
      </c>
      <c r="K117" s="28">
        <v>155.5</v>
      </c>
      <c r="L117" s="28">
        <v>149.85</v>
      </c>
      <c r="M117" s="28">
        <v>10.96739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214.25</v>
      </c>
      <c r="D118" s="37">
        <v>217.65</v>
      </c>
      <c r="E118" s="37">
        <v>209.65</v>
      </c>
      <c r="F118" s="37">
        <v>205.05</v>
      </c>
      <c r="G118" s="37">
        <v>197.05</v>
      </c>
      <c r="H118" s="37">
        <v>222.25</v>
      </c>
      <c r="I118" s="37">
        <v>230.25</v>
      </c>
      <c r="J118" s="37">
        <v>234.85</v>
      </c>
      <c r="K118" s="28">
        <v>225.65</v>
      </c>
      <c r="L118" s="28">
        <v>213.05</v>
      </c>
      <c r="M118" s="28">
        <v>44.765219999999999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108.15</v>
      </c>
      <c r="D119" s="37">
        <v>108.78333333333335</v>
      </c>
      <c r="E119" s="37">
        <v>106.86666666666669</v>
      </c>
      <c r="F119" s="37">
        <v>105.58333333333334</v>
      </c>
      <c r="G119" s="37">
        <v>103.66666666666669</v>
      </c>
      <c r="H119" s="37">
        <v>110.06666666666669</v>
      </c>
      <c r="I119" s="37">
        <v>111.98333333333335</v>
      </c>
      <c r="J119" s="37">
        <v>113.26666666666669</v>
      </c>
      <c r="K119" s="28">
        <v>110.7</v>
      </c>
      <c r="L119" s="28">
        <v>107.5</v>
      </c>
      <c r="M119" s="28">
        <v>99.316749999999999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600.1</v>
      </c>
      <c r="D120" s="37">
        <v>610.41666666666674</v>
      </c>
      <c r="E120" s="37">
        <v>586.88333333333344</v>
      </c>
      <c r="F120" s="37">
        <v>573.66666666666674</v>
      </c>
      <c r="G120" s="37">
        <v>550.13333333333344</v>
      </c>
      <c r="H120" s="37">
        <v>623.63333333333344</v>
      </c>
      <c r="I120" s="37">
        <v>647.16666666666674</v>
      </c>
      <c r="J120" s="37">
        <v>660.38333333333344</v>
      </c>
      <c r="K120" s="28">
        <v>633.95000000000005</v>
      </c>
      <c r="L120" s="28">
        <v>597.20000000000005</v>
      </c>
      <c r="M120" s="28">
        <v>28.670760000000001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20.2</v>
      </c>
      <c r="D121" s="37">
        <v>20.333333333333332</v>
      </c>
      <c r="E121" s="37">
        <v>19.866666666666664</v>
      </c>
      <c r="F121" s="37">
        <v>19.533333333333331</v>
      </c>
      <c r="G121" s="37">
        <v>19.066666666666663</v>
      </c>
      <c r="H121" s="37">
        <v>20.666666666666664</v>
      </c>
      <c r="I121" s="37">
        <v>21.133333333333333</v>
      </c>
      <c r="J121" s="37">
        <v>21.466666666666665</v>
      </c>
      <c r="K121" s="28">
        <v>20.8</v>
      </c>
      <c r="L121" s="28">
        <v>20</v>
      </c>
      <c r="M121" s="28">
        <v>78.712969999999999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342.25</v>
      </c>
      <c r="D122" s="37">
        <v>347.68333333333334</v>
      </c>
      <c r="E122" s="37">
        <v>334.56666666666666</v>
      </c>
      <c r="F122" s="37">
        <v>326.88333333333333</v>
      </c>
      <c r="G122" s="37">
        <v>313.76666666666665</v>
      </c>
      <c r="H122" s="37">
        <v>355.36666666666667</v>
      </c>
      <c r="I122" s="37">
        <v>368.48333333333335</v>
      </c>
      <c r="J122" s="37">
        <v>376.16666666666669</v>
      </c>
      <c r="K122" s="28">
        <v>360.8</v>
      </c>
      <c r="L122" s="28">
        <v>340</v>
      </c>
      <c r="M122" s="28">
        <v>33.354460000000003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206.5</v>
      </c>
      <c r="D123" s="37">
        <v>206.16666666666666</v>
      </c>
      <c r="E123" s="37">
        <v>204.38333333333333</v>
      </c>
      <c r="F123" s="37">
        <v>202.26666666666668</v>
      </c>
      <c r="G123" s="37">
        <v>200.48333333333335</v>
      </c>
      <c r="H123" s="37">
        <v>208.2833333333333</v>
      </c>
      <c r="I123" s="37">
        <v>210.06666666666666</v>
      </c>
      <c r="J123" s="37">
        <v>212.18333333333328</v>
      </c>
      <c r="K123" s="28">
        <v>207.95</v>
      </c>
      <c r="L123" s="28">
        <v>204.05</v>
      </c>
      <c r="M123" s="28">
        <v>51.327590000000001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809.6</v>
      </c>
      <c r="D124" s="37">
        <v>824.7166666666667</v>
      </c>
      <c r="E124" s="37">
        <v>790.03333333333342</v>
      </c>
      <c r="F124" s="37">
        <v>770.4666666666667</v>
      </c>
      <c r="G124" s="37">
        <v>735.78333333333342</v>
      </c>
      <c r="H124" s="37">
        <v>844.28333333333342</v>
      </c>
      <c r="I124" s="37">
        <v>878.96666666666681</v>
      </c>
      <c r="J124" s="37">
        <v>898.53333333333342</v>
      </c>
      <c r="K124" s="28">
        <v>859.4</v>
      </c>
      <c r="L124" s="28">
        <v>805.15</v>
      </c>
      <c r="M124" s="28">
        <v>31.41825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3611.25</v>
      </c>
      <c r="D125" s="37">
        <v>3634.4833333333336</v>
      </c>
      <c r="E125" s="37">
        <v>3550.9666666666672</v>
      </c>
      <c r="F125" s="37">
        <v>3490.6833333333334</v>
      </c>
      <c r="G125" s="37">
        <v>3407.166666666667</v>
      </c>
      <c r="H125" s="37">
        <v>3694.7666666666673</v>
      </c>
      <c r="I125" s="37">
        <v>3778.2833333333338</v>
      </c>
      <c r="J125" s="37">
        <v>3838.5666666666675</v>
      </c>
      <c r="K125" s="28">
        <v>3718</v>
      </c>
      <c r="L125" s="28">
        <v>3574.2</v>
      </c>
      <c r="M125" s="28">
        <v>5.1677499999999998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1397.2</v>
      </c>
      <c r="D126" s="37">
        <v>1410.9833333333333</v>
      </c>
      <c r="E126" s="37">
        <v>1378.2166666666667</v>
      </c>
      <c r="F126" s="37">
        <v>1359.2333333333333</v>
      </c>
      <c r="G126" s="37">
        <v>1326.4666666666667</v>
      </c>
      <c r="H126" s="37">
        <v>1429.9666666666667</v>
      </c>
      <c r="I126" s="37">
        <v>1462.7333333333336</v>
      </c>
      <c r="J126" s="37">
        <v>1481.7166666666667</v>
      </c>
      <c r="K126" s="28">
        <v>1443.75</v>
      </c>
      <c r="L126" s="28">
        <v>1392</v>
      </c>
      <c r="M126" s="28">
        <v>66.417720000000003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1649.2</v>
      </c>
      <c r="D127" s="37">
        <v>1674.9166666666667</v>
      </c>
      <c r="E127" s="37">
        <v>1603.8333333333335</v>
      </c>
      <c r="F127" s="37">
        <v>1558.4666666666667</v>
      </c>
      <c r="G127" s="37">
        <v>1487.3833333333334</v>
      </c>
      <c r="H127" s="37">
        <v>1720.2833333333335</v>
      </c>
      <c r="I127" s="37">
        <v>1791.366666666667</v>
      </c>
      <c r="J127" s="37">
        <v>1836.7333333333336</v>
      </c>
      <c r="K127" s="28">
        <v>1746</v>
      </c>
      <c r="L127" s="28">
        <v>1629.55</v>
      </c>
      <c r="M127" s="28">
        <v>14.823600000000001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867.7</v>
      </c>
      <c r="D128" s="37">
        <v>871.16666666666663</v>
      </c>
      <c r="E128" s="37">
        <v>857.98333333333323</v>
      </c>
      <c r="F128" s="37">
        <v>848.26666666666665</v>
      </c>
      <c r="G128" s="37">
        <v>835.08333333333326</v>
      </c>
      <c r="H128" s="37">
        <v>880.88333333333321</v>
      </c>
      <c r="I128" s="37">
        <v>894.06666666666661</v>
      </c>
      <c r="J128" s="37">
        <v>903.78333333333319</v>
      </c>
      <c r="K128" s="28">
        <v>884.35</v>
      </c>
      <c r="L128" s="28">
        <v>861.45</v>
      </c>
      <c r="M128" s="28">
        <v>1.96892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212.4</v>
      </c>
      <c r="D129" s="37">
        <v>218.98333333333335</v>
      </c>
      <c r="E129" s="37">
        <v>203.9666666666667</v>
      </c>
      <c r="F129" s="37">
        <v>195.53333333333336</v>
      </c>
      <c r="G129" s="37">
        <v>180.51666666666671</v>
      </c>
      <c r="H129" s="37">
        <v>227.41666666666669</v>
      </c>
      <c r="I129" s="37">
        <v>242.43333333333334</v>
      </c>
      <c r="J129" s="37">
        <v>250.86666666666667</v>
      </c>
      <c r="K129" s="28">
        <v>234</v>
      </c>
      <c r="L129" s="28">
        <v>210.55</v>
      </c>
      <c r="M129" s="28">
        <v>8.7779199999999999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545.85</v>
      </c>
      <c r="D130" s="37">
        <v>553.93333333333328</v>
      </c>
      <c r="E130" s="37">
        <v>536.36666666666656</v>
      </c>
      <c r="F130" s="37">
        <v>526.88333333333333</v>
      </c>
      <c r="G130" s="37">
        <v>509.31666666666661</v>
      </c>
      <c r="H130" s="37">
        <v>563.41666666666652</v>
      </c>
      <c r="I130" s="37">
        <v>580.98333333333335</v>
      </c>
      <c r="J130" s="37">
        <v>590.46666666666647</v>
      </c>
      <c r="K130" s="28">
        <v>571.5</v>
      </c>
      <c r="L130" s="28">
        <v>544.45000000000005</v>
      </c>
      <c r="M130" s="28">
        <v>48.997590000000002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326.64999999999998</v>
      </c>
      <c r="D131" s="37">
        <v>335.43333333333334</v>
      </c>
      <c r="E131" s="37">
        <v>315.11666666666667</v>
      </c>
      <c r="F131" s="37">
        <v>303.58333333333331</v>
      </c>
      <c r="G131" s="37">
        <v>283.26666666666665</v>
      </c>
      <c r="H131" s="37">
        <v>346.9666666666667</v>
      </c>
      <c r="I131" s="37">
        <v>367.28333333333342</v>
      </c>
      <c r="J131" s="37">
        <v>378.81666666666672</v>
      </c>
      <c r="K131" s="28">
        <v>355.75</v>
      </c>
      <c r="L131" s="28">
        <v>323.89999999999998</v>
      </c>
      <c r="M131" s="28">
        <v>63.34431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511.4</v>
      </c>
      <c r="D132" s="37">
        <v>519.15</v>
      </c>
      <c r="E132" s="37">
        <v>500</v>
      </c>
      <c r="F132" s="37">
        <v>488.6</v>
      </c>
      <c r="G132" s="37">
        <v>469.45000000000005</v>
      </c>
      <c r="H132" s="37">
        <v>530.54999999999995</v>
      </c>
      <c r="I132" s="37">
        <v>549.69999999999982</v>
      </c>
      <c r="J132" s="37">
        <v>561.09999999999991</v>
      </c>
      <c r="K132" s="28">
        <v>538.29999999999995</v>
      </c>
      <c r="L132" s="28">
        <v>507.75</v>
      </c>
      <c r="M132" s="28">
        <v>44.90231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1675.8</v>
      </c>
      <c r="D133" s="37">
        <v>1699.7833333333335</v>
      </c>
      <c r="E133" s="37">
        <v>1646.0166666666671</v>
      </c>
      <c r="F133" s="37">
        <v>1616.2333333333336</v>
      </c>
      <c r="G133" s="37">
        <v>1562.4666666666672</v>
      </c>
      <c r="H133" s="37">
        <v>1729.5666666666671</v>
      </c>
      <c r="I133" s="37">
        <v>1783.3333333333335</v>
      </c>
      <c r="J133" s="37">
        <v>1813.116666666667</v>
      </c>
      <c r="K133" s="28">
        <v>1753.55</v>
      </c>
      <c r="L133" s="28">
        <v>1670</v>
      </c>
      <c r="M133" s="28">
        <v>29.73292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68.25</v>
      </c>
      <c r="D134" s="37">
        <v>69.399999999999991</v>
      </c>
      <c r="E134" s="37">
        <v>66.84999999999998</v>
      </c>
      <c r="F134" s="37">
        <v>65.449999999999989</v>
      </c>
      <c r="G134" s="37">
        <v>62.899999999999977</v>
      </c>
      <c r="H134" s="37">
        <v>70.799999999999983</v>
      </c>
      <c r="I134" s="37">
        <v>73.349999999999994</v>
      </c>
      <c r="J134" s="37">
        <v>74.749999999999986</v>
      </c>
      <c r="K134" s="28">
        <v>71.95</v>
      </c>
      <c r="L134" s="28">
        <v>68</v>
      </c>
      <c r="M134" s="28">
        <v>70.378500000000003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3152.35</v>
      </c>
      <c r="D135" s="37">
        <v>3225.1666666666665</v>
      </c>
      <c r="E135" s="37">
        <v>3068.333333333333</v>
      </c>
      <c r="F135" s="37">
        <v>2984.3166666666666</v>
      </c>
      <c r="G135" s="37">
        <v>2827.4833333333331</v>
      </c>
      <c r="H135" s="37">
        <v>3309.1833333333329</v>
      </c>
      <c r="I135" s="37">
        <v>3466.016666666666</v>
      </c>
      <c r="J135" s="37">
        <v>3550.0333333333328</v>
      </c>
      <c r="K135" s="28">
        <v>3382</v>
      </c>
      <c r="L135" s="28">
        <v>3141.15</v>
      </c>
      <c r="M135" s="28">
        <v>2.8891399999999998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310.8</v>
      </c>
      <c r="D136" s="37">
        <v>315.68333333333334</v>
      </c>
      <c r="E136" s="37">
        <v>303.76666666666665</v>
      </c>
      <c r="F136" s="37">
        <v>296.73333333333329</v>
      </c>
      <c r="G136" s="37">
        <v>284.81666666666661</v>
      </c>
      <c r="H136" s="37">
        <v>322.7166666666667</v>
      </c>
      <c r="I136" s="37">
        <v>334.63333333333333</v>
      </c>
      <c r="J136" s="37">
        <v>341.66666666666674</v>
      </c>
      <c r="K136" s="28">
        <v>327.60000000000002</v>
      </c>
      <c r="L136" s="28">
        <v>308.64999999999998</v>
      </c>
      <c r="M136" s="28">
        <v>29.414729999999999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4061.3</v>
      </c>
      <c r="D137" s="37">
        <v>4158.833333333333</v>
      </c>
      <c r="E137" s="37">
        <v>3937.6666666666661</v>
      </c>
      <c r="F137" s="37">
        <v>3814.0333333333328</v>
      </c>
      <c r="G137" s="37">
        <v>3592.8666666666659</v>
      </c>
      <c r="H137" s="37">
        <v>4282.4666666666662</v>
      </c>
      <c r="I137" s="37">
        <v>4503.6333333333323</v>
      </c>
      <c r="J137" s="37">
        <v>4627.2666666666664</v>
      </c>
      <c r="K137" s="28">
        <v>4380</v>
      </c>
      <c r="L137" s="28">
        <v>4035.2</v>
      </c>
      <c r="M137" s="28">
        <v>5.1966900000000003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1527.4</v>
      </c>
      <c r="D138" s="37">
        <v>1539.7166666666665</v>
      </c>
      <c r="E138" s="37">
        <v>1504.4333333333329</v>
      </c>
      <c r="F138" s="37">
        <v>1481.4666666666665</v>
      </c>
      <c r="G138" s="37">
        <v>1446.1833333333329</v>
      </c>
      <c r="H138" s="37">
        <v>1562.6833333333329</v>
      </c>
      <c r="I138" s="37">
        <v>1597.9666666666662</v>
      </c>
      <c r="J138" s="37">
        <v>1620.9333333333329</v>
      </c>
      <c r="K138" s="28">
        <v>1575</v>
      </c>
      <c r="L138" s="28">
        <v>1516.75</v>
      </c>
      <c r="M138" s="28">
        <v>23.29325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492.55</v>
      </c>
      <c r="D139" s="37">
        <v>502.4666666666667</v>
      </c>
      <c r="E139" s="37">
        <v>480.43333333333339</v>
      </c>
      <c r="F139" s="37">
        <v>468.31666666666672</v>
      </c>
      <c r="G139" s="37">
        <v>446.28333333333342</v>
      </c>
      <c r="H139" s="37">
        <v>514.58333333333337</v>
      </c>
      <c r="I139" s="37">
        <v>536.61666666666667</v>
      </c>
      <c r="J139" s="37">
        <v>548.73333333333335</v>
      </c>
      <c r="K139" s="28">
        <v>524.5</v>
      </c>
      <c r="L139" s="28">
        <v>490.35</v>
      </c>
      <c r="M139" s="28">
        <v>18.390440000000002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603</v>
      </c>
      <c r="D140" s="37">
        <v>607.18333333333328</v>
      </c>
      <c r="E140" s="37">
        <v>596.06666666666661</v>
      </c>
      <c r="F140" s="37">
        <v>589.13333333333333</v>
      </c>
      <c r="G140" s="37">
        <v>578.01666666666665</v>
      </c>
      <c r="H140" s="37">
        <v>614.11666666666656</v>
      </c>
      <c r="I140" s="37">
        <v>625.23333333333312</v>
      </c>
      <c r="J140" s="37">
        <v>632.16666666666652</v>
      </c>
      <c r="K140" s="28">
        <v>618.29999999999995</v>
      </c>
      <c r="L140" s="28">
        <v>600.25</v>
      </c>
      <c r="M140" s="28">
        <v>13.04335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67176.600000000006</v>
      </c>
      <c r="D141" s="37">
        <v>67830.516666666663</v>
      </c>
      <c r="E141" s="37">
        <v>66346.083333333328</v>
      </c>
      <c r="F141" s="37">
        <v>65515.566666666666</v>
      </c>
      <c r="G141" s="37">
        <v>64031.133333333331</v>
      </c>
      <c r="H141" s="37">
        <v>68661.033333333326</v>
      </c>
      <c r="I141" s="37">
        <v>70145.466666666674</v>
      </c>
      <c r="J141" s="37">
        <v>70975.983333333323</v>
      </c>
      <c r="K141" s="28">
        <v>69314.95</v>
      </c>
      <c r="L141" s="28">
        <v>67000</v>
      </c>
      <c r="M141" s="28">
        <v>7.0910000000000001E-2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720.85</v>
      </c>
      <c r="D142" s="37">
        <v>736.7166666666667</v>
      </c>
      <c r="E142" s="37">
        <v>700.48333333333335</v>
      </c>
      <c r="F142" s="37">
        <v>680.11666666666667</v>
      </c>
      <c r="G142" s="37">
        <v>643.88333333333333</v>
      </c>
      <c r="H142" s="37">
        <v>757.08333333333337</v>
      </c>
      <c r="I142" s="37">
        <v>793.31666666666672</v>
      </c>
      <c r="J142" s="37">
        <v>813.68333333333339</v>
      </c>
      <c r="K142" s="28">
        <v>772.95</v>
      </c>
      <c r="L142" s="28">
        <v>716.35</v>
      </c>
      <c r="M142" s="28">
        <v>4.6037600000000003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171.3</v>
      </c>
      <c r="D143" s="37">
        <v>174.38333333333333</v>
      </c>
      <c r="E143" s="37">
        <v>167.56666666666666</v>
      </c>
      <c r="F143" s="37">
        <v>163.83333333333334</v>
      </c>
      <c r="G143" s="37">
        <v>157.01666666666668</v>
      </c>
      <c r="H143" s="37">
        <v>178.11666666666665</v>
      </c>
      <c r="I143" s="37">
        <v>184.93333333333331</v>
      </c>
      <c r="J143" s="37">
        <v>188.66666666666663</v>
      </c>
      <c r="K143" s="28">
        <v>181.2</v>
      </c>
      <c r="L143" s="28">
        <v>170.65</v>
      </c>
      <c r="M143" s="28">
        <v>21.883089999999999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1005.25</v>
      </c>
      <c r="D144" s="37">
        <v>1013.3166666666666</v>
      </c>
      <c r="E144" s="37">
        <v>988.93333333333317</v>
      </c>
      <c r="F144" s="37">
        <v>972.61666666666656</v>
      </c>
      <c r="G144" s="37">
        <v>948.23333333333312</v>
      </c>
      <c r="H144" s="37">
        <v>1029.6333333333332</v>
      </c>
      <c r="I144" s="37">
        <v>1054.0166666666664</v>
      </c>
      <c r="J144" s="37">
        <v>1070.3333333333333</v>
      </c>
      <c r="K144" s="28">
        <v>1037.7</v>
      </c>
      <c r="L144" s="28">
        <v>997</v>
      </c>
      <c r="M144" s="28">
        <v>32.55301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86.55</v>
      </c>
      <c r="D145" s="37">
        <v>87.55</v>
      </c>
      <c r="E145" s="37">
        <v>85</v>
      </c>
      <c r="F145" s="37">
        <v>83.45</v>
      </c>
      <c r="G145" s="37">
        <v>80.900000000000006</v>
      </c>
      <c r="H145" s="37">
        <v>89.1</v>
      </c>
      <c r="I145" s="37">
        <v>91.649999999999977</v>
      </c>
      <c r="J145" s="37">
        <v>93.199999999999989</v>
      </c>
      <c r="K145" s="28">
        <v>90.1</v>
      </c>
      <c r="L145" s="28">
        <v>86</v>
      </c>
      <c r="M145" s="28">
        <v>47.431269999999998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484.8</v>
      </c>
      <c r="D146" s="37">
        <v>485.95</v>
      </c>
      <c r="E146" s="37">
        <v>477.34999999999997</v>
      </c>
      <c r="F146" s="37">
        <v>469.9</v>
      </c>
      <c r="G146" s="37">
        <v>461.29999999999995</v>
      </c>
      <c r="H146" s="37">
        <v>493.4</v>
      </c>
      <c r="I146" s="37">
        <v>502</v>
      </c>
      <c r="J146" s="37">
        <v>509.45</v>
      </c>
      <c r="K146" s="28">
        <v>494.55</v>
      </c>
      <c r="L146" s="28">
        <v>478.5</v>
      </c>
      <c r="M146" s="28">
        <v>12.897360000000001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7833.6</v>
      </c>
      <c r="D147" s="37">
        <v>7887.8666666666659</v>
      </c>
      <c r="E147" s="37">
        <v>7750.7333333333318</v>
      </c>
      <c r="F147" s="37">
        <v>7667.8666666666659</v>
      </c>
      <c r="G147" s="37">
        <v>7530.7333333333318</v>
      </c>
      <c r="H147" s="37">
        <v>7970.7333333333318</v>
      </c>
      <c r="I147" s="37">
        <v>8107.866666666665</v>
      </c>
      <c r="J147" s="37">
        <v>8190.7333333333318</v>
      </c>
      <c r="K147" s="28">
        <v>8025</v>
      </c>
      <c r="L147" s="28">
        <v>7805</v>
      </c>
      <c r="M147" s="28">
        <v>13.19566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797.75</v>
      </c>
      <c r="D148" s="37">
        <v>807.58333333333337</v>
      </c>
      <c r="E148" s="37">
        <v>783.16666666666674</v>
      </c>
      <c r="F148" s="37">
        <v>768.58333333333337</v>
      </c>
      <c r="G148" s="37">
        <v>744.16666666666674</v>
      </c>
      <c r="H148" s="37">
        <v>822.16666666666674</v>
      </c>
      <c r="I148" s="37">
        <v>846.58333333333348</v>
      </c>
      <c r="J148" s="37">
        <v>861.16666666666674</v>
      </c>
      <c r="K148" s="28">
        <v>832</v>
      </c>
      <c r="L148" s="28">
        <v>793</v>
      </c>
      <c r="M148" s="28">
        <v>4.8038600000000002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2814.8</v>
      </c>
      <c r="D149" s="37">
        <v>2871.6</v>
      </c>
      <c r="E149" s="37">
        <v>2743.25</v>
      </c>
      <c r="F149" s="37">
        <v>2671.7000000000003</v>
      </c>
      <c r="G149" s="37">
        <v>2543.3500000000004</v>
      </c>
      <c r="H149" s="37">
        <v>2943.1499999999996</v>
      </c>
      <c r="I149" s="37">
        <v>3071.4999999999991</v>
      </c>
      <c r="J149" s="37">
        <v>3143.0499999999993</v>
      </c>
      <c r="K149" s="28">
        <v>2999.95</v>
      </c>
      <c r="L149" s="28">
        <v>2800.05</v>
      </c>
      <c r="M149" s="28">
        <v>4.5419400000000003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2308.85</v>
      </c>
      <c r="D150" s="37">
        <v>2334.2333333333331</v>
      </c>
      <c r="E150" s="37">
        <v>2268.6166666666663</v>
      </c>
      <c r="F150" s="37">
        <v>2228.3833333333332</v>
      </c>
      <c r="G150" s="37">
        <v>2162.7666666666664</v>
      </c>
      <c r="H150" s="37">
        <v>2374.4666666666662</v>
      </c>
      <c r="I150" s="37">
        <v>2440.083333333333</v>
      </c>
      <c r="J150" s="37">
        <v>2480.3166666666662</v>
      </c>
      <c r="K150" s="28">
        <v>2399.85</v>
      </c>
      <c r="L150" s="28">
        <v>2294</v>
      </c>
      <c r="M150" s="28">
        <v>9.8160500000000006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1034.7</v>
      </c>
      <c r="D151" s="37">
        <v>1039.1833333333332</v>
      </c>
      <c r="E151" s="37">
        <v>1024.3666666666663</v>
      </c>
      <c r="F151" s="37">
        <v>1014.0333333333331</v>
      </c>
      <c r="G151" s="37">
        <v>999.21666666666624</v>
      </c>
      <c r="H151" s="37">
        <v>1049.5166666666664</v>
      </c>
      <c r="I151" s="37">
        <v>1064.3333333333335</v>
      </c>
      <c r="J151" s="37">
        <v>1074.6666666666665</v>
      </c>
      <c r="K151" s="28">
        <v>1054</v>
      </c>
      <c r="L151" s="28">
        <v>1028.8499999999999</v>
      </c>
      <c r="M151" s="28">
        <v>5.1025099999999997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668.75</v>
      </c>
      <c r="D152" s="37">
        <v>673.30000000000007</v>
      </c>
      <c r="E152" s="37">
        <v>660.45000000000016</v>
      </c>
      <c r="F152" s="37">
        <v>652.15000000000009</v>
      </c>
      <c r="G152" s="37">
        <v>639.30000000000018</v>
      </c>
      <c r="H152" s="37">
        <v>681.60000000000014</v>
      </c>
      <c r="I152" s="37">
        <v>694.45</v>
      </c>
      <c r="J152" s="37">
        <v>702.75000000000011</v>
      </c>
      <c r="K152" s="28">
        <v>686.15</v>
      </c>
      <c r="L152" s="28">
        <v>665</v>
      </c>
      <c r="M152" s="28">
        <v>1.22916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108</v>
      </c>
      <c r="D153" s="37">
        <v>110.34999999999998</v>
      </c>
      <c r="E153" s="37">
        <v>105.24999999999996</v>
      </c>
      <c r="F153" s="37">
        <v>102.49999999999997</v>
      </c>
      <c r="G153" s="37">
        <v>97.399999999999949</v>
      </c>
      <c r="H153" s="37">
        <v>113.09999999999997</v>
      </c>
      <c r="I153" s="37">
        <v>118.19999999999999</v>
      </c>
      <c r="J153" s="37">
        <v>120.94999999999997</v>
      </c>
      <c r="K153" s="28">
        <v>115.45</v>
      </c>
      <c r="L153" s="28">
        <v>107.6</v>
      </c>
      <c r="M153" s="28">
        <v>89.912980000000005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142.94999999999999</v>
      </c>
      <c r="D154" s="37">
        <v>145.03333333333333</v>
      </c>
      <c r="E154" s="37">
        <v>139.91666666666666</v>
      </c>
      <c r="F154" s="37">
        <v>136.88333333333333</v>
      </c>
      <c r="G154" s="37">
        <v>131.76666666666665</v>
      </c>
      <c r="H154" s="37">
        <v>148.06666666666666</v>
      </c>
      <c r="I154" s="37">
        <v>153.18333333333334</v>
      </c>
      <c r="J154" s="37">
        <v>156.21666666666667</v>
      </c>
      <c r="K154" s="28">
        <v>150.15</v>
      </c>
      <c r="L154" s="28">
        <v>142</v>
      </c>
      <c r="M154" s="28">
        <v>184.94040000000001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78.2</v>
      </c>
      <c r="D155" s="37">
        <v>79.833333333333329</v>
      </c>
      <c r="E155" s="37">
        <v>75.966666666666654</v>
      </c>
      <c r="F155" s="37">
        <v>73.73333333333332</v>
      </c>
      <c r="G155" s="37">
        <v>69.866666666666646</v>
      </c>
      <c r="H155" s="37">
        <v>82.066666666666663</v>
      </c>
      <c r="I155" s="37">
        <v>85.933333333333337</v>
      </c>
      <c r="J155" s="37">
        <v>88.166666666666671</v>
      </c>
      <c r="K155" s="28">
        <v>83.7</v>
      </c>
      <c r="L155" s="28">
        <v>77.599999999999994</v>
      </c>
      <c r="M155" s="28">
        <v>145.81668999999999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3531.1</v>
      </c>
      <c r="D156" s="37">
        <v>3561.7000000000003</v>
      </c>
      <c r="E156" s="37">
        <v>3458.4000000000005</v>
      </c>
      <c r="F156" s="37">
        <v>3385.7000000000003</v>
      </c>
      <c r="G156" s="37">
        <v>3282.4000000000005</v>
      </c>
      <c r="H156" s="37">
        <v>3634.4000000000005</v>
      </c>
      <c r="I156" s="37">
        <v>3737.7000000000007</v>
      </c>
      <c r="J156" s="37">
        <v>3810.4000000000005</v>
      </c>
      <c r="K156" s="28">
        <v>3665</v>
      </c>
      <c r="L156" s="28">
        <v>3489</v>
      </c>
      <c r="M156" s="28">
        <v>1.96851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16874</v>
      </c>
      <c r="D157" s="37">
        <v>16812.649999999998</v>
      </c>
      <c r="E157" s="37">
        <v>16676.299999999996</v>
      </c>
      <c r="F157" s="37">
        <v>16478.599999999999</v>
      </c>
      <c r="G157" s="37">
        <v>16342.249999999996</v>
      </c>
      <c r="H157" s="37">
        <v>17010.349999999995</v>
      </c>
      <c r="I157" s="37">
        <v>17146.699999999993</v>
      </c>
      <c r="J157" s="37">
        <v>17344.399999999994</v>
      </c>
      <c r="K157" s="28">
        <v>16949</v>
      </c>
      <c r="L157" s="28">
        <v>16614.95</v>
      </c>
      <c r="M157" s="28">
        <v>0.80754000000000004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284.3</v>
      </c>
      <c r="D158" s="37">
        <v>283.45</v>
      </c>
      <c r="E158" s="37">
        <v>279.59999999999997</v>
      </c>
      <c r="F158" s="37">
        <v>274.89999999999998</v>
      </c>
      <c r="G158" s="37">
        <v>271.04999999999995</v>
      </c>
      <c r="H158" s="37">
        <v>288.14999999999998</v>
      </c>
      <c r="I158" s="37">
        <v>292</v>
      </c>
      <c r="J158" s="37">
        <v>296.7</v>
      </c>
      <c r="K158" s="28">
        <v>287.3</v>
      </c>
      <c r="L158" s="28">
        <v>278.75</v>
      </c>
      <c r="M158" s="28">
        <v>7.9392500000000004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759.4</v>
      </c>
      <c r="D159" s="37">
        <v>771.18333333333339</v>
      </c>
      <c r="E159" s="37">
        <v>742.46666666666681</v>
      </c>
      <c r="F159" s="37">
        <v>725.53333333333342</v>
      </c>
      <c r="G159" s="37">
        <v>696.81666666666683</v>
      </c>
      <c r="H159" s="37">
        <v>788.11666666666679</v>
      </c>
      <c r="I159" s="37">
        <v>816.83333333333348</v>
      </c>
      <c r="J159" s="37">
        <v>833.76666666666677</v>
      </c>
      <c r="K159" s="28">
        <v>799.9</v>
      </c>
      <c r="L159" s="28">
        <v>754.25</v>
      </c>
      <c r="M159" s="28">
        <v>4.5922900000000002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143.55000000000001</v>
      </c>
      <c r="D160" s="37">
        <v>145.9</v>
      </c>
      <c r="E160" s="37">
        <v>140.25</v>
      </c>
      <c r="F160" s="37">
        <v>136.94999999999999</v>
      </c>
      <c r="G160" s="37">
        <v>131.29999999999998</v>
      </c>
      <c r="H160" s="37">
        <v>149.20000000000002</v>
      </c>
      <c r="I160" s="37">
        <v>154.85000000000005</v>
      </c>
      <c r="J160" s="37">
        <v>158.15000000000003</v>
      </c>
      <c r="K160" s="28">
        <v>151.55000000000001</v>
      </c>
      <c r="L160" s="28">
        <v>142.6</v>
      </c>
      <c r="M160" s="28">
        <v>251.30676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264.89999999999998</v>
      </c>
      <c r="D161" s="37">
        <v>265.81666666666666</v>
      </c>
      <c r="E161" s="37">
        <v>254.63333333333333</v>
      </c>
      <c r="F161" s="37">
        <v>244.36666666666667</v>
      </c>
      <c r="G161" s="37">
        <v>233.18333333333334</v>
      </c>
      <c r="H161" s="37">
        <v>276.08333333333331</v>
      </c>
      <c r="I161" s="37">
        <v>287.26666666666659</v>
      </c>
      <c r="J161" s="37">
        <v>297.5333333333333</v>
      </c>
      <c r="K161" s="28">
        <v>277</v>
      </c>
      <c r="L161" s="28">
        <v>255.55</v>
      </c>
      <c r="M161" s="28">
        <v>56.509509999999999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2534.3000000000002</v>
      </c>
      <c r="D162" s="37">
        <v>2554.7166666666667</v>
      </c>
      <c r="E162" s="37">
        <v>2484.6333333333332</v>
      </c>
      <c r="F162" s="37">
        <v>2434.9666666666667</v>
      </c>
      <c r="G162" s="37">
        <v>2364.8833333333332</v>
      </c>
      <c r="H162" s="37">
        <v>2604.3833333333332</v>
      </c>
      <c r="I162" s="37">
        <v>2674.4666666666662</v>
      </c>
      <c r="J162" s="37">
        <v>2724.1333333333332</v>
      </c>
      <c r="K162" s="28">
        <v>2624.8</v>
      </c>
      <c r="L162" s="28">
        <v>2505.0500000000002</v>
      </c>
      <c r="M162" s="28">
        <v>2.2165599999999999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40044.400000000001</v>
      </c>
      <c r="D163" s="37">
        <v>40537.533333333333</v>
      </c>
      <c r="E163" s="37">
        <v>39476.266666666663</v>
      </c>
      <c r="F163" s="37">
        <v>38908.133333333331</v>
      </c>
      <c r="G163" s="37">
        <v>37846.866666666661</v>
      </c>
      <c r="H163" s="37">
        <v>41105.666666666664</v>
      </c>
      <c r="I163" s="37">
        <v>42166.933333333342</v>
      </c>
      <c r="J163" s="37">
        <v>42735.066666666666</v>
      </c>
      <c r="K163" s="28">
        <v>41598.800000000003</v>
      </c>
      <c r="L163" s="28">
        <v>39969.4</v>
      </c>
      <c r="M163" s="28">
        <v>0.37036000000000002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213.6</v>
      </c>
      <c r="D164" s="37">
        <v>213.16666666666666</v>
      </c>
      <c r="E164" s="37">
        <v>209.98333333333332</v>
      </c>
      <c r="F164" s="37">
        <v>206.36666666666667</v>
      </c>
      <c r="G164" s="37">
        <v>203.18333333333334</v>
      </c>
      <c r="H164" s="37">
        <v>216.7833333333333</v>
      </c>
      <c r="I164" s="37">
        <v>219.96666666666664</v>
      </c>
      <c r="J164" s="37">
        <v>223.58333333333329</v>
      </c>
      <c r="K164" s="28">
        <v>216.35</v>
      </c>
      <c r="L164" s="28">
        <v>209.55</v>
      </c>
      <c r="M164" s="28">
        <v>23.74296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4136.8999999999996</v>
      </c>
      <c r="D165" s="37">
        <v>4153.2166666666662</v>
      </c>
      <c r="E165" s="37">
        <v>4108.6833333333325</v>
      </c>
      <c r="F165" s="37">
        <v>4080.4666666666662</v>
      </c>
      <c r="G165" s="37">
        <v>4035.9333333333325</v>
      </c>
      <c r="H165" s="37">
        <v>4181.4333333333325</v>
      </c>
      <c r="I165" s="37">
        <v>4225.9666666666672</v>
      </c>
      <c r="J165" s="37">
        <v>4254.1833333333325</v>
      </c>
      <c r="K165" s="28">
        <v>4197.75</v>
      </c>
      <c r="L165" s="28">
        <v>4125</v>
      </c>
      <c r="M165" s="28">
        <v>0.22195999999999999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2097.0500000000002</v>
      </c>
      <c r="D166" s="37">
        <v>2109.0166666666669</v>
      </c>
      <c r="E166" s="37">
        <v>2068.0333333333338</v>
      </c>
      <c r="F166" s="37">
        <v>2039.0166666666669</v>
      </c>
      <c r="G166" s="37">
        <v>1998.0333333333338</v>
      </c>
      <c r="H166" s="37">
        <v>2138.0333333333338</v>
      </c>
      <c r="I166" s="37">
        <v>2179.0166666666664</v>
      </c>
      <c r="J166" s="37">
        <v>2208.0333333333338</v>
      </c>
      <c r="K166" s="28">
        <v>2150</v>
      </c>
      <c r="L166" s="28">
        <v>2080</v>
      </c>
      <c r="M166" s="28">
        <v>2.6620599999999999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1649.45</v>
      </c>
      <c r="D167" s="37">
        <v>1664.9000000000003</v>
      </c>
      <c r="E167" s="37">
        <v>1620.9000000000005</v>
      </c>
      <c r="F167" s="37">
        <v>1592.3500000000001</v>
      </c>
      <c r="G167" s="37">
        <v>1548.3500000000004</v>
      </c>
      <c r="H167" s="37">
        <v>1693.4500000000007</v>
      </c>
      <c r="I167" s="37">
        <v>1737.4500000000003</v>
      </c>
      <c r="J167" s="37">
        <v>1766.0000000000009</v>
      </c>
      <c r="K167" s="28">
        <v>1708.9</v>
      </c>
      <c r="L167" s="28">
        <v>1636.35</v>
      </c>
      <c r="M167" s="28">
        <v>11.647019999999999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2135.8000000000002</v>
      </c>
      <c r="D168" s="37">
        <v>2181.0833333333335</v>
      </c>
      <c r="E168" s="37">
        <v>2079.8166666666671</v>
      </c>
      <c r="F168" s="37">
        <v>2023.8333333333335</v>
      </c>
      <c r="G168" s="37">
        <v>1922.5666666666671</v>
      </c>
      <c r="H168" s="37">
        <v>2237.0666666666671</v>
      </c>
      <c r="I168" s="37">
        <v>2338.3333333333335</v>
      </c>
      <c r="J168" s="37">
        <v>2394.3166666666671</v>
      </c>
      <c r="K168" s="28">
        <v>2282.35</v>
      </c>
      <c r="L168" s="28">
        <v>2125.1</v>
      </c>
      <c r="M168" s="28">
        <v>5.0253199999999998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99.75</v>
      </c>
      <c r="D169" s="37">
        <v>101.06666666666666</v>
      </c>
      <c r="E169" s="37">
        <v>98.133333333333326</v>
      </c>
      <c r="F169" s="37">
        <v>96.516666666666666</v>
      </c>
      <c r="G169" s="37">
        <v>93.583333333333329</v>
      </c>
      <c r="H169" s="37">
        <v>102.68333333333332</v>
      </c>
      <c r="I169" s="37">
        <v>105.61666666666666</v>
      </c>
      <c r="J169" s="37">
        <v>107.23333333333332</v>
      </c>
      <c r="K169" s="28">
        <v>104</v>
      </c>
      <c r="L169" s="28">
        <v>99.45</v>
      </c>
      <c r="M169" s="28">
        <v>42.2089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216.35</v>
      </c>
      <c r="D170" s="37">
        <v>218.76666666666665</v>
      </c>
      <c r="E170" s="37">
        <v>213.23333333333329</v>
      </c>
      <c r="F170" s="37">
        <v>210.11666666666665</v>
      </c>
      <c r="G170" s="37">
        <v>204.58333333333329</v>
      </c>
      <c r="H170" s="37">
        <v>221.8833333333333</v>
      </c>
      <c r="I170" s="37">
        <v>227.41666666666666</v>
      </c>
      <c r="J170" s="37">
        <v>230.5333333333333</v>
      </c>
      <c r="K170" s="28">
        <v>224.3</v>
      </c>
      <c r="L170" s="28">
        <v>215.65</v>
      </c>
      <c r="M170" s="28">
        <v>89.125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406.6</v>
      </c>
      <c r="D171" s="37">
        <v>410.88333333333338</v>
      </c>
      <c r="E171" s="37">
        <v>398.66666666666674</v>
      </c>
      <c r="F171" s="37">
        <v>390.73333333333335</v>
      </c>
      <c r="G171" s="37">
        <v>378.51666666666671</v>
      </c>
      <c r="H171" s="37">
        <v>418.81666666666678</v>
      </c>
      <c r="I171" s="37">
        <v>431.03333333333336</v>
      </c>
      <c r="J171" s="37">
        <v>438.96666666666681</v>
      </c>
      <c r="K171" s="28">
        <v>423.1</v>
      </c>
      <c r="L171" s="28">
        <v>402.95</v>
      </c>
      <c r="M171" s="28">
        <v>4.7226999999999997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13361.8</v>
      </c>
      <c r="D172" s="37">
        <v>13374.699999999999</v>
      </c>
      <c r="E172" s="37">
        <v>13287.099999999999</v>
      </c>
      <c r="F172" s="37">
        <v>13212.4</v>
      </c>
      <c r="G172" s="37">
        <v>13124.8</v>
      </c>
      <c r="H172" s="37">
        <v>13449.399999999998</v>
      </c>
      <c r="I172" s="37">
        <v>13537</v>
      </c>
      <c r="J172" s="37">
        <v>13611.699999999997</v>
      </c>
      <c r="K172" s="28">
        <v>13462.3</v>
      </c>
      <c r="L172" s="28">
        <v>13300</v>
      </c>
      <c r="M172" s="28">
        <v>2.7519999999999999E-2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29.05</v>
      </c>
      <c r="D173" s="37">
        <v>29.399999999999995</v>
      </c>
      <c r="E173" s="37">
        <v>28.54999999999999</v>
      </c>
      <c r="F173" s="37">
        <v>28.049999999999994</v>
      </c>
      <c r="G173" s="37">
        <v>27.199999999999989</v>
      </c>
      <c r="H173" s="37">
        <v>29.899999999999991</v>
      </c>
      <c r="I173" s="37">
        <v>30.749999999999993</v>
      </c>
      <c r="J173" s="37">
        <v>31.249999999999993</v>
      </c>
      <c r="K173" s="28">
        <v>30.25</v>
      </c>
      <c r="L173" s="28">
        <v>28.9</v>
      </c>
      <c r="M173" s="28">
        <v>240.73157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81.900000000000006</v>
      </c>
      <c r="D174" s="37">
        <v>84.066666666666663</v>
      </c>
      <c r="E174" s="37">
        <v>78.033333333333331</v>
      </c>
      <c r="F174" s="37">
        <v>74.166666666666671</v>
      </c>
      <c r="G174" s="37">
        <v>68.13333333333334</v>
      </c>
      <c r="H174" s="37">
        <v>87.933333333333323</v>
      </c>
      <c r="I174" s="37">
        <v>93.966666666666654</v>
      </c>
      <c r="J174" s="37">
        <v>97.833333333333314</v>
      </c>
      <c r="K174" s="28">
        <v>90.1</v>
      </c>
      <c r="L174" s="28">
        <v>80.2</v>
      </c>
      <c r="M174" s="28">
        <v>426.56608999999997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112.05</v>
      </c>
      <c r="D175" s="37">
        <v>112.8</v>
      </c>
      <c r="E175" s="37">
        <v>110.8</v>
      </c>
      <c r="F175" s="37">
        <v>109.55</v>
      </c>
      <c r="G175" s="37">
        <v>107.55</v>
      </c>
      <c r="H175" s="37">
        <v>114.05</v>
      </c>
      <c r="I175" s="37">
        <v>116.05</v>
      </c>
      <c r="J175" s="37">
        <v>117.3</v>
      </c>
      <c r="K175" s="28">
        <v>114.8</v>
      </c>
      <c r="L175" s="28">
        <v>111.55</v>
      </c>
      <c r="M175" s="28">
        <v>31.259530000000002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2560</v>
      </c>
      <c r="D176" s="37">
        <v>2591.0166666666669</v>
      </c>
      <c r="E176" s="37">
        <v>2522.9833333333336</v>
      </c>
      <c r="F176" s="37">
        <v>2485.9666666666667</v>
      </c>
      <c r="G176" s="37">
        <v>2417.9333333333334</v>
      </c>
      <c r="H176" s="37">
        <v>2628.0333333333338</v>
      </c>
      <c r="I176" s="37">
        <v>2696.0666666666675</v>
      </c>
      <c r="J176" s="37">
        <v>2733.0833333333339</v>
      </c>
      <c r="K176" s="28">
        <v>2659.05</v>
      </c>
      <c r="L176" s="28">
        <v>2554</v>
      </c>
      <c r="M176" s="28">
        <v>78.969430000000003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707.5</v>
      </c>
      <c r="D177" s="37">
        <v>714.26666666666677</v>
      </c>
      <c r="E177" s="37">
        <v>693.68333333333351</v>
      </c>
      <c r="F177" s="37">
        <v>679.86666666666679</v>
      </c>
      <c r="G177" s="37">
        <v>659.28333333333353</v>
      </c>
      <c r="H177" s="37">
        <v>728.08333333333348</v>
      </c>
      <c r="I177" s="37">
        <v>748.66666666666674</v>
      </c>
      <c r="J177" s="37">
        <v>762.48333333333346</v>
      </c>
      <c r="K177" s="28">
        <v>734.85</v>
      </c>
      <c r="L177" s="28">
        <v>700.45</v>
      </c>
      <c r="M177" s="28">
        <v>15.56639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1105.1500000000001</v>
      </c>
      <c r="D178" s="37">
        <v>1114.2333333333333</v>
      </c>
      <c r="E178" s="37">
        <v>1090.8166666666666</v>
      </c>
      <c r="F178" s="37">
        <v>1076.4833333333333</v>
      </c>
      <c r="G178" s="37">
        <v>1053.0666666666666</v>
      </c>
      <c r="H178" s="37">
        <v>1128.5666666666666</v>
      </c>
      <c r="I178" s="37">
        <v>1151.9833333333331</v>
      </c>
      <c r="J178" s="37">
        <v>1166.3166666666666</v>
      </c>
      <c r="K178" s="28">
        <v>1137.6500000000001</v>
      </c>
      <c r="L178" s="28">
        <v>1099.9000000000001</v>
      </c>
      <c r="M178" s="28">
        <v>13.85141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2188.15</v>
      </c>
      <c r="D179" s="37">
        <v>2233.85</v>
      </c>
      <c r="E179" s="37">
        <v>2124.6999999999998</v>
      </c>
      <c r="F179" s="37">
        <v>2061.25</v>
      </c>
      <c r="G179" s="37">
        <v>1952.1</v>
      </c>
      <c r="H179" s="37">
        <v>2297.2999999999997</v>
      </c>
      <c r="I179" s="37">
        <v>2406.4500000000003</v>
      </c>
      <c r="J179" s="37">
        <v>2469.8999999999996</v>
      </c>
      <c r="K179" s="28">
        <v>2343</v>
      </c>
      <c r="L179" s="28">
        <v>2170.4</v>
      </c>
      <c r="M179" s="28">
        <v>5.9142000000000001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6480.7</v>
      </c>
      <c r="D180" s="37">
        <v>6533.9000000000005</v>
      </c>
      <c r="E180" s="37">
        <v>6401.8000000000011</v>
      </c>
      <c r="F180" s="37">
        <v>6322.9000000000005</v>
      </c>
      <c r="G180" s="37">
        <v>6190.8000000000011</v>
      </c>
      <c r="H180" s="37">
        <v>6612.8000000000011</v>
      </c>
      <c r="I180" s="37">
        <v>6744.9000000000015</v>
      </c>
      <c r="J180" s="37">
        <v>6823.8000000000011</v>
      </c>
      <c r="K180" s="28">
        <v>6666</v>
      </c>
      <c r="L180" s="28">
        <v>6455</v>
      </c>
      <c r="M180" s="28">
        <v>8.3510000000000001E-2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18711.849999999999</v>
      </c>
      <c r="D181" s="37">
        <v>18950.600000000002</v>
      </c>
      <c r="E181" s="37">
        <v>18411.250000000004</v>
      </c>
      <c r="F181" s="37">
        <v>18110.650000000001</v>
      </c>
      <c r="G181" s="37">
        <v>17571.300000000003</v>
      </c>
      <c r="H181" s="37">
        <v>19251.200000000004</v>
      </c>
      <c r="I181" s="37">
        <v>19790.550000000003</v>
      </c>
      <c r="J181" s="37">
        <v>20091.150000000005</v>
      </c>
      <c r="K181" s="28">
        <v>19489.95</v>
      </c>
      <c r="L181" s="28">
        <v>18650</v>
      </c>
      <c r="M181" s="28">
        <v>0.49042000000000002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1142.75</v>
      </c>
      <c r="D182" s="37">
        <v>1147.1333333333334</v>
      </c>
      <c r="E182" s="37">
        <v>1119.2666666666669</v>
      </c>
      <c r="F182" s="37">
        <v>1095.7833333333335</v>
      </c>
      <c r="G182" s="37">
        <v>1067.916666666667</v>
      </c>
      <c r="H182" s="37">
        <v>1170.6166666666668</v>
      </c>
      <c r="I182" s="37">
        <v>1198.4833333333331</v>
      </c>
      <c r="J182" s="37">
        <v>1221.9666666666667</v>
      </c>
      <c r="K182" s="28">
        <v>1175</v>
      </c>
      <c r="L182" s="28">
        <v>1123.6500000000001</v>
      </c>
      <c r="M182" s="28">
        <v>13.3977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2341.65</v>
      </c>
      <c r="D183" s="37">
        <v>2364.0499999999997</v>
      </c>
      <c r="E183" s="37">
        <v>2307.9999999999995</v>
      </c>
      <c r="F183" s="37">
        <v>2274.35</v>
      </c>
      <c r="G183" s="37">
        <v>2218.2999999999997</v>
      </c>
      <c r="H183" s="37">
        <v>2397.6999999999994</v>
      </c>
      <c r="I183" s="37">
        <v>2453.7499999999995</v>
      </c>
      <c r="J183" s="37">
        <v>2487.3999999999992</v>
      </c>
      <c r="K183" s="28">
        <v>2420.1</v>
      </c>
      <c r="L183" s="28">
        <v>2330.4</v>
      </c>
      <c r="M183" s="28">
        <v>1.73645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441.6</v>
      </c>
      <c r="D184" s="37">
        <v>446.5</v>
      </c>
      <c r="E184" s="37">
        <v>435.25</v>
      </c>
      <c r="F184" s="37">
        <v>428.9</v>
      </c>
      <c r="G184" s="37">
        <v>417.65</v>
      </c>
      <c r="H184" s="37">
        <v>452.85</v>
      </c>
      <c r="I184" s="37">
        <v>464.1</v>
      </c>
      <c r="J184" s="37">
        <v>470.45000000000005</v>
      </c>
      <c r="K184" s="28">
        <v>457.75</v>
      </c>
      <c r="L184" s="28">
        <v>440.15</v>
      </c>
      <c r="M184" s="28">
        <v>107.80703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67.25</v>
      </c>
      <c r="D185" s="37">
        <v>68.583333333333329</v>
      </c>
      <c r="E185" s="37">
        <v>65.166666666666657</v>
      </c>
      <c r="F185" s="37">
        <v>63.083333333333329</v>
      </c>
      <c r="G185" s="37">
        <v>59.666666666666657</v>
      </c>
      <c r="H185" s="37">
        <v>70.666666666666657</v>
      </c>
      <c r="I185" s="37">
        <v>74.083333333333314</v>
      </c>
      <c r="J185" s="37">
        <v>76.166666666666657</v>
      </c>
      <c r="K185" s="28">
        <v>72</v>
      </c>
      <c r="L185" s="28">
        <v>66.5</v>
      </c>
      <c r="M185" s="28">
        <v>399.71287999999998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814.6</v>
      </c>
      <c r="D186" s="37">
        <v>815.71666666666658</v>
      </c>
      <c r="E186" s="37">
        <v>805.43333333333317</v>
      </c>
      <c r="F186" s="37">
        <v>796.26666666666654</v>
      </c>
      <c r="G186" s="37">
        <v>785.98333333333312</v>
      </c>
      <c r="H186" s="37">
        <v>824.88333333333321</v>
      </c>
      <c r="I186" s="37">
        <v>835.16666666666674</v>
      </c>
      <c r="J186" s="37">
        <v>844.33333333333326</v>
      </c>
      <c r="K186" s="28">
        <v>826</v>
      </c>
      <c r="L186" s="28">
        <v>806.55</v>
      </c>
      <c r="M186" s="28">
        <v>23.274139999999999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409.4</v>
      </c>
      <c r="D187" s="37">
        <v>413.04999999999995</v>
      </c>
      <c r="E187" s="37">
        <v>403.64999999999992</v>
      </c>
      <c r="F187" s="37">
        <v>397.9</v>
      </c>
      <c r="G187" s="37">
        <v>388.49999999999994</v>
      </c>
      <c r="H187" s="37">
        <v>418.7999999999999</v>
      </c>
      <c r="I187" s="37">
        <v>428.2</v>
      </c>
      <c r="J187" s="37">
        <v>433.94999999999987</v>
      </c>
      <c r="K187" s="28">
        <v>422.45</v>
      </c>
      <c r="L187" s="28">
        <v>407.3</v>
      </c>
      <c r="M187" s="28">
        <v>17.885280000000002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536.04999999999995</v>
      </c>
      <c r="D188" s="37">
        <v>546.15</v>
      </c>
      <c r="E188" s="37">
        <v>523.59999999999991</v>
      </c>
      <c r="F188" s="37">
        <v>511.15</v>
      </c>
      <c r="G188" s="37">
        <v>488.59999999999991</v>
      </c>
      <c r="H188" s="37">
        <v>558.59999999999991</v>
      </c>
      <c r="I188" s="37">
        <v>581.14999999999986</v>
      </c>
      <c r="J188" s="37">
        <v>593.59999999999991</v>
      </c>
      <c r="K188" s="28">
        <v>568.70000000000005</v>
      </c>
      <c r="L188" s="28">
        <v>533.70000000000005</v>
      </c>
      <c r="M188" s="28">
        <v>5.4684100000000004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747.1</v>
      </c>
      <c r="D189" s="37">
        <v>750.85</v>
      </c>
      <c r="E189" s="37">
        <v>735.35</v>
      </c>
      <c r="F189" s="37">
        <v>723.6</v>
      </c>
      <c r="G189" s="37">
        <v>708.1</v>
      </c>
      <c r="H189" s="37">
        <v>762.6</v>
      </c>
      <c r="I189" s="37">
        <v>778.1</v>
      </c>
      <c r="J189" s="37">
        <v>789.85</v>
      </c>
      <c r="K189" s="28">
        <v>766.35</v>
      </c>
      <c r="L189" s="28">
        <v>739.1</v>
      </c>
      <c r="M189" s="28">
        <v>17.19322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853.75</v>
      </c>
      <c r="D190" s="37">
        <v>864.75</v>
      </c>
      <c r="E190" s="37">
        <v>840</v>
      </c>
      <c r="F190" s="37">
        <v>826.25</v>
      </c>
      <c r="G190" s="37">
        <v>801.5</v>
      </c>
      <c r="H190" s="37">
        <v>878.5</v>
      </c>
      <c r="I190" s="37">
        <v>903.25</v>
      </c>
      <c r="J190" s="37">
        <v>917</v>
      </c>
      <c r="K190" s="28">
        <v>889.5</v>
      </c>
      <c r="L190" s="28">
        <v>851</v>
      </c>
      <c r="M190" s="28">
        <v>13.463430000000001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875</v>
      </c>
      <c r="D191" s="37">
        <v>882.13333333333333</v>
      </c>
      <c r="E191" s="37">
        <v>860.26666666666665</v>
      </c>
      <c r="F191" s="37">
        <v>845.5333333333333</v>
      </c>
      <c r="G191" s="37">
        <v>823.66666666666663</v>
      </c>
      <c r="H191" s="37">
        <v>896.86666666666667</v>
      </c>
      <c r="I191" s="37">
        <v>918.73333333333323</v>
      </c>
      <c r="J191" s="37">
        <v>933.4666666666667</v>
      </c>
      <c r="K191" s="28">
        <v>904</v>
      </c>
      <c r="L191" s="28">
        <v>867.4</v>
      </c>
      <c r="M191" s="28">
        <v>13.03796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3142</v>
      </c>
      <c r="D192" s="37">
        <v>3173.3000000000006</v>
      </c>
      <c r="E192" s="37">
        <v>3101.7500000000014</v>
      </c>
      <c r="F192" s="37">
        <v>3061.5000000000009</v>
      </c>
      <c r="G192" s="37">
        <v>2989.9500000000016</v>
      </c>
      <c r="H192" s="37">
        <v>3213.5500000000011</v>
      </c>
      <c r="I192" s="37">
        <v>3285.1000000000004</v>
      </c>
      <c r="J192" s="37">
        <v>3325.3500000000008</v>
      </c>
      <c r="K192" s="28">
        <v>3244.85</v>
      </c>
      <c r="L192" s="28">
        <v>3133.05</v>
      </c>
      <c r="M192" s="28">
        <v>20.32028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724.95</v>
      </c>
      <c r="D193" s="37">
        <v>730.91666666666663</v>
      </c>
      <c r="E193" s="37">
        <v>713.08333333333326</v>
      </c>
      <c r="F193" s="37">
        <v>701.21666666666658</v>
      </c>
      <c r="G193" s="37">
        <v>683.38333333333321</v>
      </c>
      <c r="H193" s="37">
        <v>742.7833333333333</v>
      </c>
      <c r="I193" s="37">
        <v>760.61666666666656</v>
      </c>
      <c r="J193" s="37">
        <v>772.48333333333335</v>
      </c>
      <c r="K193" s="28">
        <v>748.75</v>
      </c>
      <c r="L193" s="28">
        <v>719.05</v>
      </c>
      <c r="M193" s="28">
        <v>10.609529999999999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7991.9</v>
      </c>
      <c r="D194" s="37">
        <v>8045.3</v>
      </c>
      <c r="E194" s="37">
        <v>7721.6</v>
      </c>
      <c r="F194" s="37">
        <v>7451.3</v>
      </c>
      <c r="G194" s="37">
        <v>7127.6</v>
      </c>
      <c r="H194" s="37">
        <v>8315.6</v>
      </c>
      <c r="I194" s="37">
        <v>8639.2999999999993</v>
      </c>
      <c r="J194" s="37">
        <v>8909.6</v>
      </c>
      <c r="K194" s="28">
        <v>8369</v>
      </c>
      <c r="L194" s="28">
        <v>7775</v>
      </c>
      <c r="M194" s="28">
        <v>5.3116500000000002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392.95</v>
      </c>
      <c r="D195" s="37">
        <v>401.31666666666661</v>
      </c>
      <c r="E195" s="37">
        <v>381.73333333333323</v>
      </c>
      <c r="F195" s="37">
        <v>370.51666666666665</v>
      </c>
      <c r="G195" s="37">
        <v>350.93333333333328</v>
      </c>
      <c r="H195" s="37">
        <v>412.53333333333319</v>
      </c>
      <c r="I195" s="37">
        <v>432.11666666666656</v>
      </c>
      <c r="J195" s="37">
        <v>443.33333333333314</v>
      </c>
      <c r="K195" s="28">
        <v>420.9</v>
      </c>
      <c r="L195" s="28">
        <v>390.1</v>
      </c>
      <c r="M195" s="28">
        <v>222.61032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209.8</v>
      </c>
      <c r="D196" s="37">
        <v>214.03333333333333</v>
      </c>
      <c r="E196" s="37">
        <v>204.76666666666665</v>
      </c>
      <c r="F196" s="37">
        <v>199.73333333333332</v>
      </c>
      <c r="G196" s="37">
        <v>190.46666666666664</v>
      </c>
      <c r="H196" s="37">
        <v>219.06666666666666</v>
      </c>
      <c r="I196" s="37">
        <v>228.33333333333337</v>
      </c>
      <c r="J196" s="37">
        <v>233.36666666666667</v>
      </c>
      <c r="K196" s="28">
        <v>223.3</v>
      </c>
      <c r="L196" s="28">
        <v>209</v>
      </c>
      <c r="M196" s="28">
        <v>224.8647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901.7</v>
      </c>
      <c r="D197" s="37">
        <v>924.9666666666667</v>
      </c>
      <c r="E197" s="37">
        <v>874.93333333333339</v>
      </c>
      <c r="F197" s="37">
        <v>848.16666666666674</v>
      </c>
      <c r="G197" s="37">
        <v>798.13333333333344</v>
      </c>
      <c r="H197" s="37">
        <v>951.73333333333335</v>
      </c>
      <c r="I197" s="37">
        <v>1001.7666666666667</v>
      </c>
      <c r="J197" s="37">
        <v>1028.5333333333333</v>
      </c>
      <c r="K197" s="28">
        <v>975</v>
      </c>
      <c r="L197" s="28">
        <v>898.2</v>
      </c>
      <c r="M197" s="28">
        <v>122.74105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975.3</v>
      </c>
      <c r="D198" s="37">
        <v>993.29999999999984</v>
      </c>
      <c r="E198" s="37">
        <v>952.99999999999977</v>
      </c>
      <c r="F198" s="37">
        <v>930.69999999999993</v>
      </c>
      <c r="G198" s="37">
        <v>890.39999999999986</v>
      </c>
      <c r="H198" s="37">
        <v>1015.5999999999997</v>
      </c>
      <c r="I198" s="37">
        <v>1055.8999999999996</v>
      </c>
      <c r="J198" s="37">
        <v>1078.1999999999996</v>
      </c>
      <c r="K198" s="28">
        <v>1033.5999999999999</v>
      </c>
      <c r="L198" s="28">
        <v>971</v>
      </c>
      <c r="M198" s="28">
        <v>56.004429999999999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585.4</v>
      </c>
      <c r="D199" s="37">
        <v>592.23333333333323</v>
      </c>
      <c r="E199" s="37">
        <v>569.76666666666642</v>
      </c>
      <c r="F199" s="37">
        <v>554.13333333333321</v>
      </c>
      <c r="G199" s="37">
        <v>531.6666666666664</v>
      </c>
      <c r="H199" s="37">
        <v>607.86666666666645</v>
      </c>
      <c r="I199" s="37">
        <v>630.33333333333337</v>
      </c>
      <c r="J199" s="37">
        <v>645.96666666666647</v>
      </c>
      <c r="K199" s="28">
        <v>614.70000000000005</v>
      </c>
      <c r="L199" s="28">
        <v>576.6</v>
      </c>
      <c r="M199" s="28">
        <v>10.420500000000001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2060.9499999999998</v>
      </c>
      <c r="D200" s="37">
        <v>2082.6666666666665</v>
      </c>
      <c r="E200" s="37">
        <v>2020.333333333333</v>
      </c>
      <c r="F200" s="37">
        <v>1979.7166666666665</v>
      </c>
      <c r="G200" s="37">
        <v>1917.383333333333</v>
      </c>
      <c r="H200" s="37">
        <v>2123.2833333333328</v>
      </c>
      <c r="I200" s="37">
        <v>2185.6166666666659</v>
      </c>
      <c r="J200" s="37">
        <v>2226.2333333333331</v>
      </c>
      <c r="K200" s="28">
        <v>2145</v>
      </c>
      <c r="L200" s="28">
        <v>2042.05</v>
      </c>
      <c r="M200" s="28">
        <v>12.652889999999999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2799.05</v>
      </c>
      <c r="D201" s="37">
        <v>2808.2166666666672</v>
      </c>
      <c r="E201" s="37">
        <v>2777.5333333333342</v>
      </c>
      <c r="F201" s="37">
        <v>2756.0166666666669</v>
      </c>
      <c r="G201" s="37">
        <v>2725.3333333333339</v>
      </c>
      <c r="H201" s="37">
        <v>2829.7333333333345</v>
      </c>
      <c r="I201" s="37">
        <v>2860.416666666667</v>
      </c>
      <c r="J201" s="37">
        <v>2881.9333333333348</v>
      </c>
      <c r="K201" s="28">
        <v>2838.9</v>
      </c>
      <c r="L201" s="28">
        <v>2786.7</v>
      </c>
      <c r="M201" s="28">
        <v>1.9821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469.75</v>
      </c>
      <c r="D202" s="37">
        <v>471.95</v>
      </c>
      <c r="E202" s="37">
        <v>462.9</v>
      </c>
      <c r="F202" s="37">
        <v>456.05</v>
      </c>
      <c r="G202" s="37">
        <v>447</v>
      </c>
      <c r="H202" s="37">
        <v>478.79999999999995</v>
      </c>
      <c r="I202" s="37">
        <v>487.85</v>
      </c>
      <c r="J202" s="37">
        <v>494.69999999999993</v>
      </c>
      <c r="K202" s="28">
        <v>481</v>
      </c>
      <c r="L202" s="28">
        <v>465.1</v>
      </c>
      <c r="M202" s="28">
        <v>12.12931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1078.05</v>
      </c>
      <c r="D203" s="37">
        <v>1088.3833333333332</v>
      </c>
      <c r="E203" s="37">
        <v>1059.1666666666665</v>
      </c>
      <c r="F203" s="37">
        <v>1040.2833333333333</v>
      </c>
      <c r="G203" s="37">
        <v>1011.0666666666666</v>
      </c>
      <c r="H203" s="37">
        <v>1107.2666666666664</v>
      </c>
      <c r="I203" s="37">
        <v>1136.4833333333331</v>
      </c>
      <c r="J203" s="37">
        <v>1155.3666666666663</v>
      </c>
      <c r="K203" s="28">
        <v>1117.5999999999999</v>
      </c>
      <c r="L203" s="28">
        <v>1069.5</v>
      </c>
      <c r="M203" s="28">
        <v>3.87582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683.65</v>
      </c>
      <c r="D204" s="37">
        <v>696.18333333333339</v>
      </c>
      <c r="E204" s="37">
        <v>666.86666666666679</v>
      </c>
      <c r="F204" s="37">
        <v>650.08333333333337</v>
      </c>
      <c r="G204" s="37">
        <v>620.76666666666677</v>
      </c>
      <c r="H204" s="37">
        <v>712.96666666666681</v>
      </c>
      <c r="I204" s="37">
        <v>742.28333333333342</v>
      </c>
      <c r="J204" s="37">
        <v>759.06666666666683</v>
      </c>
      <c r="K204" s="28">
        <v>725.5</v>
      </c>
      <c r="L204" s="28">
        <v>679.4</v>
      </c>
      <c r="M204" s="28">
        <v>17.338650000000001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5305.25</v>
      </c>
      <c r="D205" s="37">
        <v>5356.0999999999995</v>
      </c>
      <c r="E205" s="37">
        <v>5226.1999999999989</v>
      </c>
      <c r="F205" s="37">
        <v>5147.1499999999996</v>
      </c>
      <c r="G205" s="37">
        <v>5017.2499999999991</v>
      </c>
      <c r="H205" s="37">
        <v>5435.1499999999987</v>
      </c>
      <c r="I205" s="37">
        <v>5565.0499999999984</v>
      </c>
      <c r="J205" s="37">
        <v>5644.0999999999985</v>
      </c>
      <c r="K205" s="28">
        <v>5486</v>
      </c>
      <c r="L205" s="28">
        <v>5277.05</v>
      </c>
      <c r="M205" s="28">
        <v>7.32233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35.200000000000003</v>
      </c>
      <c r="D206" s="37">
        <v>35.56666666666667</v>
      </c>
      <c r="E206" s="37">
        <v>34.683333333333337</v>
      </c>
      <c r="F206" s="37">
        <v>34.166666666666664</v>
      </c>
      <c r="G206" s="37">
        <v>33.283333333333331</v>
      </c>
      <c r="H206" s="37">
        <v>36.083333333333343</v>
      </c>
      <c r="I206" s="37">
        <v>36.966666666666683</v>
      </c>
      <c r="J206" s="37">
        <v>37.483333333333348</v>
      </c>
      <c r="K206" s="28">
        <v>36.450000000000003</v>
      </c>
      <c r="L206" s="28">
        <v>35.049999999999997</v>
      </c>
      <c r="M206" s="28">
        <v>54.468200000000003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1446.35</v>
      </c>
      <c r="D207" s="37">
        <v>1457.9666666666665</v>
      </c>
      <c r="E207" s="37">
        <v>1427.2333333333329</v>
      </c>
      <c r="F207" s="37">
        <v>1408.1166666666663</v>
      </c>
      <c r="G207" s="37">
        <v>1377.3833333333328</v>
      </c>
      <c r="H207" s="37">
        <v>1477.083333333333</v>
      </c>
      <c r="I207" s="37">
        <v>1507.8166666666666</v>
      </c>
      <c r="J207" s="37">
        <v>1526.9333333333332</v>
      </c>
      <c r="K207" s="28">
        <v>1488.7</v>
      </c>
      <c r="L207" s="28">
        <v>1438.85</v>
      </c>
      <c r="M207" s="28">
        <v>1.7337899999999999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747.45</v>
      </c>
      <c r="D208" s="37">
        <v>754.69999999999993</v>
      </c>
      <c r="E208" s="37">
        <v>732.39999999999986</v>
      </c>
      <c r="F208" s="37">
        <v>717.34999999999991</v>
      </c>
      <c r="G208" s="37">
        <v>695.04999999999984</v>
      </c>
      <c r="H208" s="37">
        <v>769.74999999999989</v>
      </c>
      <c r="I208" s="37">
        <v>792.04999999999984</v>
      </c>
      <c r="J208" s="37">
        <v>807.09999999999991</v>
      </c>
      <c r="K208" s="28">
        <v>777</v>
      </c>
      <c r="L208" s="28">
        <v>739.65</v>
      </c>
      <c r="M208" s="28">
        <v>14.0678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779.15</v>
      </c>
      <c r="D209" s="37">
        <v>779.85</v>
      </c>
      <c r="E209" s="37">
        <v>764.75</v>
      </c>
      <c r="F209" s="37">
        <v>750.35</v>
      </c>
      <c r="G209" s="37">
        <v>735.25</v>
      </c>
      <c r="H209" s="37">
        <v>794.25</v>
      </c>
      <c r="I209" s="37">
        <v>809.35000000000014</v>
      </c>
      <c r="J209" s="37">
        <v>823.75</v>
      </c>
      <c r="K209" s="28">
        <v>794.95</v>
      </c>
      <c r="L209" s="28">
        <v>765.45</v>
      </c>
      <c r="M209" s="28">
        <v>10.33672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267.45</v>
      </c>
      <c r="D210" s="37">
        <v>276.58333333333331</v>
      </c>
      <c r="E210" s="37">
        <v>256.71666666666664</v>
      </c>
      <c r="F210" s="37">
        <v>245.98333333333335</v>
      </c>
      <c r="G210" s="37">
        <v>226.11666666666667</v>
      </c>
      <c r="H210" s="37">
        <v>287.31666666666661</v>
      </c>
      <c r="I210" s="37">
        <v>307.18333333333328</v>
      </c>
      <c r="J210" s="37">
        <v>317.91666666666657</v>
      </c>
      <c r="K210" s="28">
        <v>296.45</v>
      </c>
      <c r="L210" s="28">
        <v>265.85000000000002</v>
      </c>
      <c r="M210" s="28">
        <v>143.90002000000001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8.5</v>
      </c>
      <c r="D211" s="37">
        <v>8.6333333333333329</v>
      </c>
      <c r="E211" s="37">
        <v>8.2666666666666657</v>
      </c>
      <c r="F211" s="37">
        <v>8.0333333333333332</v>
      </c>
      <c r="G211" s="37">
        <v>7.6666666666666661</v>
      </c>
      <c r="H211" s="37">
        <v>8.8666666666666654</v>
      </c>
      <c r="I211" s="37">
        <v>9.2333333333333325</v>
      </c>
      <c r="J211" s="37">
        <v>9.466666666666665</v>
      </c>
      <c r="K211" s="28">
        <v>9</v>
      </c>
      <c r="L211" s="28">
        <v>8.4</v>
      </c>
      <c r="M211" s="28">
        <v>1218.9160099999999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955.45</v>
      </c>
      <c r="D212" s="37">
        <v>972.06666666666661</v>
      </c>
      <c r="E212" s="37">
        <v>934.33333333333326</v>
      </c>
      <c r="F212" s="37">
        <v>913.2166666666667</v>
      </c>
      <c r="G212" s="37">
        <v>875.48333333333335</v>
      </c>
      <c r="H212" s="37">
        <v>993.18333333333317</v>
      </c>
      <c r="I212" s="37">
        <v>1030.9166666666665</v>
      </c>
      <c r="J212" s="37">
        <v>1052.0333333333331</v>
      </c>
      <c r="K212" s="28">
        <v>1009.8</v>
      </c>
      <c r="L212" s="28">
        <v>950.95</v>
      </c>
      <c r="M212" s="28">
        <v>13.276680000000001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1480.75</v>
      </c>
      <c r="D213" s="37">
        <v>1494.9166666666667</v>
      </c>
      <c r="E213" s="37">
        <v>1455.8333333333335</v>
      </c>
      <c r="F213" s="37">
        <v>1430.9166666666667</v>
      </c>
      <c r="G213" s="37">
        <v>1391.8333333333335</v>
      </c>
      <c r="H213" s="37">
        <v>1519.8333333333335</v>
      </c>
      <c r="I213" s="37">
        <v>1558.916666666667</v>
      </c>
      <c r="J213" s="37">
        <v>1583.8333333333335</v>
      </c>
      <c r="K213" s="28">
        <v>1534</v>
      </c>
      <c r="L213" s="28">
        <v>1470</v>
      </c>
      <c r="M213" s="28">
        <v>1.1547000000000001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422.3</v>
      </c>
      <c r="D214" s="37">
        <v>429.59999999999997</v>
      </c>
      <c r="E214" s="37">
        <v>412.44999999999993</v>
      </c>
      <c r="F214" s="37">
        <v>402.59999999999997</v>
      </c>
      <c r="G214" s="37">
        <v>385.44999999999993</v>
      </c>
      <c r="H214" s="37">
        <v>439.44999999999993</v>
      </c>
      <c r="I214" s="37">
        <v>456.59999999999991</v>
      </c>
      <c r="J214" s="37">
        <v>466.44999999999993</v>
      </c>
      <c r="K214" s="37">
        <v>446.75</v>
      </c>
      <c r="L214" s="37">
        <v>419.75</v>
      </c>
      <c r="M214" s="37">
        <v>89.723429999999993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12.5</v>
      </c>
      <c r="D215" s="37">
        <v>12.616666666666665</v>
      </c>
      <c r="E215" s="37">
        <v>12.33333333333333</v>
      </c>
      <c r="F215" s="37">
        <v>12.166666666666664</v>
      </c>
      <c r="G215" s="37">
        <v>11.883333333333329</v>
      </c>
      <c r="H215" s="37">
        <v>12.783333333333331</v>
      </c>
      <c r="I215" s="37">
        <v>13.066666666666666</v>
      </c>
      <c r="J215" s="37">
        <v>13.233333333333333</v>
      </c>
      <c r="K215" s="37">
        <v>12.9</v>
      </c>
      <c r="L215" s="37">
        <v>12.45</v>
      </c>
      <c r="M215" s="37">
        <v>602.15219999999999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213.55</v>
      </c>
      <c r="D216" s="37">
        <v>216.78333333333333</v>
      </c>
      <c r="E216" s="37">
        <v>208.76666666666665</v>
      </c>
      <c r="F216" s="37">
        <v>203.98333333333332</v>
      </c>
      <c r="G216" s="37">
        <v>195.96666666666664</v>
      </c>
      <c r="H216" s="37">
        <v>221.56666666666666</v>
      </c>
      <c r="I216" s="37">
        <v>229.58333333333337</v>
      </c>
      <c r="J216" s="37">
        <v>234.36666666666667</v>
      </c>
      <c r="K216" s="37">
        <v>224.8</v>
      </c>
      <c r="L216" s="37">
        <v>212</v>
      </c>
      <c r="M216" s="37">
        <v>121.44356000000001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H22" sqref="H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1"/>
      <c r="B1" s="49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4" t="s">
        <v>16</v>
      </c>
      <c r="B9" s="486" t="s">
        <v>18</v>
      </c>
      <c r="C9" s="490" t="s">
        <v>20</v>
      </c>
      <c r="D9" s="490" t="s">
        <v>21</v>
      </c>
      <c r="E9" s="481" t="s">
        <v>22</v>
      </c>
      <c r="F9" s="482"/>
      <c r="G9" s="483"/>
      <c r="H9" s="481" t="s">
        <v>23</v>
      </c>
      <c r="I9" s="482"/>
      <c r="J9" s="483"/>
      <c r="K9" s="23"/>
      <c r="L9" s="24"/>
      <c r="M9" s="50"/>
      <c r="N9" s="1"/>
      <c r="O9" s="1"/>
    </row>
    <row r="10" spans="1:15" ht="42.75" customHeight="1">
      <c r="A10" s="488"/>
      <c r="B10" s="489"/>
      <c r="C10" s="489"/>
      <c r="D10" s="4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19875.349999999999</v>
      </c>
      <c r="D11" s="302">
        <v>19955.883333333331</v>
      </c>
      <c r="E11" s="302">
        <v>19424.766666666663</v>
      </c>
      <c r="F11" s="302">
        <v>18974.183333333331</v>
      </c>
      <c r="G11" s="302">
        <v>18443.066666666662</v>
      </c>
      <c r="H11" s="302">
        <v>20406.466666666664</v>
      </c>
      <c r="I11" s="302">
        <v>20937.583333333332</v>
      </c>
      <c r="J11" s="302">
        <v>21388.166666666664</v>
      </c>
      <c r="K11" s="301">
        <v>20487</v>
      </c>
      <c r="L11" s="301">
        <v>19505.3</v>
      </c>
      <c r="M11" s="301">
        <v>1.4540000000000001E-2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410.85</v>
      </c>
      <c r="D12" s="302">
        <v>415.2833333333333</v>
      </c>
      <c r="E12" s="302">
        <v>400.56666666666661</v>
      </c>
      <c r="F12" s="302">
        <v>390.2833333333333</v>
      </c>
      <c r="G12" s="302">
        <v>375.56666666666661</v>
      </c>
      <c r="H12" s="302">
        <v>425.56666666666661</v>
      </c>
      <c r="I12" s="302">
        <v>440.2833333333333</v>
      </c>
      <c r="J12" s="302">
        <v>450.56666666666661</v>
      </c>
      <c r="K12" s="301">
        <v>430</v>
      </c>
      <c r="L12" s="301">
        <v>405</v>
      </c>
      <c r="M12" s="301">
        <v>0.78142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691.85</v>
      </c>
      <c r="D13" s="302">
        <v>699.61666666666667</v>
      </c>
      <c r="E13" s="302">
        <v>677.23333333333335</v>
      </c>
      <c r="F13" s="302">
        <v>662.61666666666667</v>
      </c>
      <c r="G13" s="302">
        <v>640.23333333333335</v>
      </c>
      <c r="H13" s="302">
        <v>714.23333333333335</v>
      </c>
      <c r="I13" s="302">
        <v>736.61666666666679</v>
      </c>
      <c r="J13" s="302">
        <v>751.23333333333335</v>
      </c>
      <c r="K13" s="301">
        <v>722</v>
      </c>
      <c r="L13" s="301">
        <v>685</v>
      </c>
      <c r="M13" s="301">
        <v>7.8433099999999998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1955.4</v>
      </c>
      <c r="D14" s="302">
        <v>1974.9166666666667</v>
      </c>
      <c r="E14" s="302">
        <v>1925.4833333333336</v>
      </c>
      <c r="F14" s="302">
        <v>1895.5666666666668</v>
      </c>
      <c r="G14" s="302">
        <v>1846.1333333333337</v>
      </c>
      <c r="H14" s="302">
        <v>2004.8333333333335</v>
      </c>
      <c r="I14" s="302">
        <v>2054.2666666666664</v>
      </c>
      <c r="J14" s="302">
        <v>2084.1833333333334</v>
      </c>
      <c r="K14" s="301">
        <v>2024.35</v>
      </c>
      <c r="L14" s="301">
        <v>1945</v>
      </c>
      <c r="M14" s="301">
        <v>0.31025999999999998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2243.9499999999998</v>
      </c>
      <c r="D15" s="302">
        <v>2262.5</v>
      </c>
      <c r="E15" s="302">
        <v>2167</v>
      </c>
      <c r="F15" s="302">
        <v>2090.0500000000002</v>
      </c>
      <c r="G15" s="302">
        <v>1994.5500000000002</v>
      </c>
      <c r="H15" s="302">
        <v>2339.4499999999998</v>
      </c>
      <c r="I15" s="302">
        <v>2434.9499999999998</v>
      </c>
      <c r="J15" s="302">
        <v>2511.8999999999996</v>
      </c>
      <c r="K15" s="301">
        <v>2358</v>
      </c>
      <c r="L15" s="301">
        <v>2185.5500000000002</v>
      </c>
      <c r="M15" s="301">
        <v>3.5944799999999999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17955.150000000001</v>
      </c>
      <c r="D16" s="302">
        <v>18053.616666666669</v>
      </c>
      <c r="E16" s="302">
        <v>17707.233333333337</v>
      </c>
      <c r="F16" s="302">
        <v>17459.316666666669</v>
      </c>
      <c r="G16" s="302">
        <v>17112.933333333338</v>
      </c>
      <c r="H16" s="302">
        <v>18301.533333333336</v>
      </c>
      <c r="I16" s="302">
        <v>18647.916666666668</v>
      </c>
      <c r="J16" s="302">
        <v>18895.833333333336</v>
      </c>
      <c r="K16" s="301">
        <v>18400</v>
      </c>
      <c r="L16" s="301">
        <v>17805.7</v>
      </c>
      <c r="M16" s="301">
        <v>0.12617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92.2</v>
      </c>
      <c r="D17" s="302">
        <v>93.75</v>
      </c>
      <c r="E17" s="302">
        <v>89.95</v>
      </c>
      <c r="F17" s="302">
        <v>87.7</v>
      </c>
      <c r="G17" s="302">
        <v>83.9</v>
      </c>
      <c r="H17" s="302">
        <v>96</v>
      </c>
      <c r="I17" s="302">
        <v>99.800000000000011</v>
      </c>
      <c r="J17" s="302">
        <v>102.05</v>
      </c>
      <c r="K17" s="301">
        <v>97.55</v>
      </c>
      <c r="L17" s="301">
        <v>91.5</v>
      </c>
      <c r="M17" s="301">
        <v>22.827380000000002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229.15</v>
      </c>
      <c r="D18" s="302">
        <v>232.88333333333333</v>
      </c>
      <c r="E18" s="302">
        <v>222.36666666666665</v>
      </c>
      <c r="F18" s="302">
        <v>215.58333333333331</v>
      </c>
      <c r="G18" s="302">
        <v>205.06666666666663</v>
      </c>
      <c r="H18" s="302">
        <v>239.66666666666666</v>
      </c>
      <c r="I18" s="302">
        <v>250.18333333333331</v>
      </c>
      <c r="J18" s="302">
        <v>256.9666666666667</v>
      </c>
      <c r="K18" s="301">
        <v>243.4</v>
      </c>
      <c r="L18" s="301">
        <v>226.1</v>
      </c>
      <c r="M18" s="301">
        <v>34.87959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2084.25</v>
      </c>
      <c r="D19" s="302">
        <v>2101.2666666666664</v>
      </c>
      <c r="E19" s="302">
        <v>2062.6333333333328</v>
      </c>
      <c r="F19" s="302">
        <v>2041.0166666666664</v>
      </c>
      <c r="G19" s="302">
        <v>2002.3833333333328</v>
      </c>
      <c r="H19" s="302">
        <v>2122.8833333333328</v>
      </c>
      <c r="I19" s="302">
        <v>2161.516666666666</v>
      </c>
      <c r="J19" s="302">
        <v>2183.1333333333328</v>
      </c>
      <c r="K19" s="301">
        <v>2139.9</v>
      </c>
      <c r="L19" s="301">
        <v>2079.65</v>
      </c>
      <c r="M19" s="301">
        <v>2.53721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2083</v>
      </c>
      <c r="D20" s="302">
        <v>2125.4500000000003</v>
      </c>
      <c r="E20" s="302">
        <v>2033.6000000000004</v>
      </c>
      <c r="F20" s="302">
        <v>1984.2000000000003</v>
      </c>
      <c r="G20" s="302">
        <v>1892.3500000000004</v>
      </c>
      <c r="H20" s="302">
        <v>2174.8500000000004</v>
      </c>
      <c r="I20" s="302">
        <v>2266.6999999999998</v>
      </c>
      <c r="J20" s="302">
        <v>2316.1000000000004</v>
      </c>
      <c r="K20" s="301">
        <v>2217.3000000000002</v>
      </c>
      <c r="L20" s="301">
        <v>2076.0500000000002</v>
      </c>
      <c r="M20" s="301">
        <v>21.317889999999998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1711.1</v>
      </c>
      <c r="D21" s="302">
        <v>1732.05</v>
      </c>
      <c r="E21" s="302">
        <v>1659.1</v>
      </c>
      <c r="F21" s="302">
        <v>1607.1</v>
      </c>
      <c r="G21" s="302">
        <v>1534.1499999999999</v>
      </c>
      <c r="H21" s="302">
        <v>1784.05</v>
      </c>
      <c r="I21" s="302">
        <v>1857.0000000000002</v>
      </c>
      <c r="J21" s="302">
        <v>1909</v>
      </c>
      <c r="K21" s="301">
        <v>1805</v>
      </c>
      <c r="L21" s="301">
        <v>1680.05</v>
      </c>
      <c r="M21" s="301">
        <v>21.37604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681.7</v>
      </c>
      <c r="D22" s="302">
        <v>691.93333333333339</v>
      </c>
      <c r="E22" s="302">
        <v>666.76666666666677</v>
      </c>
      <c r="F22" s="302">
        <v>651.83333333333337</v>
      </c>
      <c r="G22" s="302">
        <v>626.66666666666674</v>
      </c>
      <c r="H22" s="302">
        <v>706.86666666666679</v>
      </c>
      <c r="I22" s="302">
        <v>732.0333333333333</v>
      </c>
      <c r="J22" s="302">
        <v>746.96666666666681</v>
      </c>
      <c r="K22" s="301">
        <v>717.1</v>
      </c>
      <c r="L22" s="301">
        <v>677</v>
      </c>
      <c r="M22" s="301">
        <v>43.012509999999999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2124.65</v>
      </c>
      <c r="D23" s="302">
        <v>2111.2333333333331</v>
      </c>
      <c r="E23" s="302">
        <v>2072.4666666666662</v>
      </c>
      <c r="F23" s="302">
        <v>2020.2833333333333</v>
      </c>
      <c r="G23" s="302">
        <v>1981.5166666666664</v>
      </c>
      <c r="H23" s="302">
        <v>2163.4166666666661</v>
      </c>
      <c r="I23" s="302">
        <v>2202.1833333333334</v>
      </c>
      <c r="J23" s="302">
        <v>2254.3666666666659</v>
      </c>
      <c r="K23" s="301">
        <v>2150</v>
      </c>
      <c r="L23" s="301">
        <v>2059.0500000000002</v>
      </c>
      <c r="M23" s="301">
        <v>5.9622999999999999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279.64999999999998</v>
      </c>
      <c r="D24" s="302">
        <v>281.90000000000003</v>
      </c>
      <c r="E24" s="302">
        <v>272.75000000000006</v>
      </c>
      <c r="F24" s="302">
        <v>265.85000000000002</v>
      </c>
      <c r="G24" s="302">
        <v>256.70000000000005</v>
      </c>
      <c r="H24" s="302">
        <v>288.80000000000007</v>
      </c>
      <c r="I24" s="302">
        <v>297.95000000000005</v>
      </c>
      <c r="J24" s="302">
        <v>304.85000000000008</v>
      </c>
      <c r="K24" s="301">
        <v>291.05</v>
      </c>
      <c r="L24" s="301">
        <v>275</v>
      </c>
      <c r="M24" s="301">
        <v>0.58440000000000003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213.55</v>
      </c>
      <c r="D25" s="302">
        <v>219.75</v>
      </c>
      <c r="E25" s="302">
        <v>204.75</v>
      </c>
      <c r="F25" s="302">
        <v>195.95</v>
      </c>
      <c r="G25" s="302">
        <v>180.95</v>
      </c>
      <c r="H25" s="302">
        <v>228.55</v>
      </c>
      <c r="I25" s="302">
        <v>243.55</v>
      </c>
      <c r="J25" s="302">
        <v>252.35000000000002</v>
      </c>
      <c r="K25" s="301">
        <v>234.75</v>
      </c>
      <c r="L25" s="301">
        <v>210.95</v>
      </c>
      <c r="M25" s="301">
        <v>9.5448599999999999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991.65</v>
      </c>
      <c r="D26" s="302">
        <v>1004.8000000000001</v>
      </c>
      <c r="E26" s="302">
        <v>967.60000000000014</v>
      </c>
      <c r="F26" s="302">
        <v>943.55000000000007</v>
      </c>
      <c r="G26" s="302">
        <v>906.35000000000014</v>
      </c>
      <c r="H26" s="302">
        <v>1028.8500000000001</v>
      </c>
      <c r="I26" s="302">
        <v>1066.0500000000002</v>
      </c>
      <c r="J26" s="302">
        <v>1090.1000000000001</v>
      </c>
      <c r="K26" s="301">
        <v>1042</v>
      </c>
      <c r="L26" s="301">
        <v>980.75</v>
      </c>
      <c r="M26" s="301">
        <v>3.2522600000000002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2087.15</v>
      </c>
      <c r="D27" s="302">
        <v>2114.4666666666667</v>
      </c>
      <c r="E27" s="302">
        <v>2028.9333333333334</v>
      </c>
      <c r="F27" s="302">
        <v>1970.7166666666667</v>
      </c>
      <c r="G27" s="302">
        <v>1885.1833333333334</v>
      </c>
      <c r="H27" s="302">
        <v>2172.6833333333334</v>
      </c>
      <c r="I27" s="302">
        <v>2258.2166666666672</v>
      </c>
      <c r="J27" s="302">
        <v>2316.4333333333334</v>
      </c>
      <c r="K27" s="301">
        <v>2200</v>
      </c>
      <c r="L27" s="301">
        <v>2056.25</v>
      </c>
      <c r="M27" s="301">
        <v>1.54515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1806.3</v>
      </c>
      <c r="D28" s="302">
        <v>1792.5333333333331</v>
      </c>
      <c r="E28" s="302">
        <v>1765.2166666666662</v>
      </c>
      <c r="F28" s="302">
        <v>1724.1333333333332</v>
      </c>
      <c r="G28" s="302">
        <v>1696.8166666666664</v>
      </c>
      <c r="H28" s="302">
        <v>1833.6166666666661</v>
      </c>
      <c r="I28" s="302">
        <v>1860.9333333333332</v>
      </c>
      <c r="J28" s="302">
        <v>1902.016666666666</v>
      </c>
      <c r="K28" s="301">
        <v>1819.85</v>
      </c>
      <c r="L28" s="301">
        <v>1751.45</v>
      </c>
      <c r="M28" s="301">
        <v>0.92471000000000003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60.1</v>
      </c>
      <c r="D29" s="302">
        <v>62.083333333333336</v>
      </c>
      <c r="E29" s="302">
        <v>57.316666666666677</v>
      </c>
      <c r="F29" s="302">
        <v>54.533333333333339</v>
      </c>
      <c r="G29" s="302">
        <v>49.76666666666668</v>
      </c>
      <c r="H29" s="302">
        <v>64.866666666666674</v>
      </c>
      <c r="I29" s="302">
        <v>69.63333333333334</v>
      </c>
      <c r="J29" s="302">
        <v>72.416666666666671</v>
      </c>
      <c r="K29" s="301">
        <v>66.849999999999994</v>
      </c>
      <c r="L29" s="301">
        <v>59.3</v>
      </c>
      <c r="M29" s="301">
        <v>1.8817600000000001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3051.35</v>
      </c>
      <c r="D30" s="302">
        <v>3066.4166666666665</v>
      </c>
      <c r="E30" s="302">
        <v>3005.8833333333332</v>
      </c>
      <c r="F30" s="302">
        <v>2960.4166666666665</v>
      </c>
      <c r="G30" s="302">
        <v>2899.8833333333332</v>
      </c>
      <c r="H30" s="302">
        <v>3111.8833333333332</v>
      </c>
      <c r="I30" s="302">
        <v>3172.416666666667</v>
      </c>
      <c r="J30" s="302">
        <v>3217.8833333333332</v>
      </c>
      <c r="K30" s="301">
        <v>3126.95</v>
      </c>
      <c r="L30" s="301">
        <v>3020.95</v>
      </c>
      <c r="M30" s="301">
        <v>0.63785000000000003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2656.9</v>
      </c>
      <c r="D31" s="302">
        <v>2681.9833333333331</v>
      </c>
      <c r="E31" s="302">
        <v>2611.9666666666662</v>
      </c>
      <c r="F31" s="302">
        <v>2567.0333333333333</v>
      </c>
      <c r="G31" s="302">
        <v>2497.0166666666664</v>
      </c>
      <c r="H31" s="302">
        <v>2726.9166666666661</v>
      </c>
      <c r="I31" s="302">
        <v>2796.9333333333334</v>
      </c>
      <c r="J31" s="302">
        <v>2841.8666666666659</v>
      </c>
      <c r="K31" s="301">
        <v>2752</v>
      </c>
      <c r="L31" s="301">
        <v>2637.05</v>
      </c>
      <c r="M31" s="301">
        <v>0.40769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21</v>
      </c>
      <c r="D32" s="302">
        <v>21.216666666666665</v>
      </c>
      <c r="E32" s="302">
        <v>20.633333333333329</v>
      </c>
      <c r="F32" s="302">
        <v>20.266666666666666</v>
      </c>
      <c r="G32" s="302">
        <v>19.68333333333333</v>
      </c>
      <c r="H32" s="302">
        <v>21.583333333333329</v>
      </c>
      <c r="I32" s="302">
        <v>22.166666666666664</v>
      </c>
      <c r="J32" s="302">
        <v>22.533333333333328</v>
      </c>
      <c r="K32" s="301">
        <v>21.8</v>
      </c>
      <c r="L32" s="301">
        <v>20.85</v>
      </c>
      <c r="M32" s="301">
        <v>31.647079999999999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462.95</v>
      </c>
      <c r="D33" s="302">
        <v>470.2166666666667</v>
      </c>
      <c r="E33" s="302">
        <v>453.63333333333338</v>
      </c>
      <c r="F33" s="302">
        <v>444.31666666666666</v>
      </c>
      <c r="G33" s="302">
        <v>427.73333333333335</v>
      </c>
      <c r="H33" s="302">
        <v>479.53333333333342</v>
      </c>
      <c r="I33" s="302">
        <v>496.11666666666667</v>
      </c>
      <c r="J33" s="302">
        <v>505.43333333333345</v>
      </c>
      <c r="K33" s="301">
        <v>486.8</v>
      </c>
      <c r="L33" s="301">
        <v>460.9</v>
      </c>
      <c r="M33" s="301">
        <v>6.4340999999999999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2109.0500000000002</v>
      </c>
      <c r="D34" s="302">
        <v>2157.7999999999997</v>
      </c>
      <c r="E34" s="302">
        <v>2051.2499999999995</v>
      </c>
      <c r="F34" s="302">
        <v>1993.4499999999998</v>
      </c>
      <c r="G34" s="302">
        <v>1886.8999999999996</v>
      </c>
      <c r="H34" s="302">
        <v>2215.5999999999995</v>
      </c>
      <c r="I34" s="302">
        <v>2322.1499999999996</v>
      </c>
      <c r="J34" s="302">
        <v>2379.9499999999994</v>
      </c>
      <c r="K34" s="301">
        <v>2264.35</v>
      </c>
      <c r="L34" s="301">
        <v>2100</v>
      </c>
      <c r="M34" s="301">
        <v>1.12751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359.4</v>
      </c>
      <c r="D35" s="302">
        <v>360.73333333333329</v>
      </c>
      <c r="E35" s="302">
        <v>357.31666666666661</v>
      </c>
      <c r="F35" s="302">
        <v>355.23333333333329</v>
      </c>
      <c r="G35" s="302">
        <v>351.81666666666661</v>
      </c>
      <c r="H35" s="302">
        <v>362.81666666666661</v>
      </c>
      <c r="I35" s="302">
        <v>366.23333333333323</v>
      </c>
      <c r="J35" s="302">
        <v>368.31666666666661</v>
      </c>
      <c r="K35" s="301">
        <v>364.15</v>
      </c>
      <c r="L35" s="301">
        <v>358.65</v>
      </c>
      <c r="M35" s="301">
        <v>29.403870000000001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1222.2</v>
      </c>
      <c r="D36" s="302">
        <v>1250.3999999999999</v>
      </c>
      <c r="E36" s="302">
        <v>1171.7999999999997</v>
      </c>
      <c r="F36" s="302">
        <v>1121.3999999999999</v>
      </c>
      <c r="G36" s="302">
        <v>1042.7999999999997</v>
      </c>
      <c r="H36" s="302">
        <v>1300.7999999999997</v>
      </c>
      <c r="I36" s="302">
        <v>1379.3999999999996</v>
      </c>
      <c r="J36" s="302">
        <v>1429.7999999999997</v>
      </c>
      <c r="K36" s="301">
        <v>1329</v>
      </c>
      <c r="L36" s="301">
        <v>1200</v>
      </c>
      <c r="M36" s="301">
        <v>12.59273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588.15</v>
      </c>
      <c r="D37" s="302">
        <v>595.7166666666667</v>
      </c>
      <c r="E37" s="302">
        <v>574.43333333333339</v>
      </c>
      <c r="F37" s="302">
        <v>560.7166666666667</v>
      </c>
      <c r="G37" s="302">
        <v>539.43333333333339</v>
      </c>
      <c r="H37" s="302">
        <v>609.43333333333339</v>
      </c>
      <c r="I37" s="302">
        <v>630.7166666666667</v>
      </c>
      <c r="J37" s="302">
        <v>644.43333333333339</v>
      </c>
      <c r="K37" s="301">
        <v>617</v>
      </c>
      <c r="L37" s="301">
        <v>582</v>
      </c>
      <c r="M37" s="301">
        <v>1.01651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892.45</v>
      </c>
      <c r="D38" s="302">
        <v>905.58333333333337</v>
      </c>
      <c r="E38" s="302">
        <v>872.81666666666672</v>
      </c>
      <c r="F38" s="302">
        <v>853.18333333333339</v>
      </c>
      <c r="G38" s="302">
        <v>820.41666666666674</v>
      </c>
      <c r="H38" s="302">
        <v>925.2166666666667</v>
      </c>
      <c r="I38" s="302">
        <v>957.98333333333335</v>
      </c>
      <c r="J38" s="302">
        <v>977.61666666666667</v>
      </c>
      <c r="K38" s="301">
        <v>938.35</v>
      </c>
      <c r="L38" s="301">
        <v>885.95</v>
      </c>
      <c r="M38" s="301">
        <v>2.7793999999999999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725.05</v>
      </c>
      <c r="D39" s="302">
        <v>729.85</v>
      </c>
      <c r="E39" s="302">
        <v>717.7</v>
      </c>
      <c r="F39" s="302">
        <v>710.35</v>
      </c>
      <c r="G39" s="302">
        <v>698.2</v>
      </c>
      <c r="H39" s="302">
        <v>737.2</v>
      </c>
      <c r="I39" s="302">
        <v>749.34999999999991</v>
      </c>
      <c r="J39" s="302">
        <v>756.7</v>
      </c>
      <c r="K39" s="301">
        <v>742</v>
      </c>
      <c r="L39" s="301">
        <v>722.5</v>
      </c>
      <c r="M39" s="301">
        <v>0.98760000000000003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3663.65</v>
      </c>
      <c r="D40" s="302">
        <v>3695.2166666666667</v>
      </c>
      <c r="E40" s="302">
        <v>3615.4333333333334</v>
      </c>
      <c r="F40" s="302">
        <v>3567.2166666666667</v>
      </c>
      <c r="G40" s="302">
        <v>3487.4333333333334</v>
      </c>
      <c r="H40" s="302">
        <v>3743.4333333333334</v>
      </c>
      <c r="I40" s="302">
        <v>3823.2166666666672</v>
      </c>
      <c r="J40" s="302">
        <v>3871.4333333333334</v>
      </c>
      <c r="K40" s="301">
        <v>3775</v>
      </c>
      <c r="L40" s="301">
        <v>3647</v>
      </c>
      <c r="M40" s="301">
        <v>6.7860199999999997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176.2</v>
      </c>
      <c r="D41" s="302">
        <v>178.66666666666666</v>
      </c>
      <c r="E41" s="302">
        <v>172.5333333333333</v>
      </c>
      <c r="F41" s="302">
        <v>168.86666666666665</v>
      </c>
      <c r="G41" s="302">
        <v>162.73333333333329</v>
      </c>
      <c r="H41" s="302">
        <v>182.33333333333331</v>
      </c>
      <c r="I41" s="302">
        <v>188.4666666666667</v>
      </c>
      <c r="J41" s="302">
        <v>192.13333333333333</v>
      </c>
      <c r="K41" s="301">
        <v>184.8</v>
      </c>
      <c r="L41" s="301">
        <v>175</v>
      </c>
      <c r="M41" s="301">
        <v>38.070160000000001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427.8</v>
      </c>
      <c r="D42" s="302">
        <v>437.7</v>
      </c>
      <c r="E42" s="302">
        <v>412.75</v>
      </c>
      <c r="F42" s="302">
        <v>397.7</v>
      </c>
      <c r="G42" s="302">
        <v>372.75</v>
      </c>
      <c r="H42" s="302">
        <v>452.75</v>
      </c>
      <c r="I42" s="302">
        <v>477.69999999999993</v>
      </c>
      <c r="J42" s="302">
        <v>492.75</v>
      </c>
      <c r="K42" s="301">
        <v>462.65</v>
      </c>
      <c r="L42" s="301">
        <v>422.65</v>
      </c>
      <c r="M42" s="301">
        <v>1.8630500000000001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76.150000000000006</v>
      </c>
      <c r="D43" s="302">
        <v>77.266666666666666</v>
      </c>
      <c r="E43" s="302">
        <v>74.133333333333326</v>
      </c>
      <c r="F43" s="302">
        <v>72.11666666666666</v>
      </c>
      <c r="G43" s="302">
        <v>68.98333333333332</v>
      </c>
      <c r="H43" s="302">
        <v>79.283333333333331</v>
      </c>
      <c r="I43" s="302">
        <v>82.416666666666686</v>
      </c>
      <c r="J43" s="302">
        <v>84.433333333333337</v>
      </c>
      <c r="K43" s="301">
        <v>80.400000000000006</v>
      </c>
      <c r="L43" s="301">
        <v>75.25</v>
      </c>
      <c r="M43" s="301">
        <v>7.0805899999999999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129.9</v>
      </c>
      <c r="D44" s="302">
        <v>132.70000000000002</v>
      </c>
      <c r="E44" s="302">
        <v>126.75000000000003</v>
      </c>
      <c r="F44" s="302">
        <v>123.60000000000002</v>
      </c>
      <c r="G44" s="302">
        <v>117.65000000000003</v>
      </c>
      <c r="H44" s="302">
        <v>135.85000000000002</v>
      </c>
      <c r="I44" s="302">
        <v>141.80000000000001</v>
      </c>
      <c r="J44" s="302">
        <v>144.95000000000002</v>
      </c>
      <c r="K44" s="301">
        <v>138.65</v>
      </c>
      <c r="L44" s="301">
        <v>129.55000000000001</v>
      </c>
      <c r="M44" s="301">
        <v>133.09522999999999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2657.45</v>
      </c>
      <c r="D45" s="302">
        <v>2674.2999999999997</v>
      </c>
      <c r="E45" s="302">
        <v>2623.1499999999996</v>
      </c>
      <c r="F45" s="302">
        <v>2588.85</v>
      </c>
      <c r="G45" s="302">
        <v>2537.6999999999998</v>
      </c>
      <c r="H45" s="302">
        <v>2708.5999999999995</v>
      </c>
      <c r="I45" s="302">
        <v>2759.75</v>
      </c>
      <c r="J45" s="302">
        <v>2794.0499999999993</v>
      </c>
      <c r="K45" s="301">
        <v>2725.45</v>
      </c>
      <c r="L45" s="301">
        <v>2640</v>
      </c>
      <c r="M45" s="301">
        <v>12.806279999999999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177.45</v>
      </c>
      <c r="D46" s="302">
        <v>179.96666666666667</v>
      </c>
      <c r="E46" s="302">
        <v>173.93333333333334</v>
      </c>
      <c r="F46" s="302">
        <v>170.41666666666666</v>
      </c>
      <c r="G46" s="302">
        <v>164.38333333333333</v>
      </c>
      <c r="H46" s="302">
        <v>183.48333333333335</v>
      </c>
      <c r="I46" s="302">
        <v>189.51666666666671</v>
      </c>
      <c r="J46" s="302">
        <v>193.03333333333336</v>
      </c>
      <c r="K46" s="301">
        <v>186</v>
      </c>
      <c r="L46" s="301">
        <v>176.45</v>
      </c>
      <c r="M46" s="301">
        <v>3.40496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1634.2</v>
      </c>
      <c r="D47" s="302">
        <v>1647.7666666666664</v>
      </c>
      <c r="E47" s="302">
        <v>1601.5333333333328</v>
      </c>
      <c r="F47" s="302">
        <v>1568.8666666666663</v>
      </c>
      <c r="G47" s="302">
        <v>1522.6333333333328</v>
      </c>
      <c r="H47" s="302">
        <v>1680.4333333333329</v>
      </c>
      <c r="I47" s="302">
        <v>1726.6666666666665</v>
      </c>
      <c r="J47" s="302">
        <v>1759.333333333333</v>
      </c>
      <c r="K47" s="301">
        <v>1694</v>
      </c>
      <c r="L47" s="301">
        <v>1615.1</v>
      </c>
      <c r="M47" s="301">
        <v>2.0522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2758</v>
      </c>
      <c r="D48" s="302">
        <v>2791.7666666666664</v>
      </c>
      <c r="E48" s="302">
        <v>2686.5333333333328</v>
      </c>
      <c r="F48" s="302">
        <v>2615.0666666666666</v>
      </c>
      <c r="G48" s="302">
        <v>2509.833333333333</v>
      </c>
      <c r="H48" s="302">
        <v>2863.2333333333327</v>
      </c>
      <c r="I48" s="302">
        <v>2968.4666666666662</v>
      </c>
      <c r="J48" s="302">
        <v>3039.9333333333325</v>
      </c>
      <c r="K48" s="301">
        <v>2897</v>
      </c>
      <c r="L48" s="301">
        <v>2720.3</v>
      </c>
      <c r="M48" s="301">
        <v>5.5320000000000001E-2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2376.5</v>
      </c>
      <c r="D49" s="302">
        <v>2342.7999999999997</v>
      </c>
      <c r="E49" s="302">
        <v>2275.5999999999995</v>
      </c>
      <c r="F49" s="302">
        <v>2174.6999999999998</v>
      </c>
      <c r="G49" s="302">
        <v>2107.4999999999995</v>
      </c>
      <c r="H49" s="302">
        <v>2443.6999999999994</v>
      </c>
      <c r="I49" s="302">
        <v>2510.8999999999992</v>
      </c>
      <c r="J49" s="302">
        <v>2611.7999999999993</v>
      </c>
      <c r="K49" s="301">
        <v>2410</v>
      </c>
      <c r="L49" s="301">
        <v>2241.9</v>
      </c>
      <c r="M49" s="301">
        <v>4.7833300000000003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7912.2</v>
      </c>
      <c r="D50" s="302">
        <v>7994.75</v>
      </c>
      <c r="E50" s="302">
        <v>7748.5</v>
      </c>
      <c r="F50" s="302">
        <v>7584.8</v>
      </c>
      <c r="G50" s="302">
        <v>7338.55</v>
      </c>
      <c r="H50" s="302">
        <v>8158.45</v>
      </c>
      <c r="I50" s="302">
        <v>8404.7000000000007</v>
      </c>
      <c r="J50" s="302">
        <v>8568.4</v>
      </c>
      <c r="K50" s="301">
        <v>8241</v>
      </c>
      <c r="L50" s="301">
        <v>7831.05</v>
      </c>
      <c r="M50" s="301">
        <v>0.27237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624.65</v>
      </c>
      <c r="D51" s="302">
        <v>626.4666666666667</v>
      </c>
      <c r="E51" s="302">
        <v>611.43333333333339</v>
      </c>
      <c r="F51" s="302">
        <v>598.2166666666667</v>
      </c>
      <c r="G51" s="302">
        <v>583.18333333333339</v>
      </c>
      <c r="H51" s="302">
        <v>639.68333333333339</v>
      </c>
      <c r="I51" s="302">
        <v>654.7166666666667</v>
      </c>
      <c r="J51" s="302">
        <v>667.93333333333339</v>
      </c>
      <c r="K51" s="301">
        <v>641.5</v>
      </c>
      <c r="L51" s="301">
        <v>613.25</v>
      </c>
      <c r="M51" s="301">
        <v>22.496960000000001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522.70000000000005</v>
      </c>
      <c r="D52" s="302">
        <v>528.73333333333335</v>
      </c>
      <c r="E52" s="302">
        <v>513.9666666666667</v>
      </c>
      <c r="F52" s="302">
        <v>505.23333333333335</v>
      </c>
      <c r="G52" s="302">
        <v>490.4666666666667</v>
      </c>
      <c r="H52" s="302">
        <v>537.4666666666667</v>
      </c>
      <c r="I52" s="302">
        <v>552.23333333333335</v>
      </c>
      <c r="J52" s="302">
        <v>560.9666666666667</v>
      </c>
      <c r="K52" s="301">
        <v>543.5</v>
      </c>
      <c r="L52" s="301">
        <v>520</v>
      </c>
      <c r="M52" s="301">
        <v>14.12513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413.25</v>
      </c>
      <c r="D53" s="302">
        <v>412.45</v>
      </c>
      <c r="E53" s="302">
        <v>405</v>
      </c>
      <c r="F53" s="302">
        <v>396.75</v>
      </c>
      <c r="G53" s="302">
        <v>389.3</v>
      </c>
      <c r="H53" s="302">
        <v>420.7</v>
      </c>
      <c r="I53" s="302">
        <v>428.14999999999992</v>
      </c>
      <c r="J53" s="302">
        <v>436.4</v>
      </c>
      <c r="K53" s="301">
        <v>419.9</v>
      </c>
      <c r="L53" s="301">
        <v>404.2</v>
      </c>
      <c r="M53" s="301">
        <v>1.3451599999999999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634.9</v>
      </c>
      <c r="D54" s="302">
        <v>641.38333333333333</v>
      </c>
      <c r="E54" s="302">
        <v>624.56666666666661</v>
      </c>
      <c r="F54" s="302">
        <v>614.23333333333323</v>
      </c>
      <c r="G54" s="302">
        <v>597.41666666666652</v>
      </c>
      <c r="H54" s="302">
        <v>651.7166666666667</v>
      </c>
      <c r="I54" s="302">
        <v>668.53333333333353</v>
      </c>
      <c r="J54" s="302">
        <v>678.86666666666679</v>
      </c>
      <c r="K54" s="301">
        <v>658.2</v>
      </c>
      <c r="L54" s="301">
        <v>631.04999999999995</v>
      </c>
      <c r="M54" s="301">
        <v>59.602829999999997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3658.2</v>
      </c>
      <c r="D55" s="302">
        <v>3676</v>
      </c>
      <c r="E55" s="302">
        <v>3615.2</v>
      </c>
      <c r="F55" s="302">
        <v>3572.2</v>
      </c>
      <c r="G55" s="302">
        <v>3511.3999999999996</v>
      </c>
      <c r="H55" s="302">
        <v>3719</v>
      </c>
      <c r="I55" s="302">
        <v>3779.8</v>
      </c>
      <c r="J55" s="302">
        <v>3822.8</v>
      </c>
      <c r="K55" s="301">
        <v>3736.8</v>
      </c>
      <c r="L55" s="301">
        <v>3633</v>
      </c>
      <c r="M55" s="301">
        <v>4.3859000000000004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130.80000000000001</v>
      </c>
      <c r="D56" s="302">
        <v>131.36666666666667</v>
      </c>
      <c r="E56" s="302">
        <v>129.03333333333336</v>
      </c>
      <c r="F56" s="302">
        <v>127.26666666666668</v>
      </c>
      <c r="G56" s="302">
        <v>124.93333333333337</v>
      </c>
      <c r="H56" s="302">
        <v>133.13333333333335</v>
      </c>
      <c r="I56" s="302">
        <v>135.46666666666667</v>
      </c>
      <c r="J56" s="302">
        <v>137.23333333333335</v>
      </c>
      <c r="K56" s="301">
        <v>133.69999999999999</v>
      </c>
      <c r="L56" s="301">
        <v>129.6</v>
      </c>
      <c r="M56" s="301">
        <v>4.2654300000000003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900.4</v>
      </c>
      <c r="D57" s="302">
        <v>913.83333333333337</v>
      </c>
      <c r="E57" s="302">
        <v>878.7166666666667</v>
      </c>
      <c r="F57" s="302">
        <v>857.0333333333333</v>
      </c>
      <c r="G57" s="302">
        <v>821.91666666666663</v>
      </c>
      <c r="H57" s="302">
        <v>935.51666666666677</v>
      </c>
      <c r="I57" s="302">
        <v>970.63333333333333</v>
      </c>
      <c r="J57" s="302">
        <v>992.31666666666683</v>
      </c>
      <c r="K57" s="301">
        <v>948.95</v>
      </c>
      <c r="L57" s="301">
        <v>892.15</v>
      </c>
      <c r="M57" s="301">
        <v>0.61080000000000001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11471.9</v>
      </c>
      <c r="D58" s="302">
        <v>11650.916666666666</v>
      </c>
      <c r="E58" s="302">
        <v>11232.033333333333</v>
      </c>
      <c r="F58" s="302">
        <v>10992.166666666666</v>
      </c>
      <c r="G58" s="302">
        <v>10573.283333333333</v>
      </c>
      <c r="H58" s="302">
        <v>11890.783333333333</v>
      </c>
      <c r="I58" s="302">
        <v>12309.666666666668</v>
      </c>
      <c r="J58" s="302">
        <v>12549.533333333333</v>
      </c>
      <c r="K58" s="301">
        <v>12069.8</v>
      </c>
      <c r="L58" s="301">
        <v>11411.05</v>
      </c>
      <c r="M58" s="301">
        <v>3.94041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4775.6499999999996</v>
      </c>
      <c r="D59" s="302">
        <v>4845.9666666666662</v>
      </c>
      <c r="E59" s="302">
        <v>4680.7833333333328</v>
      </c>
      <c r="F59" s="302">
        <v>4585.916666666667</v>
      </c>
      <c r="G59" s="302">
        <v>4420.7333333333336</v>
      </c>
      <c r="H59" s="302">
        <v>4940.8333333333321</v>
      </c>
      <c r="I59" s="302">
        <v>5106.0166666666646</v>
      </c>
      <c r="J59" s="302">
        <v>5200.8833333333314</v>
      </c>
      <c r="K59" s="301">
        <v>5011.1499999999996</v>
      </c>
      <c r="L59" s="301">
        <v>4751.1000000000004</v>
      </c>
      <c r="M59" s="301">
        <v>0.32071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5283.9</v>
      </c>
      <c r="D60" s="302">
        <v>5384.5666666666666</v>
      </c>
      <c r="E60" s="302">
        <v>5154.1833333333334</v>
      </c>
      <c r="F60" s="302">
        <v>5024.4666666666672</v>
      </c>
      <c r="G60" s="302">
        <v>4794.0833333333339</v>
      </c>
      <c r="H60" s="302">
        <v>5514.2833333333328</v>
      </c>
      <c r="I60" s="302">
        <v>5744.6666666666661</v>
      </c>
      <c r="J60" s="302">
        <v>5874.3833333333323</v>
      </c>
      <c r="K60" s="301">
        <v>5614.95</v>
      </c>
      <c r="L60" s="301">
        <v>5254.85</v>
      </c>
      <c r="M60" s="301">
        <v>21.796859999999999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2869.9</v>
      </c>
      <c r="D61" s="302">
        <v>2924.15</v>
      </c>
      <c r="E61" s="302">
        <v>2804.4</v>
      </c>
      <c r="F61" s="302">
        <v>2738.9</v>
      </c>
      <c r="G61" s="302">
        <v>2619.15</v>
      </c>
      <c r="H61" s="302">
        <v>2989.65</v>
      </c>
      <c r="I61" s="302">
        <v>3109.4</v>
      </c>
      <c r="J61" s="302">
        <v>3174.9</v>
      </c>
      <c r="K61" s="301">
        <v>3043.9</v>
      </c>
      <c r="L61" s="301">
        <v>2858.65</v>
      </c>
      <c r="M61" s="301">
        <v>0.54317000000000004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2107.85</v>
      </c>
      <c r="D62" s="302">
        <v>2131.4333333333334</v>
      </c>
      <c r="E62" s="302">
        <v>2072.8666666666668</v>
      </c>
      <c r="F62" s="302">
        <v>2037.8833333333332</v>
      </c>
      <c r="G62" s="302">
        <v>1979.3166666666666</v>
      </c>
      <c r="H62" s="302">
        <v>2166.416666666667</v>
      </c>
      <c r="I62" s="302">
        <v>2224.9833333333336</v>
      </c>
      <c r="J62" s="302">
        <v>2259.9666666666672</v>
      </c>
      <c r="K62" s="301">
        <v>2190</v>
      </c>
      <c r="L62" s="301">
        <v>2096.4499999999998</v>
      </c>
      <c r="M62" s="301">
        <v>2.2168600000000001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379.15</v>
      </c>
      <c r="D63" s="302">
        <v>387.88333333333338</v>
      </c>
      <c r="E63" s="302">
        <v>367.66666666666674</v>
      </c>
      <c r="F63" s="302">
        <v>356.18333333333334</v>
      </c>
      <c r="G63" s="302">
        <v>335.9666666666667</v>
      </c>
      <c r="H63" s="302">
        <v>399.36666666666679</v>
      </c>
      <c r="I63" s="302">
        <v>419.58333333333337</v>
      </c>
      <c r="J63" s="302">
        <v>431.06666666666683</v>
      </c>
      <c r="K63" s="301">
        <v>408.1</v>
      </c>
      <c r="L63" s="301">
        <v>376.4</v>
      </c>
      <c r="M63" s="301">
        <v>34.87209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310.14999999999998</v>
      </c>
      <c r="D64" s="302">
        <v>313.88333333333333</v>
      </c>
      <c r="E64" s="302">
        <v>303.36666666666667</v>
      </c>
      <c r="F64" s="302">
        <v>296.58333333333337</v>
      </c>
      <c r="G64" s="302">
        <v>286.06666666666672</v>
      </c>
      <c r="H64" s="302">
        <v>320.66666666666663</v>
      </c>
      <c r="I64" s="302">
        <v>331.18333333333328</v>
      </c>
      <c r="J64" s="302">
        <v>337.96666666666658</v>
      </c>
      <c r="K64" s="301">
        <v>324.39999999999998</v>
      </c>
      <c r="L64" s="301">
        <v>307.10000000000002</v>
      </c>
      <c r="M64" s="301">
        <v>44.527349999999998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97.5</v>
      </c>
      <c r="D65" s="302">
        <v>98.899999999999991</v>
      </c>
      <c r="E65" s="302">
        <v>95.649999999999977</v>
      </c>
      <c r="F65" s="302">
        <v>93.799999999999983</v>
      </c>
      <c r="G65" s="302">
        <v>90.549999999999969</v>
      </c>
      <c r="H65" s="302">
        <v>100.74999999999999</v>
      </c>
      <c r="I65" s="302">
        <v>104.00000000000001</v>
      </c>
      <c r="J65" s="302">
        <v>105.85</v>
      </c>
      <c r="K65" s="301">
        <v>102.15</v>
      </c>
      <c r="L65" s="301">
        <v>97.05</v>
      </c>
      <c r="M65" s="301">
        <v>243.22327999999999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42.45</v>
      </c>
      <c r="D66" s="302">
        <v>43.266666666666673</v>
      </c>
      <c r="E66" s="302">
        <v>41.283333333333346</v>
      </c>
      <c r="F66" s="302">
        <v>40.116666666666674</v>
      </c>
      <c r="G66" s="302">
        <v>38.133333333333347</v>
      </c>
      <c r="H66" s="302">
        <v>44.433333333333344</v>
      </c>
      <c r="I66" s="302">
        <v>46.416666666666679</v>
      </c>
      <c r="J66" s="302">
        <v>47.583333333333343</v>
      </c>
      <c r="K66" s="301">
        <v>45.25</v>
      </c>
      <c r="L66" s="301">
        <v>42.1</v>
      </c>
      <c r="M66" s="301">
        <v>21.385929999999998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2526.4</v>
      </c>
      <c r="D67" s="302">
        <v>2518.5499999999997</v>
      </c>
      <c r="E67" s="302">
        <v>2467.8499999999995</v>
      </c>
      <c r="F67" s="302">
        <v>2409.2999999999997</v>
      </c>
      <c r="G67" s="302">
        <v>2358.5999999999995</v>
      </c>
      <c r="H67" s="302">
        <v>2577.0999999999995</v>
      </c>
      <c r="I67" s="302">
        <v>2627.7999999999993</v>
      </c>
      <c r="J67" s="302">
        <v>2686.3499999999995</v>
      </c>
      <c r="K67" s="301">
        <v>2569.25</v>
      </c>
      <c r="L67" s="301">
        <v>2460</v>
      </c>
      <c r="M67" s="301">
        <v>0.17061000000000001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1677.8</v>
      </c>
      <c r="D68" s="302">
        <v>1698.8333333333333</v>
      </c>
      <c r="E68" s="302">
        <v>1648.9666666666665</v>
      </c>
      <c r="F68" s="302">
        <v>1620.1333333333332</v>
      </c>
      <c r="G68" s="302">
        <v>1570.2666666666664</v>
      </c>
      <c r="H68" s="302">
        <v>1727.6666666666665</v>
      </c>
      <c r="I68" s="302">
        <v>1777.5333333333333</v>
      </c>
      <c r="J68" s="302">
        <v>1806.3666666666666</v>
      </c>
      <c r="K68" s="301">
        <v>1748.7</v>
      </c>
      <c r="L68" s="301">
        <v>1670</v>
      </c>
      <c r="M68" s="301">
        <v>1.57965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5103.2</v>
      </c>
      <c r="D69" s="302">
        <v>5067.9666666666662</v>
      </c>
      <c r="E69" s="302">
        <v>4987.9833333333327</v>
      </c>
      <c r="F69" s="302">
        <v>4872.7666666666664</v>
      </c>
      <c r="G69" s="302">
        <v>4792.7833333333328</v>
      </c>
      <c r="H69" s="302">
        <v>5183.1833333333325</v>
      </c>
      <c r="I69" s="302">
        <v>5263.1666666666661</v>
      </c>
      <c r="J69" s="302">
        <v>5378.3833333333323</v>
      </c>
      <c r="K69" s="301">
        <v>5147.95</v>
      </c>
      <c r="L69" s="301">
        <v>4952.75</v>
      </c>
      <c r="M69" s="301">
        <v>0.10181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883.5</v>
      </c>
      <c r="D70" s="302">
        <v>890.85</v>
      </c>
      <c r="E70" s="302">
        <v>867.65000000000009</v>
      </c>
      <c r="F70" s="302">
        <v>851.80000000000007</v>
      </c>
      <c r="G70" s="302">
        <v>828.60000000000014</v>
      </c>
      <c r="H70" s="302">
        <v>906.7</v>
      </c>
      <c r="I70" s="302">
        <v>929.90000000000009</v>
      </c>
      <c r="J70" s="302">
        <v>945.75</v>
      </c>
      <c r="K70" s="301">
        <v>914.05</v>
      </c>
      <c r="L70" s="301">
        <v>875</v>
      </c>
      <c r="M70" s="301">
        <v>0.31909999999999999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786.6</v>
      </c>
      <c r="D71" s="302">
        <v>806.68333333333339</v>
      </c>
      <c r="E71" s="302">
        <v>760.01666666666677</v>
      </c>
      <c r="F71" s="302">
        <v>733.43333333333339</v>
      </c>
      <c r="G71" s="302">
        <v>686.76666666666677</v>
      </c>
      <c r="H71" s="302">
        <v>833.26666666666677</v>
      </c>
      <c r="I71" s="302">
        <v>879.93333333333328</v>
      </c>
      <c r="J71" s="302">
        <v>906.51666666666677</v>
      </c>
      <c r="K71" s="301">
        <v>853.35</v>
      </c>
      <c r="L71" s="301">
        <v>780.1</v>
      </c>
      <c r="M71" s="301">
        <v>43.356740000000002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232.4</v>
      </c>
      <c r="D72" s="302">
        <v>235.79999999999998</v>
      </c>
      <c r="E72" s="302">
        <v>227.69999999999996</v>
      </c>
      <c r="F72" s="302">
        <v>222.99999999999997</v>
      </c>
      <c r="G72" s="302">
        <v>214.89999999999995</v>
      </c>
      <c r="H72" s="302">
        <v>240.49999999999997</v>
      </c>
      <c r="I72" s="302">
        <v>248.6</v>
      </c>
      <c r="J72" s="302">
        <v>253.29999999999998</v>
      </c>
      <c r="K72" s="301">
        <v>243.9</v>
      </c>
      <c r="L72" s="301">
        <v>231.1</v>
      </c>
      <c r="M72" s="301">
        <v>43.020099999999999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1200.6500000000001</v>
      </c>
      <c r="D73" s="302">
        <v>1220.2166666666667</v>
      </c>
      <c r="E73" s="302">
        <v>1170.4333333333334</v>
      </c>
      <c r="F73" s="302">
        <v>1140.2166666666667</v>
      </c>
      <c r="G73" s="302">
        <v>1090.4333333333334</v>
      </c>
      <c r="H73" s="302">
        <v>1250.4333333333334</v>
      </c>
      <c r="I73" s="302">
        <v>1300.2166666666667</v>
      </c>
      <c r="J73" s="302">
        <v>1330.4333333333334</v>
      </c>
      <c r="K73" s="301">
        <v>1270</v>
      </c>
      <c r="L73" s="301">
        <v>1190</v>
      </c>
      <c r="M73" s="301">
        <v>1.34507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568.6</v>
      </c>
      <c r="D74" s="302">
        <v>571.35</v>
      </c>
      <c r="E74" s="302">
        <v>560.95000000000005</v>
      </c>
      <c r="F74" s="302">
        <v>553.30000000000007</v>
      </c>
      <c r="G74" s="302">
        <v>542.90000000000009</v>
      </c>
      <c r="H74" s="302">
        <v>579</v>
      </c>
      <c r="I74" s="302">
        <v>589.39999999999986</v>
      </c>
      <c r="J74" s="302">
        <v>597.04999999999995</v>
      </c>
      <c r="K74" s="301">
        <v>581.75</v>
      </c>
      <c r="L74" s="301">
        <v>563.70000000000005</v>
      </c>
      <c r="M74" s="301">
        <v>5.5177100000000001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633.20000000000005</v>
      </c>
      <c r="D75" s="302">
        <v>642.93333333333339</v>
      </c>
      <c r="E75" s="302">
        <v>620.26666666666677</v>
      </c>
      <c r="F75" s="302">
        <v>607.33333333333337</v>
      </c>
      <c r="G75" s="302">
        <v>584.66666666666674</v>
      </c>
      <c r="H75" s="302">
        <v>655.86666666666679</v>
      </c>
      <c r="I75" s="302">
        <v>678.5333333333333</v>
      </c>
      <c r="J75" s="302">
        <v>691.46666666666681</v>
      </c>
      <c r="K75" s="301">
        <v>665.6</v>
      </c>
      <c r="L75" s="301">
        <v>630</v>
      </c>
      <c r="M75" s="301">
        <v>14.388719999999999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10413.700000000001</v>
      </c>
      <c r="D76" s="302">
        <v>10457.583333333334</v>
      </c>
      <c r="E76" s="302">
        <v>10265.166666666668</v>
      </c>
      <c r="F76" s="302">
        <v>10116.633333333333</v>
      </c>
      <c r="G76" s="302">
        <v>9924.2166666666672</v>
      </c>
      <c r="H76" s="302">
        <v>10606.116666666669</v>
      </c>
      <c r="I76" s="302">
        <v>10798.533333333336</v>
      </c>
      <c r="J76" s="302">
        <v>10947.066666666669</v>
      </c>
      <c r="K76" s="301">
        <v>10650</v>
      </c>
      <c r="L76" s="301">
        <v>10309.049999999999</v>
      </c>
      <c r="M76" s="301">
        <v>2.2669999999999999E-2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654.20000000000005</v>
      </c>
      <c r="D77" s="302">
        <v>662.69999999999993</v>
      </c>
      <c r="E77" s="302">
        <v>641.49999999999989</v>
      </c>
      <c r="F77" s="302">
        <v>628.79999999999995</v>
      </c>
      <c r="G77" s="302">
        <v>607.59999999999991</v>
      </c>
      <c r="H77" s="302">
        <v>675.39999999999986</v>
      </c>
      <c r="I77" s="302">
        <v>696.59999999999991</v>
      </c>
      <c r="J77" s="302">
        <v>709.29999999999984</v>
      </c>
      <c r="K77" s="301">
        <v>683.9</v>
      </c>
      <c r="L77" s="301">
        <v>650</v>
      </c>
      <c r="M77" s="301">
        <v>95.255870000000002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45.6</v>
      </c>
      <c r="D78" s="302">
        <v>46.366666666666674</v>
      </c>
      <c r="E78" s="302">
        <v>44.533333333333346</v>
      </c>
      <c r="F78" s="302">
        <v>43.466666666666669</v>
      </c>
      <c r="G78" s="302">
        <v>41.63333333333334</v>
      </c>
      <c r="H78" s="302">
        <v>47.433333333333351</v>
      </c>
      <c r="I78" s="302">
        <v>49.26666666666668</v>
      </c>
      <c r="J78" s="302">
        <v>50.333333333333357</v>
      </c>
      <c r="K78" s="301">
        <v>48.2</v>
      </c>
      <c r="L78" s="301">
        <v>45.3</v>
      </c>
      <c r="M78" s="301">
        <v>189.70106999999999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321.75</v>
      </c>
      <c r="D79" s="302">
        <v>323.16666666666669</v>
      </c>
      <c r="E79" s="302">
        <v>316.93333333333339</v>
      </c>
      <c r="F79" s="302">
        <v>312.11666666666673</v>
      </c>
      <c r="G79" s="302">
        <v>305.88333333333344</v>
      </c>
      <c r="H79" s="302">
        <v>327.98333333333335</v>
      </c>
      <c r="I79" s="302">
        <v>334.21666666666658</v>
      </c>
      <c r="J79" s="302">
        <v>339.0333333333333</v>
      </c>
      <c r="K79" s="301">
        <v>329.4</v>
      </c>
      <c r="L79" s="301">
        <v>318.35000000000002</v>
      </c>
      <c r="M79" s="301">
        <v>14.564439999999999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853.2</v>
      </c>
      <c r="D80" s="302">
        <v>862.66666666666663</v>
      </c>
      <c r="E80" s="302">
        <v>837.5333333333333</v>
      </c>
      <c r="F80" s="302">
        <v>821.86666666666667</v>
      </c>
      <c r="G80" s="302">
        <v>796.73333333333335</v>
      </c>
      <c r="H80" s="302">
        <v>878.33333333333326</v>
      </c>
      <c r="I80" s="302">
        <v>903.4666666666667</v>
      </c>
      <c r="J80" s="302">
        <v>919.13333333333321</v>
      </c>
      <c r="K80" s="301">
        <v>887.8</v>
      </c>
      <c r="L80" s="301">
        <v>847</v>
      </c>
      <c r="M80" s="301">
        <v>0.65715999999999997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6754.3</v>
      </c>
      <c r="D81" s="302">
        <v>6740.333333333333</v>
      </c>
      <c r="E81" s="302">
        <v>6555.6666666666661</v>
      </c>
      <c r="F81" s="302">
        <v>6357.0333333333328</v>
      </c>
      <c r="G81" s="302">
        <v>6172.3666666666659</v>
      </c>
      <c r="H81" s="302">
        <v>6938.9666666666662</v>
      </c>
      <c r="I81" s="302">
        <v>7123.6333333333323</v>
      </c>
      <c r="J81" s="302">
        <v>7322.2666666666664</v>
      </c>
      <c r="K81" s="301">
        <v>6925</v>
      </c>
      <c r="L81" s="301">
        <v>6541.7</v>
      </c>
      <c r="M81" s="301">
        <v>0.10748000000000001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933.15</v>
      </c>
      <c r="D82" s="302">
        <v>946.15</v>
      </c>
      <c r="E82" s="302">
        <v>909.3</v>
      </c>
      <c r="F82" s="302">
        <v>885.44999999999993</v>
      </c>
      <c r="G82" s="302">
        <v>848.59999999999991</v>
      </c>
      <c r="H82" s="302">
        <v>970</v>
      </c>
      <c r="I82" s="302">
        <v>1006.8500000000001</v>
      </c>
      <c r="J82" s="302">
        <v>1030.7</v>
      </c>
      <c r="K82" s="301">
        <v>983</v>
      </c>
      <c r="L82" s="301">
        <v>922.3</v>
      </c>
      <c r="M82" s="301">
        <v>0.44657000000000002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13550.5</v>
      </c>
      <c r="D83" s="302">
        <v>13710.166666666666</v>
      </c>
      <c r="E83" s="302">
        <v>13340.333333333332</v>
      </c>
      <c r="F83" s="302">
        <v>13130.166666666666</v>
      </c>
      <c r="G83" s="302">
        <v>12760.333333333332</v>
      </c>
      <c r="H83" s="302">
        <v>13920.333333333332</v>
      </c>
      <c r="I83" s="302">
        <v>14290.166666666664</v>
      </c>
      <c r="J83" s="302">
        <v>14500.333333333332</v>
      </c>
      <c r="K83" s="301">
        <v>14080</v>
      </c>
      <c r="L83" s="301">
        <v>13500</v>
      </c>
      <c r="M83" s="301">
        <v>0.13252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311.64999999999998</v>
      </c>
      <c r="D84" s="302">
        <v>313.91666666666669</v>
      </c>
      <c r="E84" s="302">
        <v>308.03333333333336</v>
      </c>
      <c r="F84" s="302">
        <v>304.41666666666669</v>
      </c>
      <c r="G84" s="302">
        <v>298.53333333333336</v>
      </c>
      <c r="H84" s="302">
        <v>317.53333333333336</v>
      </c>
      <c r="I84" s="302">
        <v>323.41666666666669</v>
      </c>
      <c r="J84" s="302">
        <v>327.03333333333336</v>
      </c>
      <c r="K84" s="301">
        <v>319.8</v>
      </c>
      <c r="L84" s="301">
        <v>310.3</v>
      </c>
      <c r="M84" s="301">
        <v>43.603589999999997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453.7</v>
      </c>
      <c r="D85" s="302">
        <v>454.75</v>
      </c>
      <c r="E85" s="302">
        <v>443.95</v>
      </c>
      <c r="F85" s="302">
        <v>434.2</v>
      </c>
      <c r="G85" s="302">
        <v>423.4</v>
      </c>
      <c r="H85" s="302">
        <v>464.5</v>
      </c>
      <c r="I85" s="302">
        <v>475.29999999999995</v>
      </c>
      <c r="J85" s="302">
        <v>485.05</v>
      </c>
      <c r="K85" s="301">
        <v>465.55</v>
      </c>
      <c r="L85" s="301">
        <v>445</v>
      </c>
      <c r="M85" s="301">
        <v>6.4783499999999998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3390.4</v>
      </c>
      <c r="D86" s="302">
        <v>3398.1166666666668</v>
      </c>
      <c r="E86" s="302">
        <v>3364.3333333333335</v>
      </c>
      <c r="F86" s="302">
        <v>3338.2666666666669</v>
      </c>
      <c r="G86" s="302">
        <v>3304.4833333333336</v>
      </c>
      <c r="H86" s="302">
        <v>3424.1833333333334</v>
      </c>
      <c r="I86" s="302">
        <v>3457.9666666666662</v>
      </c>
      <c r="J86" s="302">
        <v>3484.0333333333333</v>
      </c>
      <c r="K86" s="301">
        <v>3431.9</v>
      </c>
      <c r="L86" s="301">
        <v>3372.05</v>
      </c>
      <c r="M86" s="301">
        <v>4.8150700000000004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626.04999999999995</v>
      </c>
      <c r="D87" s="302">
        <v>644.55000000000007</v>
      </c>
      <c r="E87" s="302">
        <v>601.50000000000011</v>
      </c>
      <c r="F87" s="302">
        <v>576.95000000000005</v>
      </c>
      <c r="G87" s="302">
        <v>533.90000000000009</v>
      </c>
      <c r="H87" s="302">
        <v>669.10000000000014</v>
      </c>
      <c r="I87" s="302">
        <v>712.15000000000009</v>
      </c>
      <c r="J87" s="302">
        <v>736.70000000000016</v>
      </c>
      <c r="K87" s="301">
        <v>687.6</v>
      </c>
      <c r="L87" s="301">
        <v>620</v>
      </c>
      <c r="M87" s="301">
        <v>17.403220000000001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343.15</v>
      </c>
      <c r="D88" s="302">
        <v>349.43333333333334</v>
      </c>
      <c r="E88" s="302">
        <v>334.86666666666667</v>
      </c>
      <c r="F88" s="302">
        <v>326.58333333333331</v>
      </c>
      <c r="G88" s="302">
        <v>312.01666666666665</v>
      </c>
      <c r="H88" s="302">
        <v>357.7166666666667</v>
      </c>
      <c r="I88" s="302">
        <v>372.28333333333342</v>
      </c>
      <c r="J88" s="302">
        <v>380.56666666666672</v>
      </c>
      <c r="K88" s="301">
        <v>364</v>
      </c>
      <c r="L88" s="301">
        <v>341.15</v>
      </c>
      <c r="M88" s="301">
        <v>23.764959999999999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605.6</v>
      </c>
      <c r="D89" s="302">
        <v>612.48333333333335</v>
      </c>
      <c r="E89" s="302">
        <v>588.11666666666667</v>
      </c>
      <c r="F89" s="302">
        <v>570.63333333333333</v>
      </c>
      <c r="G89" s="302">
        <v>546.26666666666665</v>
      </c>
      <c r="H89" s="302">
        <v>629.9666666666667</v>
      </c>
      <c r="I89" s="302">
        <v>654.33333333333348</v>
      </c>
      <c r="J89" s="302">
        <v>671.81666666666672</v>
      </c>
      <c r="K89" s="301">
        <v>636.85</v>
      </c>
      <c r="L89" s="301">
        <v>595</v>
      </c>
      <c r="M89" s="301">
        <v>5.8441400000000003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2317.85</v>
      </c>
      <c r="D90" s="302">
        <v>2344.3833333333337</v>
      </c>
      <c r="E90" s="302">
        <v>2269.2666666666673</v>
      </c>
      <c r="F90" s="302">
        <v>2220.6833333333338</v>
      </c>
      <c r="G90" s="302">
        <v>2145.5666666666675</v>
      </c>
      <c r="H90" s="302">
        <v>2392.9666666666672</v>
      </c>
      <c r="I90" s="302">
        <v>2468.083333333333</v>
      </c>
      <c r="J90" s="302">
        <v>2516.666666666667</v>
      </c>
      <c r="K90" s="301">
        <v>2419.5</v>
      </c>
      <c r="L90" s="301">
        <v>2295.8000000000002</v>
      </c>
      <c r="M90" s="301">
        <v>0.89825999999999995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181.05</v>
      </c>
      <c r="D91" s="302">
        <v>184.5</v>
      </c>
      <c r="E91" s="302">
        <v>176.6</v>
      </c>
      <c r="F91" s="302">
        <v>172.15</v>
      </c>
      <c r="G91" s="302">
        <v>164.25</v>
      </c>
      <c r="H91" s="302">
        <v>188.95</v>
      </c>
      <c r="I91" s="302">
        <v>196.84999999999997</v>
      </c>
      <c r="J91" s="302">
        <v>201.29999999999998</v>
      </c>
      <c r="K91" s="301">
        <v>192.4</v>
      </c>
      <c r="L91" s="301">
        <v>180.05</v>
      </c>
      <c r="M91" s="301">
        <v>95.604240000000004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424.3</v>
      </c>
      <c r="D92" s="302">
        <v>434.06666666666661</v>
      </c>
      <c r="E92" s="302">
        <v>411.63333333333321</v>
      </c>
      <c r="F92" s="302">
        <v>398.96666666666658</v>
      </c>
      <c r="G92" s="302">
        <v>376.53333333333319</v>
      </c>
      <c r="H92" s="302">
        <v>446.73333333333323</v>
      </c>
      <c r="I92" s="302">
        <v>469.16666666666663</v>
      </c>
      <c r="J92" s="302">
        <v>481.83333333333326</v>
      </c>
      <c r="K92" s="301">
        <v>456.5</v>
      </c>
      <c r="L92" s="301">
        <v>421.4</v>
      </c>
      <c r="M92" s="301">
        <v>5.4419899999999997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685.75</v>
      </c>
      <c r="D93" s="302">
        <v>692.80000000000007</v>
      </c>
      <c r="E93" s="302">
        <v>672.95000000000016</v>
      </c>
      <c r="F93" s="302">
        <v>660.15000000000009</v>
      </c>
      <c r="G93" s="302">
        <v>640.30000000000018</v>
      </c>
      <c r="H93" s="302">
        <v>705.60000000000014</v>
      </c>
      <c r="I93" s="302">
        <v>725.45</v>
      </c>
      <c r="J93" s="302">
        <v>738.25000000000011</v>
      </c>
      <c r="K93" s="301">
        <v>712.65</v>
      </c>
      <c r="L93" s="301">
        <v>680</v>
      </c>
      <c r="M93" s="301">
        <v>0.79525000000000001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697.15</v>
      </c>
      <c r="D94" s="302">
        <v>694.4666666666667</v>
      </c>
      <c r="E94" s="302">
        <v>685.68333333333339</v>
      </c>
      <c r="F94" s="302">
        <v>674.2166666666667</v>
      </c>
      <c r="G94" s="302">
        <v>665.43333333333339</v>
      </c>
      <c r="H94" s="302">
        <v>705.93333333333339</v>
      </c>
      <c r="I94" s="302">
        <v>714.7166666666667</v>
      </c>
      <c r="J94" s="302">
        <v>726.18333333333339</v>
      </c>
      <c r="K94" s="301">
        <v>703.25</v>
      </c>
      <c r="L94" s="301">
        <v>683</v>
      </c>
      <c r="M94" s="301">
        <v>0.61256999999999995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102.1</v>
      </c>
      <c r="D95" s="302">
        <v>102.68333333333334</v>
      </c>
      <c r="E95" s="302">
        <v>100.91666666666667</v>
      </c>
      <c r="F95" s="302">
        <v>99.733333333333334</v>
      </c>
      <c r="G95" s="302">
        <v>97.966666666666669</v>
      </c>
      <c r="H95" s="302">
        <v>103.86666666666667</v>
      </c>
      <c r="I95" s="302">
        <v>105.63333333333333</v>
      </c>
      <c r="J95" s="302">
        <v>106.81666666666668</v>
      </c>
      <c r="K95" s="301">
        <v>104.45</v>
      </c>
      <c r="L95" s="301">
        <v>101.5</v>
      </c>
      <c r="M95" s="301">
        <v>5.7390100000000004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349.9</v>
      </c>
      <c r="D96" s="302">
        <v>352.13333333333338</v>
      </c>
      <c r="E96" s="302">
        <v>346.11666666666679</v>
      </c>
      <c r="F96" s="302">
        <v>342.33333333333343</v>
      </c>
      <c r="G96" s="302">
        <v>336.31666666666683</v>
      </c>
      <c r="H96" s="302">
        <v>355.91666666666674</v>
      </c>
      <c r="I96" s="302">
        <v>361.93333333333328</v>
      </c>
      <c r="J96" s="302">
        <v>365.7166666666667</v>
      </c>
      <c r="K96" s="301">
        <v>358.15</v>
      </c>
      <c r="L96" s="301">
        <v>348.35</v>
      </c>
      <c r="M96" s="301">
        <v>1.86833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1107.5</v>
      </c>
      <c r="D97" s="302">
        <v>1119.9166666666667</v>
      </c>
      <c r="E97" s="302">
        <v>1087.7833333333335</v>
      </c>
      <c r="F97" s="302">
        <v>1068.0666666666668</v>
      </c>
      <c r="G97" s="302">
        <v>1035.9333333333336</v>
      </c>
      <c r="H97" s="302">
        <v>1139.6333333333334</v>
      </c>
      <c r="I97" s="302">
        <v>1171.7666666666667</v>
      </c>
      <c r="J97" s="302">
        <v>1191.4833333333333</v>
      </c>
      <c r="K97" s="301">
        <v>1152.05</v>
      </c>
      <c r="L97" s="301">
        <v>1100.2</v>
      </c>
      <c r="M97" s="301">
        <v>4.56745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917.35</v>
      </c>
      <c r="D98" s="302">
        <v>929.7833333333333</v>
      </c>
      <c r="E98" s="302">
        <v>897.56666666666661</v>
      </c>
      <c r="F98" s="302">
        <v>877.7833333333333</v>
      </c>
      <c r="G98" s="302">
        <v>845.56666666666661</v>
      </c>
      <c r="H98" s="302">
        <v>949.56666666666661</v>
      </c>
      <c r="I98" s="302">
        <v>981.7833333333333</v>
      </c>
      <c r="J98" s="302">
        <v>1001.5666666666666</v>
      </c>
      <c r="K98" s="301">
        <v>962</v>
      </c>
      <c r="L98" s="301">
        <v>910</v>
      </c>
      <c r="M98" s="301">
        <v>1.1862699999999999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16.45</v>
      </c>
      <c r="D99" s="302">
        <v>16.683333333333334</v>
      </c>
      <c r="E99" s="302">
        <v>16.066666666666666</v>
      </c>
      <c r="F99" s="302">
        <v>15.683333333333334</v>
      </c>
      <c r="G99" s="302">
        <v>15.066666666666666</v>
      </c>
      <c r="H99" s="302">
        <v>17.066666666666666</v>
      </c>
      <c r="I99" s="302">
        <v>17.683333333333334</v>
      </c>
      <c r="J99" s="302">
        <v>18.066666666666666</v>
      </c>
      <c r="K99" s="301">
        <v>17.3</v>
      </c>
      <c r="L99" s="301">
        <v>16.3</v>
      </c>
      <c r="M99" s="301">
        <v>21.600940000000001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519.65</v>
      </c>
      <c r="D100" s="302">
        <v>523.58333333333337</v>
      </c>
      <c r="E100" s="302">
        <v>510.06666666666672</v>
      </c>
      <c r="F100" s="302">
        <v>500.48333333333335</v>
      </c>
      <c r="G100" s="302">
        <v>486.9666666666667</v>
      </c>
      <c r="H100" s="302">
        <v>533.16666666666674</v>
      </c>
      <c r="I100" s="302">
        <v>546.68333333333339</v>
      </c>
      <c r="J100" s="302">
        <v>556.26666666666677</v>
      </c>
      <c r="K100" s="301">
        <v>537.1</v>
      </c>
      <c r="L100" s="301">
        <v>514</v>
      </c>
      <c r="M100" s="301">
        <v>0.62444999999999995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752.2</v>
      </c>
      <c r="D101" s="302">
        <v>761.43333333333339</v>
      </c>
      <c r="E101" s="302">
        <v>735.86666666666679</v>
      </c>
      <c r="F101" s="302">
        <v>719.53333333333342</v>
      </c>
      <c r="G101" s="302">
        <v>693.96666666666681</v>
      </c>
      <c r="H101" s="302">
        <v>777.76666666666677</v>
      </c>
      <c r="I101" s="302">
        <v>803.33333333333337</v>
      </c>
      <c r="J101" s="302">
        <v>819.66666666666674</v>
      </c>
      <c r="K101" s="301">
        <v>787</v>
      </c>
      <c r="L101" s="301">
        <v>745.1</v>
      </c>
      <c r="M101" s="301">
        <v>1.13714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4082.7</v>
      </c>
      <c r="D102" s="302">
        <v>4109.3166666666666</v>
      </c>
      <c r="E102" s="302">
        <v>4008.6333333333332</v>
      </c>
      <c r="F102" s="302">
        <v>3934.5666666666666</v>
      </c>
      <c r="G102" s="302">
        <v>3833.8833333333332</v>
      </c>
      <c r="H102" s="302">
        <v>4183.3833333333332</v>
      </c>
      <c r="I102" s="302">
        <v>4284.0666666666657</v>
      </c>
      <c r="J102" s="302">
        <v>4358.1333333333332</v>
      </c>
      <c r="K102" s="301">
        <v>4210</v>
      </c>
      <c r="L102" s="301">
        <v>4035.25</v>
      </c>
      <c r="M102" s="301">
        <v>0.48956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74.3</v>
      </c>
      <c r="D103" s="302">
        <v>74.833333333333329</v>
      </c>
      <c r="E103" s="302">
        <v>72.466666666666654</v>
      </c>
      <c r="F103" s="302">
        <v>70.633333333333326</v>
      </c>
      <c r="G103" s="302">
        <v>68.266666666666652</v>
      </c>
      <c r="H103" s="302">
        <v>76.666666666666657</v>
      </c>
      <c r="I103" s="302">
        <v>79.033333333333331</v>
      </c>
      <c r="J103" s="302">
        <v>80.86666666666666</v>
      </c>
      <c r="K103" s="301">
        <v>77.2</v>
      </c>
      <c r="L103" s="301">
        <v>73</v>
      </c>
      <c r="M103" s="301">
        <v>13.27703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702.1</v>
      </c>
      <c r="D104" s="302">
        <v>700.69999999999993</v>
      </c>
      <c r="E104" s="302">
        <v>696.39999999999986</v>
      </c>
      <c r="F104" s="302">
        <v>690.69999999999993</v>
      </c>
      <c r="G104" s="302">
        <v>686.39999999999986</v>
      </c>
      <c r="H104" s="302">
        <v>706.39999999999986</v>
      </c>
      <c r="I104" s="302">
        <v>710.69999999999982</v>
      </c>
      <c r="J104" s="302">
        <v>716.39999999999986</v>
      </c>
      <c r="K104" s="301">
        <v>705</v>
      </c>
      <c r="L104" s="301">
        <v>695</v>
      </c>
      <c r="M104" s="301">
        <v>1.5122899999999999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166.15</v>
      </c>
      <c r="D105" s="302">
        <v>168.23333333333335</v>
      </c>
      <c r="E105" s="302">
        <v>162.81666666666669</v>
      </c>
      <c r="F105" s="302">
        <v>159.48333333333335</v>
      </c>
      <c r="G105" s="302">
        <v>154.06666666666669</v>
      </c>
      <c r="H105" s="302">
        <v>171.56666666666669</v>
      </c>
      <c r="I105" s="302">
        <v>176.98333333333332</v>
      </c>
      <c r="J105" s="302">
        <v>180.31666666666669</v>
      </c>
      <c r="K105" s="301">
        <v>173.65</v>
      </c>
      <c r="L105" s="301">
        <v>164.9</v>
      </c>
      <c r="M105" s="301">
        <v>9.7121300000000002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289.95</v>
      </c>
      <c r="D106" s="302">
        <v>291.65000000000003</v>
      </c>
      <c r="E106" s="302">
        <v>284.80000000000007</v>
      </c>
      <c r="F106" s="302">
        <v>279.65000000000003</v>
      </c>
      <c r="G106" s="302">
        <v>272.80000000000007</v>
      </c>
      <c r="H106" s="302">
        <v>296.80000000000007</v>
      </c>
      <c r="I106" s="302">
        <v>303.65000000000009</v>
      </c>
      <c r="J106" s="302">
        <v>308.80000000000007</v>
      </c>
      <c r="K106" s="301">
        <v>298.5</v>
      </c>
      <c r="L106" s="301">
        <v>286.5</v>
      </c>
      <c r="M106" s="301">
        <v>2.2315499999999999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299.3</v>
      </c>
      <c r="D107" s="302">
        <v>307.46666666666664</v>
      </c>
      <c r="E107" s="302">
        <v>287.98333333333329</v>
      </c>
      <c r="F107" s="302">
        <v>276.66666666666663</v>
      </c>
      <c r="G107" s="302">
        <v>257.18333333333328</v>
      </c>
      <c r="H107" s="302">
        <v>318.7833333333333</v>
      </c>
      <c r="I107" s="302">
        <v>338.26666666666665</v>
      </c>
      <c r="J107" s="302">
        <v>349.58333333333331</v>
      </c>
      <c r="K107" s="301">
        <v>326.95</v>
      </c>
      <c r="L107" s="301">
        <v>296.14999999999998</v>
      </c>
      <c r="M107" s="301">
        <v>31.75591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626.1</v>
      </c>
      <c r="D108" s="302">
        <v>634.18333333333328</v>
      </c>
      <c r="E108" s="302">
        <v>611.36666666666656</v>
      </c>
      <c r="F108" s="302">
        <v>596.63333333333333</v>
      </c>
      <c r="G108" s="302">
        <v>573.81666666666661</v>
      </c>
      <c r="H108" s="302">
        <v>648.91666666666652</v>
      </c>
      <c r="I108" s="302">
        <v>671.73333333333335</v>
      </c>
      <c r="J108" s="302">
        <v>686.46666666666647</v>
      </c>
      <c r="K108" s="301">
        <v>657</v>
      </c>
      <c r="L108" s="301">
        <v>619.45000000000005</v>
      </c>
      <c r="M108" s="301">
        <v>28.35716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609.29999999999995</v>
      </c>
      <c r="D109" s="302">
        <v>612.26666666666665</v>
      </c>
      <c r="E109" s="302">
        <v>598.58333333333326</v>
      </c>
      <c r="F109" s="302">
        <v>587.86666666666656</v>
      </c>
      <c r="G109" s="302">
        <v>574.18333333333317</v>
      </c>
      <c r="H109" s="302">
        <v>622.98333333333335</v>
      </c>
      <c r="I109" s="302">
        <v>636.66666666666674</v>
      </c>
      <c r="J109" s="302">
        <v>647.38333333333344</v>
      </c>
      <c r="K109" s="301">
        <v>625.95000000000005</v>
      </c>
      <c r="L109" s="301">
        <v>601.54999999999995</v>
      </c>
      <c r="M109" s="301">
        <v>1.25237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940.95</v>
      </c>
      <c r="D110" s="302">
        <v>948.83333333333337</v>
      </c>
      <c r="E110" s="302">
        <v>919.91666666666674</v>
      </c>
      <c r="F110" s="302">
        <v>898.88333333333333</v>
      </c>
      <c r="G110" s="302">
        <v>869.9666666666667</v>
      </c>
      <c r="H110" s="302">
        <v>969.86666666666679</v>
      </c>
      <c r="I110" s="302">
        <v>998.78333333333353</v>
      </c>
      <c r="J110" s="302">
        <v>1019.8166666666668</v>
      </c>
      <c r="K110" s="301">
        <v>977.75</v>
      </c>
      <c r="L110" s="301">
        <v>927.8</v>
      </c>
      <c r="M110" s="301">
        <v>18.981940000000002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179.9</v>
      </c>
      <c r="D111" s="302">
        <v>183.93333333333337</v>
      </c>
      <c r="E111" s="302">
        <v>175.06666666666672</v>
      </c>
      <c r="F111" s="302">
        <v>170.23333333333335</v>
      </c>
      <c r="G111" s="302">
        <v>161.3666666666667</v>
      </c>
      <c r="H111" s="302">
        <v>188.76666666666674</v>
      </c>
      <c r="I111" s="302">
        <v>197.63333333333335</v>
      </c>
      <c r="J111" s="302">
        <v>202.46666666666675</v>
      </c>
      <c r="K111" s="301">
        <v>192.8</v>
      </c>
      <c r="L111" s="301">
        <v>179.1</v>
      </c>
      <c r="M111" s="301">
        <v>144.90961999999999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310.7</v>
      </c>
      <c r="D112" s="302">
        <v>310.45</v>
      </c>
      <c r="E112" s="302">
        <v>305.25</v>
      </c>
      <c r="F112" s="302">
        <v>299.8</v>
      </c>
      <c r="G112" s="302">
        <v>294.60000000000002</v>
      </c>
      <c r="H112" s="302">
        <v>315.89999999999998</v>
      </c>
      <c r="I112" s="302">
        <v>321.09999999999991</v>
      </c>
      <c r="J112" s="302">
        <v>326.54999999999995</v>
      </c>
      <c r="K112" s="301">
        <v>315.64999999999998</v>
      </c>
      <c r="L112" s="301">
        <v>305</v>
      </c>
      <c r="M112" s="301">
        <v>1.3452200000000001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3295.95</v>
      </c>
      <c r="D113" s="302">
        <v>3315.7333333333336</v>
      </c>
      <c r="E113" s="302">
        <v>3241.4666666666672</v>
      </c>
      <c r="F113" s="302">
        <v>3186.9833333333336</v>
      </c>
      <c r="G113" s="302">
        <v>3112.7166666666672</v>
      </c>
      <c r="H113" s="302">
        <v>3370.2166666666672</v>
      </c>
      <c r="I113" s="302">
        <v>3444.4833333333336</v>
      </c>
      <c r="J113" s="302">
        <v>3498.9666666666672</v>
      </c>
      <c r="K113" s="301">
        <v>3390</v>
      </c>
      <c r="L113" s="301">
        <v>3261.25</v>
      </c>
      <c r="M113" s="301">
        <v>4.7521000000000004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1514.65</v>
      </c>
      <c r="D114" s="302">
        <v>1515.5666666666666</v>
      </c>
      <c r="E114" s="302">
        <v>1504.0833333333333</v>
      </c>
      <c r="F114" s="302">
        <v>1493.5166666666667</v>
      </c>
      <c r="G114" s="302">
        <v>1482.0333333333333</v>
      </c>
      <c r="H114" s="302">
        <v>1526.1333333333332</v>
      </c>
      <c r="I114" s="302">
        <v>1537.6166666666668</v>
      </c>
      <c r="J114" s="302">
        <v>1548.1833333333332</v>
      </c>
      <c r="K114" s="301">
        <v>1527.05</v>
      </c>
      <c r="L114" s="301">
        <v>1505</v>
      </c>
      <c r="M114" s="301">
        <v>2.73678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618.45000000000005</v>
      </c>
      <c r="D115" s="302">
        <v>624.01666666666677</v>
      </c>
      <c r="E115" s="302">
        <v>608.28333333333353</v>
      </c>
      <c r="F115" s="302">
        <v>598.11666666666679</v>
      </c>
      <c r="G115" s="302">
        <v>582.38333333333355</v>
      </c>
      <c r="H115" s="302">
        <v>634.18333333333351</v>
      </c>
      <c r="I115" s="302">
        <v>649.91666666666686</v>
      </c>
      <c r="J115" s="302">
        <v>660.08333333333348</v>
      </c>
      <c r="K115" s="301">
        <v>639.75</v>
      </c>
      <c r="L115" s="301">
        <v>613.85</v>
      </c>
      <c r="M115" s="301">
        <v>10.28787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927.7</v>
      </c>
      <c r="D116" s="302">
        <v>939.13333333333333</v>
      </c>
      <c r="E116" s="302">
        <v>909.16666666666663</v>
      </c>
      <c r="F116" s="302">
        <v>890.63333333333333</v>
      </c>
      <c r="G116" s="302">
        <v>860.66666666666663</v>
      </c>
      <c r="H116" s="302">
        <v>957.66666666666663</v>
      </c>
      <c r="I116" s="302">
        <v>987.63333333333333</v>
      </c>
      <c r="J116" s="302">
        <v>1006.1666666666666</v>
      </c>
      <c r="K116" s="301">
        <v>969.1</v>
      </c>
      <c r="L116" s="301">
        <v>920.6</v>
      </c>
      <c r="M116" s="301">
        <v>6.7281199999999997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1015.75</v>
      </c>
      <c r="D117" s="302">
        <v>1035.3999999999999</v>
      </c>
      <c r="E117" s="302">
        <v>986.89999999999964</v>
      </c>
      <c r="F117" s="302">
        <v>958.04999999999973</v>
      </c>
      <c r="G117" s="302">
        <v>909.5499999999995</v>
      </c>
      <c r="H117" s="302">
        <v>1064.2499999999998</v>
      </c>
      <c r="I117" s="302">
        <v>1112.7500000000002</v>
      </c>
      <c r="J117" s="302">
        <v>1141.5999999999999</v>
      </c>
      <c r="K117" s="301">
        <v>1083.9000000000001</v>
      </c>
      <c r="L117" s="301">
        <v>1006.55</v>
      </c>
      <c r="M117" s="301">
        <v>1.17245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3199.3</v>
      </c>
      <c r="D118" s="302">
        <v>3219.2999999999997</v>
      </c>
      <c r="E118" s="302">
        <v>3161.8499999999995</v>
      </c>
      <c r="F118" s="302">
        <v>3124.3999999999996</v>
      </c>
      <c r="G118" s="302">
        <v>3066.9499999999994</v>
      </c>
      <c r="H118" s="302">
        <v>3256.7499999999995</v>
      </c>
      <c r="I118" s="302">
        <v>3314.1999999999994</v>
      </c>
      <c r="J118" s="302">
        <v>3351.6499999999996</v>
      </c>
      <c r="K118" s="301">
        <v>3276.75</v>
      </c>
      <c r="L118" s="301">
        <v>3181.85</v>
      </c>
      <c r="M118" s="301">
        <v>1.3996200000000001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318.05</v>
      </c>
      <c r="D119" s="302">
        <v>321.31666666666666</v>
      </c>
      <c r="E119" s="302">
        <v>312.63333333333333</v>
      </c>
      <c r="F119" s="302">
        <v>307.21666666666664</v>
      </c>
      <c r="G119" s="302">
        <v>298.5333333333333</v>
      </c>
      <c r="H119" s="302">
        <v>326.73333333333335</v>
      </c>
      <c r="I119" s="302">
        <v>335.41666666666663</v>
      </c>
      <c r="J119" s="302">
        <v>340.83333333333337</v>
      </c>
      <c r="K119" s="301">
        <v>330</v>
      </c>
      <c r="L119" s="301">
        <v>315.89999999999998</v>
      </c>
      <c r="M119" s="301">
        <v>18.526630000000001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179.95</v>
      </c>
      <c r="D120" s="302">
        <v>181.98333333333335</v>
      </c>
      <c r="E120" s="302">
        <v>177.4666666666667</v>
      </c>
      <c r="F120" s="302">
        <v>174.98333333333335</v>
      </c>
      <c r="G120" s="302">
        <v>170.4666666666667</v>
      </c>
      <c r="H120" s="302">
        <v>184.4666666666667</v>
      </c>
      <c r="I120" s="302">
        <v>188.98333333333335</v>
      </c>
      <c r="J120" s="302">
        <v>191.4666666666667</v>
      </c>
      <c r="K120" s="301">
        <v>186.5</v>
      </c>
      <c r="L120" s="301">
        <v>179.5</v>
      </c>
      <c r="M120" s="301">
        <v>2.5855899999999998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130.4</v>
      </c>
      <c r="D121" s="302">
        <v>132.01666666666668</v>
      </c>
      <c r="E121" s="302">
        <v>127.93333333333337</v>
      </c>
      <c r="F121" s="302">
        <v>125.4666666666667</v>
      </c>
      <c r="G121" s="302">
        <v>121.38333333333338</v>
      </c>
      <c r="H121" s="302">
        <v>134.48333333333335</v>
      </c>
      <c r="I121" s="302">
        <v>138.56666666666666</v>
      </c>
      <c r="J121" s="302">
        <v>141.03333333333333</v>
      </c>
      <c r="K121" s="301">
        <v>136.1</v>
      </c>
      <c r="L121" s="301">
        <v>129.55000000000001</v>
      </c>
      <c r="M121" s="301">
        <v>19.368379999999998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975.5</v>
      </c>
      <c r="D122" s="302">
        <v>982.75</v>
      </c>
      <c r="E122" s="302">
        <v>959.55</v>
      </c>
      <c r="F122" s="302">
        <v>943.59999999999991</v>
      </c>
      <c r="G122" s="302">
        <v>920.39999999999986</v>
      </c>
      <c r="H122" s="302">
        <v>998.7</v>
      </c>
      <c r="I122" s="302">
        <v>1021.9000000000001</v>
      </c>
      <c r="J122" s="302">
        <v>1037.8500000000001</v>
      </c>
      <c r="K122" s="301">
        <v>1005.95</v>
      </c>
      <c r="L122" s="301">
        <v>966.8</v>
      </c>
      <c r="M122" s="301">
        <v>4.6545899999999998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775.1</v>
      </c>
      <c r="D123" s="302">
        <v>788.0333333333333</v>
      </c>
      <c r="E123" s="302">
        <v>752.06666666666661</v>
      </c>
      <c r="F123" s="302">
        <v>729.0333333333333</v>
      </c>
      <c r="G123" s="302">
        <v>693.06666666666661</v>
      </c>
      <c r="H123" s="302">
        <v>811.06666666666661</v>
      </c>
      <c r="I123" s="302">
        <v>847.0333333333333</v>
      </c>
      <c r="J123" s="302">
        <v>870.06666666666661</v>
      </c>
      <c r="K123" s="301">
        <v>824</v>
      </c>
      <c r="L123" s="301">
        <v>765</v>
      </c>
      <c r="M123" s="301">
        <v>1.5133700000000001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497</v>
      </c>
      <c r="D124" s="302">
        <v>497.18333333333334</v>
      </c>
      <c r="E124" s="302">
        <v>492.51666666666665</v>
      </c>
      <c r="F124" s="302">
        <v>488.0333333333333</v>
      </c>
      <c r="G124" s="302">
        <v>483.36666666666662</v>
      </c>
      <c r="H124" s="302">
        <v>501.66666666666669</v>
      </c>
      <c r="I124" s="302">
        <v>506.33333333333331</v>
      </c>
      <c r="J124" s="302">
        <v>510.81666666666672</v>
      </c>
      <c r="K124" s="301">
        <v>501.85</v>
      </c>
      <c r="L124" s="301">
        <v>492.7</v>
      </c>
      <c r="M124" s="301">
        <v>17.78349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1252.3499999999999</v>
      </c>
      <c r="D125" s="302">
        <v>1263.6333333333332</v>
      </c>
      <c r="E125" s="302">
        <v>1227.4166666666665</v>
      </c>
      <c r="F125" s="302">
        <v>1202.4833333333333</v>
      </c>
      <c r="G125" s="302">
        <v>1166.2666666666667</v>
      </c>
      <c r="H125" s="302">
        <v>1288.5666666666664</v>
      </c>
      <c r="I125" s="302">
        <v>1324.7833333333331</v>
      </c>
      <c r="J125" s="302">
        <v>1349.7166666666662</v>
      </c>
      <c r="K125" s="301">
        <v>1299.8499999999999</v>
      </c>
      <c r="L125" s="301">
        <v>1238.7</v>
      </c>
      <c r="M125" s="301">
        <v>1.4198900000000001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204.9</v>
      </c>
      <c r="D126" s="302">
        <v>209.63333333333333</v>
      </c>
      <c r="E126" s="302">
        <v>198.26666666666665</v>
      </c>
      <c r="F126" s="302">
        <v>191.63333333333333</v>
      </c>
      <c r="G126" s="302">
        <v>180.26666666666665</v>
      </c>
      <c r="H126" s="302">
        <v>216.26666666666665</v>
      </c>
      <c r="I126" s="302">
        <v>227.63333333333333</v>
      </c>
      <c r="J126" s="302">
        <v>234.26666666666665</v>
      </c>
      <c r="K126" s="301">
        <v>221</v>
      </c>
      <c r="L126" s="301">
        <v>203</v>
      </c>
      <c r="M126" s="301">
        <v>3.5230800000000002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75.7</v>
      </c>
      <c r="D127" s="302">
        <v>76.683333333333323</v>
      </c>
      <c r="E127" s="302">
        <v>73.866666666666646</v>
      </c>
      <c r="F127" s="302">
        <v>72.033333333333317</v>
      </c>
      <c r="G127" s="302">
        <v>69.21666666666664</v>
      </c>
      <c r="H127" s="302">
        <v>78.516666666666652</v>
      </c>
      <c r="I127" s="302">
        <v>81.333333333333343</v>
      </c>
      <c r="J127" s="302">
        <v>83.166666666666657</v>
      </c>
      <c r="K127" s="301">
        <v>79.5</v>
      </c>
      <c r="L127" s="301">
        <v>74.849999999999994</v>
      </c>
      <c r="M127" s="301">
        <v>5.5069699999999999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946.8</v>
      </c>
      <c r="D128" s="302">
        <v>960.19999999999993</v>
      </c>
      <c r="E128" s="302">
        <v>923.64999999999986</v>
      </c>
      <c r="F128" s="302">
        <v>900.49999999999989</v>
      </c>
      <c r="G128" s="302">
        <v>863.94999999999982</v>
      </c>
      <c r="H128" s="302">
        <v>983.34999999999991</v>
      </c>
      <c r="I128" s="302">
        <v>1019.8999999999999</v>
      </c>
      <c r="J128" s="302">
        <v>1043.05</v>
      </c>
      <c r="K128" s="301">
        <v>996.75</v>
      </c>
      <c r="L128" s="301">
        <v>937.05</v>
      </c>
      <c r="M128" s="301">
        <v>0.84182000000000001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1841.8</v>
      </c>
      <c r="D129" s="302">
        <v>1865.0833333333333</v>
      </c>
      <c r="E129" s="302">
        <v>1800.2666666666664</v>
      </c>
      <c r="F129" s="302">
        <v>1758.7333333333331</v>
      </c>
      <c r="G129" s="302">
        <v>1693.9166666666663</v>
      </c>
      <c r="H129" s="302">
        <v>1906.6166666666666</v>
      </c>
      <c r="I129" s="302">
        <v>1971.4333333333336</v>
      </c>
      <c r="J129" s="302">
        <v>2012.9666666666667</v>
      </c>
      <c r="K129" s="301">
        <v>1929.9</v>
      </c>
      <c r="L129" s="301">
        <v>1823.55</v>
      </c>
      <c r="M129" s="301">
        <v>14.55522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163.9</v>
      </c>
      <c r="D130" s="302">
        <v>168.28333333333333</v>
      </c>
      <c r="E130" s="302">
        <v>157.71666666666667</v>
      </c>
      <c r="F130" s="302">
        <v>151.53333333333333</v>
      </c>
      <c r="G130" s="302">
        <v>140.96666666666667</v>
      </c>
      <c r="H130" s="302">
        <v>174.46666666666667</v>
      </c>
      <c r="I130" s="302">
        <v>185.03333333333333</v>
      </c>
      <c r="J130" s="302">
        <v>191.21666666666667</v>
      </c>
      <c r="K130" s="301">
        <v>178.85</v>
      </c>
      <c r="L130" s="301">
        <v>162.1</v>
      </c>
      <c r="M130" s="301">
        <v>76.532229999999998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37.75</v>
      </c>
      <c r="D131" s="302">
        <v>38.65</v>
      </c>
      <c r="E131" s="302">
        <v>36.849999999999994</v>
      </c>
      <c r="F131" s="302">
        <v>35.949999999999996</v>
      </c>
      <c r="G131" s="302">
        <v>34.149999999999991</v>
      </c>
      <c r="H131" s="302">
        <v>39.549999999999997</v>
      </c>
      <c r="I131" s="302">
        <v>41.349999999999994</v>
      </c>
      <c r="J131" s="302">
        <v>42.25</v>
      </c>
      <c r="K131" s="301">
        <v>40.450000000000003</v>
      </c>
      <c r="L131" s="301">
        <v>37.75</v>
      </c>
      <c r="M131" s="301">
        <v>20.52666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693.75</v>
      </c>
      <c r="D132" s="302">
        <v>699.98333333333323</v>
      </c>
      <c r="E132" s="302">
        <v>683.96666666666647</v>
      </c>
      <c r="F132" s="302">
        <v>674.18333333333328</v>
      </c>
      <c r="G132" s="302">
        <v>658.16666666666652</v>
      </c>
      <c r="H132" s="302">
        <v>709.76666666666642</v>
      </c>
      <c r="I132" s="302">
        <v>725.78333333333308</v>
      </c>
      <c r="J132" s="302">
        <v>735.56666666666638</v>
      </c>
      <c r="K132" s="301">
        <v>716</v>
      </c>
      <c r="L132" s="301">
        <v>690.2</v>
      </c>
      <c r="M132" s="301">
        <v>0.15014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3564.9</v>
      </c>
      <c r="D133" s="302">
        <v>3575.3666666666663</v>
      </c>
      <c r="E133" s="302">
        <v>3522.7333333333327</v>
      </c>
      <c r="F133" s="302">
        <v>3480.5666666666662</v>
      </c>
      <c r="G133" s="302">
        <v>3427.9333333333325</v>
      </c>
      <c r="H133" s="302">
        <v>3617.5333333333328</v>
      </c>
      <c r="I133" s="302">
        <v>3670.166666666667</v>
      </c>
      <c r="J133" s="302">
        <v>3712.333333333333</v>
      </c>
      <c r="K133" s="301">
        <v>3628</v>
      </c>
      <c r="L133" s="301">
        <v>3533.2</v>
      </c>
      <c r="M133" s="301">
        <v>5.21488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3350.65</v>
      </c>
      <c r="D134" s="302">
        <v>3400.6333333333332</v>
      </c>
      <c r="E134" s="302">
        <v>3244.2666666666664</v>
      </c>
      <c r="F134" s="302">
        <v>3137.8833333333332</v>
      </c>
      <c r="G134" s="302">
        <v>2981.5166666666664</v>
      </c>
      <c r="H134" s="302">
        <v>3507.0166666666664</v>
      </c>
      <c r="I134" s="302">
        <v>3663.3833333333332</v>
      </c>
      <c r="J134" s="302">
        <v>3769.7666666666664</v>
      </c>
      <c r="K134" s="301">
        <v>3557</v>
      </c>
      <c r="L134" s="301">
        <v>3294.25</v>
      </c>
      <c r="M134" s="301">
        <v>3.2383000000000002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304.05</v>
      </c>
      <c r="D135" s="302">
        <v>309.78333333333336</v>
      </c>
      <c r="E135" s="302">
        <v>296.91666666666674</v>
      </c>
      <c r="F135" s="302">
        <v>289.78333333333336</v>
      </c>
      <c r="G135" s="302">
        <v>276.91666666666674</v>
      </c>
      <c r="H135" s="302">
        <v>316.91666666666674</v>
      </c>
      <c r="I135" s="302">
        <v>329.78333333333342</v>
      </c>
      <c r="J135" s="302">
        <v>336.91666666666674</v>
      </c>
      <c r="K135" s="301">
        <v>322.64999999999998</v>
      </c>
      <c r="L135" s="301">
        <v>302.64999999999998</v>
      </c>
      <c r="M135" s="301">
        <v>65.748069999999998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3682.6</v>
      </c>
      <c r="D136" s="302">
        <v>3660.8333333333335</v>
      </c>
      <c r="E136" s="302">
        <v>3583.7666666666669</v>
      </c>
      <c r="F136" s="302">
        <v>3484.9333333333334</v>
      </c>
      <c r="G136" s="302">
        <v>3407.8666666666668</v>
      </c>
      <c r="H136" s="302">
        <v>3759.666666666667</v>
      </c>
      <c r="I136" s="302">
        <v>3836.7333333333336</v>
      </c>
      <c r="J136" s="302">
        <v>3935.5666666666671</v>
      </c>
      <c r="K136" s="301">
        <v>3737.9</v>
      </c>
      <c r="L136" s="301">
        <v>3562</v>
      </c>
      <c r="M136" s="301">
        <v>4.0856300000000001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4287.5</v>
      </c>
      <c r="D137" s="302">
        <v>4307.4833333333327</v>
      </c>
      <c r="E137" s="302">
        <v>4255.6666666666652</v>
      </c>
      <c r="F137" s="302">
        <v>4223.8333333333321</v>
      </c>
      <c r="G137" s="302">
        <v>4172.0166666666646</v>
      </c>
      <c r="H137" s="302">
        <v>4339.3166666666657</v>
      </c>
      <c r="I137" s="302">
        <v>4391.1333333333332</v>
      </c>
      <c r="J137" s="302">
        <v>4422.9666666666662</v>
      </c>
      <c r="K137" s="301">
        <v>4359.3</v>
      </c>
      <c r="L137" s="301">
        <v>4275.6499999999996</v>
      </c>
      <c r="M137" s="301">
        <v>3.50007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1917.05</v>
      </c>
      <c r="D138" s="302">
        <v>1960.5166666666667</v>
      </c>
      <c r="E138" s="302">
        <v>1829.5333333333333</v>
      </c>
      <c r="F138" s="302">
        <v>1742.0166666666667</v>
      </c>
      <c r="G138" s="302">
        <v>1611.0333333333333</v>
      </c>
      <c r="H138" s="302">
        <v>2048.0333333333333</v>
      </c>
      <c r="I138" s="302">
        <v>2179.0166666666664</v>
      </c>
      <c r="J138" s="302">
        <v>2266.5333333333333</v>
      </c>
      <c r="K138" s="301">
        <v>2091.5</v>
      </c>
      <c r="L138" s="301">
        <v>1873</v>
      </c>
      <c r="M138" s="301">
        <v>1.2608900000000001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50.85</v>
      </c>
      <c r="D139" s="302">
        <v>51.883333333333326</v>
      </c>
      <c r="E139" s="302">
        <v>49.016666666666652</v>
      </c>
      <c r="F139" s="302">
        <v>47.183333333333323</v>
      </c>
      <c r="G139" s="302">
        <v>44.316666666666649</v>
      </c>
      <c r="H139" s="302">
        <v>53.716666666666654</v>
      </c>
      <c r="I139" s="302">
        <v>56.583333333333329</v>
      </c>
      <c r="J139" s="302">
        <v>58.416666666666657</v>
      </c>
      <c r="K139" s="301">
        <v>54.75</v>
      </c>
      <c r="L139" s="301">
        <v>50.05</v>
      </c>
      <c r="M139" s="301">
        <v>8.8746799999999997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2652.5</v>
      </c>
      <c r="D140" s="302">
        <v>2677.5833333333335</v>
      </c>
      <c r="E140" s="302">
        <v>2606.166666666667</v>
      </c>
      <c r="F140" s="302">
        <v>2559.8333333333335</v>
      </c>
      <c r="G140" s="302">
        <v>2488.416666666667</v>
      </c>
      <c r="H140" s="302">
        <v>2723.916666666667</v>
      </c>
      <c r="I140" s="302">
        <v>2795.3333333333339</v>
      </c>
      <c r="J140" s="302">
        <v>2841.666666666667</v>
      </c>
      <c r="K140" s="301">
        <v>2749</v>
      </c>
      <c r="L140" s="301">
        <v>2631.25</v>
      </c>
      <c r="M140" s="301">
        <v>5.4247800000000002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516.65</v>
      </c>
      <c r="D141" s="302">
        <v>522.7166666666667</v>
      </c>
      <c r="E141" s="302">
        <v>501.43333333333339</v>
      </c>
      <c r="F141" s="302">
        <v>486.2166666666667</v>
      </c>
      <c r="G141" s="302">
        <v>464.93333333333339</v>
      </c>
      <c r="H141" s="302">
        <v>537.93333333333339</v>
      </c>
      <c r="I141" s="302">
        <v>559.2166666666667</v>
      </c>
      <c r="J141" s="302">
        <v>574.43333333333339</v>
      </c>
      <c r="K141" s="301">
        <v>544</v>
      </c>
      <c r="L141" s="301">
        <v>507.5</v>
      </c>
      <c r="M141" s="301">
        <v>3.0447299999999999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129.65</v>
      </c>
      <c r="D142" s="302">
        <v>129.93333333333334</v>
      </c>
      <c r="E142" s="302">
        <v>126.71666666666667</v>
      </c>
      <c r="F142" s="302">
        <v>123.78333333333333</v>
      </c>
      <c r="G142" s="302">
        <v>120.56666666666666</v>
      </c>
      <c r="H142" s="302">
        <v>132.86666666666667</v>
      </c>
      <c r="I142" s="302">
        <v>136.08333333333337</v>
      </c>
      <c r="J142" s="302">
        <v>139.01666666666668</v>
      </c>
      <c r="K142" s="301">
        <v>133.15</v>
      </c>
      <c r="L142" s="301">
        <v>127</v>
      </c>
      <c r="M142" s="301">
        <v>2.09727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380.2</v>
      </c>
      <c r="D143" s="302">
        <v>384.13333333333338</v>
      </c>
      <c r="E143" s="302">
        <v>361.26666666666677</v>
      </c>
      <c r="F143" s="302">
        <v>342.33333333333337</v>
      </c>
      <c r="G143" s="302">
        <v>319.46666666666675</v>
      </c>
      <c r="H143" s="302">
        <v>403.06666666666678</v>
      </c>
      <c r="I143" s="302">
        <v>425.93333333333345</v>
      </c>
      <c r="J143" s="302">
        <v>444.86666666666679</v>
      </c>
      <c r="K143" s="301">
        <v>407</v>
      </c>
      <c r="L143" s="301">
        <v>365.2</v>
      </c>
      <c r="M143" s="301">
        <v>2.6819199999999999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411.35</v>
      </c>
      <c r="D144" s="302">
        <v>413.7833333333333</v>
      </c>
      <c r="E144" s="302">
        <v>405.56666666666661</v>
      </c>
      <c r="F144" s="302">
        <v>399.7833333333333</v>
      </c>
      <c r="G144" s="302">
        <v>391.56666666666661</v>
      </c>
      <c r="H144" s="302">
        <v>419.56666666666661</v>
      </c>
      <c r="I144" s="302">
        <v>427.7833333333333</v>
      </c>
      <c r="J144" s="302">
        <v>433.56666666666661</v>
      </c>
      <c r="K144" s="301">
        <v>422</v>
      </c>
      <c r="L144" s="301">
        <v>408</v>
      </c>
      <c r="M144" s="301">
        <v>9.6467200000000002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1268.0999999999999</v>
      </c>
      <c r="D145" s="302">
        <v>1265.25</v>
      </c>
      <c r="E145" s="302">
        <v>1245.5</v>
      </c>
      <c r="F145" s="302">
        <v>1222.9000000000001</v>
      </c>
      <c r="G145" s="302">
        <v>1203.1500000000001</v>
      </c>
      <c r="H145" s="302">
        <v>1287.8499999999999</v>
      </c>
      <c r="I145" s="302">
        <v>1307.5999999999999</v>
      </c>
      <c r="J145" s="302">
        <v>1330.1999999999998</v>
      </c>
      <c r="K145" s="301">
        <v>1285</v>
      </c>
      <c r="L145" s="301">
        <v>1242.6500000000001</v>
      </c>
      <c r="M145" s="301">
        <v>0.65908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57.95</v>
      </c>
      <c r="D146" s="302">
        <v>58.533333333333331</v>
      </c>
      <c r="E146" s="302">
        <v>56.916666666666664</v>
      </c>
      <c r="F146" s="302">
        <v>55.883333333333333</v>
      </c>
      <c r="G146" s="302">
        <v>54.266666666666666</v>
      </c>
      <c r="H146" s="302">
        <v>59.566666666666663</v>
      </c>
      <c r="I146" s="302">
        <v>61.183333333333337</v>
      </c>
      <c r="J146" s="302">
        <v>62.216666666666661</v>
      </c>
      <c r="K146" s="301">
        <v>60.15</v>
      </c>
      <c r="L146" s="301">
        <v>57.5</v>
      </c>
      <c r="M146" s="301">
        <v>8.2675800000000006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153.19999999999999</v>
      </c>
      <c r="D147" s="302">
        <v>153.54999999999998</v>
      </c>
      <c r="E147" s="302">
        <v>151.39999999999998</v>
      </c>
      <c r="F147" s="302">
        <v>149.6</v>
      </c>
      <c r="G147" s="302">
        <v>147.44999999999999</v>
      </c>
      <c r="H147" s="302">
        <v>155.34999999999997</v>
      </c>
      <c r="I147" s="302">
        <v>157.5</v>
      </c>
      <c r="J147" s="302">
        <v>159.29999999999995</v>
      </c>
      <c r="K147" s="301">
        <v>155.69999999999999</v>
      </c>
      <c r="L147" s="301">
        <v>151.75</v>
      </c>
      <c r="M147" s="301">
        <v>1.6000099999999999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79</v>
      </c>
      <c r="D148" s="302">
        <v>78.899999999999991</v>
      </c>
      <c r="E148" s="302">
        <v>75.09999999999998</v>
      </c>
      <c r="F148" s="302">
        <v>71.199999999999989</v>
      </c>
      <c r="G148" s="302">
        <v>67.399999999999977</v>
      </c>
      <c r="H148" s="302">
        <v>82.799999999999983</v>
      </c>
      <c r="I148" s="302">
        <v>86.6</v>
      </c>
      <c r="J148" s="302">
        <v>90.499999999999986</v>
      </c>
      <c r="K148" s="301">
        <v>82.7</v>
      </c>
      <c r="L148" s="301">
        <v>75</v>
      </c>
      <c r="M148" s="301">
        <v>15.84243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38.75</v>
      </c>
      <c r="D149" s="302">
        <v>38.833333333333336</v>
      </c>
      <c r="E149" s="302">
        <v>37.516666666666673</v>
      </c>
      <c r="F149" s="302">
        <v>36.283333333333339</v>
      </c>
      <c r="G149" s="302">
        <v>34.966666666666676</v>
      </c>
      <c r="H149" s="302">
        <v>40.06666666666667</v>
      </c>
      <c r="I149" s="302">
        <v>41.383333333333333</v>
      </c>
      <c r="J149" s="302">
        <v>42.616666666666667</v>
      </c>
      <c r="K149" s="301">
        <v>40.15</v>
      </c>
      <c r="L149" s="301">
        <v>37.6</v>
      </c>
      <c r="M149" s="301">
        <v>14.03049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639.65</v>
      </c>
      <c r="D150" s="302">
        <v>646.96666666666658</v>
      </c>
      <c r="E150" s="302">
        <v>630.98333333333312</v>
      </c>
      <c r="F150" s="302">
        <v>622.31666666666649</v>
      </c>
      <c r="G150" s="302">
        <v>606.33333333333303</v>
      </c>
      <c r="H150" s="302">
        <v>655.63333333333321</v>
      </c>
      <c r="I150" s="302">
        <v>671.61666666666656</v>
      </c>
      <c r="J150" s="302">
        <v>680.2833333333333</v>
      </c>
      <c r="K150" s="301">
        <v>662.95</v>
      </c>
      <c r="L150" s="301">
        <v>638.29999999999995</v>
      </c>
      <c r="M150" s="301">
        <v>0.69762999999999997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1559.75</v>
      </c>
      <c r="D151" s="302">
        <v>1570.8499999999997</v>
      </c>
      <c r="E151" s="302">
        <v>1536.9999999999993</v>
      </c>
      <c r="F151" s="302">
        <v>1514.2499999999995</v>
      </c>
      <c r="G151" s="302">
        <v>1480.3999999999992</v>
      </c>
      <c r="H151" s="302">
        <v>1593.5999999999995</v>
      </c>
      <c r="I151" s="302">
        <v>1627.4499999999998</v>
      </c>
      <c r="J151" s="302">
        <v>1650.1999999999996</v>
      </c>
      <c r="K151" s="301">
        <v>1604.7</v>
      </c>
      <c r="L151" s="301">
        <v>1548.1</v>
      </c>
      <c r="M151" s="301">
        <v>2.8191600000000001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138.4</v>
      </c>
      <c r="D152" s="302">
        <v>139.83333333333334</v>
      </c>
      <c r="E152" s="302">
        <v>136.56666666666669</v>
      </c>
      <c r="F152" s="302">
        <v>134.73333333333335</v>
      </c>
      <c r="G152" s="302">
        <v>131.4666666666667</v>
      </c>
      <c r="H152" s="302">
        <v>141.66666666666669</v>
      </c>
      <c r="I152" s="302">
        <v>144.93333333333334</v>
      </c>
      <c r="J152" s="302">
        <v>146.76666666666668</v>
      </c>
      <c r="K152" s="301">
        <v>143.1</v>
      </c>
      <c r="L152" s="301">
        <v>138</v>
      </c>
      <c r="M152" s="301">
        <v>11.975429999999999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110.4</v>
      </c>
      <c r="D153" s="302">
        <v>112.33333333333333</v>
      </c>
      <c r="E153" s="302">
        <v>107.96666666666665</v>
      </c>
      <c r="F153" s="302">
        <v>105.53333333333333</v>
      </c>
      <c r="G153" s="302">
        <v>101.16666666666666</v>
      </c>
      <c r="H153" s="302">
        <v>114.76666666666665</v>
      </c>
      <c r="I153" s="302">
        <v>119.13333333333333</v>
      </c>
      <c r="J153" s="302">
        <v>121.56666666666665</v>
      </c>
      <c r="K153" s="301">
        <v>116.7</v>
      </c>
      <c r="L153" s="301">
        <v>109.9</v>
      </c>
      <c r="M153" s="301">
        <v>1.0204599999999999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235.15</v>
      </c>
      <c r="D154" s="302">
        <v>235.63333333333333</v>
      </c>
      <c r="E154" s="302">
        <v>233.41666666666666</v>
      </c>
      <c r="F154" s="302">
        <v>231.68333333333334</v>
      </c>
      <c r="G154" s="302">
        <v>229.46666666666667</v>
      </c>
      <c r="H154" s="302">
        <v>237.36666666666665</v>
      </c>
      <c r="I154" s="302">
        <v>239.58333333333334</v>
      </c>
      <c r="J154" s="302">
        <v>241.31666666666663</v>
      </c>
      <c r="K154" s="301">
        <v>237.85</v>
      </c>
      <c r="L154" s="301">
        <v>233.9</v>
      </c>
      <c r="M154" s="301">
        <v>0.57330000000000003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86.9</v>
      </c>
      <c r="D155" s="302">
        <v>87.983333333333334</v>
      </c>
      <c r="E155" s="302">
        <v>85.216666666666669</v>
      </c>
      <c r="F155" s="302">
        <v>83.533333333333331</v>
      </c>
      <c r="G155" s="302">
        <v>80.766666666666666</v>
      </c>
      <c r="H155" s="302">
        <v>89.666666666666671</v>
      </c>
      <c r="I155" s="302">
        <v>92.433333333333351</v>
      </c>
      <c r="J155" s="302">
        <v>94.116666666666674</v>
      </c>
      <c r="K155" s="301">
        <v>90.75</v>
      </c>
      <c r="L155" s="301">
        <v>86.3</v>
      </c>
      <c r="M155" s="301">
        <v>102.32041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360.3</v>
      </c>
      <c r="D156" s="302">
        <v>365.36666666666662</v>
      </c>
      <c r="E156" s="302">
        <v>346.33333333333326</v>
      </c>
      <c r="F156" s="302">
        <v>332.36666666666662</v>
      </c>
      <c r="G156" s="302">
        <v>313.33333333333326</v>
      </c>
      <c r="H156" s="302">
        <v>379.33333333333326</v>
      </c>
      <c r="I156" s="302">
        <v>398.36666666666667</v>
      </c>
      <c r="J156" s="302">
        <v>412.33333333333326</v>
      </c>
      <c r="K156" s="301">
        <v>384.4</v>
      </c>
      <c r="L156" s="301">
        <v>351.4</v>
      </c>
      <c r="M156" s="301">
        <v>2.1785100000000002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5027.95</v>
      </c>
      <c r="D157" s="302">
        <v>5039.7666666666673</v>
      </c>
      <c r="E157" s="302">
        <v>4929.5333333333347</v>
      </c>
      <c r="F157" s="302">
        <v>4831.1166666666677</v>
      </c>
      <c r="G157" s="302">
        <v>4720.883333333335</v>
      </c>
      <c r="H157" s="302">
        <v>5138.1833333333343</v>
      </c>
      <c r="I157" s="302">
        <v>5248.4166666666661</v>
      </c>
      <c r="J157" s="302">
        <v>5346.8333333333339</v>
      </c>
      <c r="K157" s="301">
        <v>5150</v>
      </c>
      <c r="L157" s="301">
        <v>4941.3500000000004</v>
      </c>
      <c r="M157" s="301">
        <v>1.07443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138.19999999999999</v>
      </c>
      <c r="D158" s="302">
        <v>148.03333333333333</v>
      </c>
      <c r="E158" s="302">
        <v>127.16666666666666</v>
      </c>
      <c r="F158" s="302">
        <v>116.13333333333333</v>
      </c>
      <c r="G158" s="302">
        <v>95.266666666666652</v>
      </c>
      <c r="H158" s="302">
        <v>159.06666666666666</v>
      </c>
      <c r="I158" s="302">
        <v>179.93333333333334</v>
      </c>
      <c r="J158" s="302">
        <v>190.96666666666667</v>
      </c>
      <c r="K158" s="301">
        <v>168.9</v>
      </c>
      <c r="L158" s="301">
        <v>137</v>
      </c>
      <c r="M158" s="301">
        <v>7.0377099999999997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2589</v>
      </c>
      <c r="D159" s="302">
        <v>2636.0666666666666</v>
      </c>
      <c r="E159" s="302">
        <v>2512.9333333333334</v>
      </c>
      <c r="F159" s="302">
        <v>2436.8666666666668</v>
      </c>
      <c r="G159" s="302">
        <v>2313.7333333333336</v>
      </c>
      <c r="H159" s="302">
        <v>2712.1333333333332</v>
      </c>
      <c r="I159" s="302">
        <v>2835.2666666666664</v>
      </c>
      <c r="J159" s="302">
        <v>2911.333333333333</v>
      </c>
      <c r="K159" s="301">
        <v>2759.2</v>
      </c>
      <c r="L159" s="301">
        <v>2560</v>
      </c>
      <c r="M159" s="301">
        <v>0.47058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228</v>
      </c>
      <c r="D160" s="302">
        <v>229.9</v>
      </c>
      <c r="E160" s="302">
        <v>223.8</v>
      </c>
      <c r="F160" s="302">
        <v>219.6</v>
      </c>
      <c r="G160" s="302">
        <v>213.5</v>
      </c>
      <c r="H160" s="302">
        <v>234.10000000000002</v>
      </c>
      <c r="I160" s="302">
        <v>240.2</v>
      </c>
      <c r="J160" s="302">
        <v>244.40000000000003</v>
      </c>
      <c r="K160" s="301">
        <v>236</v>
      </c>
      <c r="L160" s="301">
        <v>225.7</v>
      </c>
      <c r="M160" s="301">
        <v>5.0715199999999996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8.8000000000000007</v>
      </c>
      <c r="D161" s="302">
        <v>9.1</v>
      </c>
      <c r="E161" s="302">
        <v>8.5</v>
      </c>
      <c r="F161" s="302">
        <v>8.2000000000000011</v>
      </c>
      <c r="G161" s="302">
        <v>7.6000000000000014</v>
      </c>
      <c r="H161" s="302">
        <v>9.3999999999999986</v>
      </c>
      <c r="I161" s="302">
        <v>9.9999999999999964</v>
      </c>
      <c r="J161" s="302">
        <v>10.299999999999997</v>
      </c>
      <c r="K161" s="301">
        <v>9.6999999999999993</v>
      </c>
      <c r="L161" s="301">
        <v>8.8000000000000007</v>
      </c>
      <c r="M161" s="301">
        <v>134.93732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97.9</v>
      </c>
      <c r="D162" s="302">
        <v>99.583333333333329</v>
      </c>
      <c r="E162" s="302">
        <v>95.316666666666663</v>
      </c>
      <c r="F162" s="302">
        <v>92.733333333333334</v>
      </c>
      <c r="G162" s="302">
        <v>88.466666666666669</v>
      </c>
      <c r="H162" s="302">
        <v>102.16666666666666</v>
      </c>
      <c r="I162" s="302">
        <v>106.43333333333334</v>
      </c>
      <c r="J162" s="302">
        <v>109.01666666666665</v>
      </c>
      <c r="K162" s="301">
        <v>103.85</v>
      </c>
      <c r="L162" s="301">
        <v>97</v>
      </c>
      <c r="M162" s="301">
        <v>32.337919999999997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267.64999999999998</v>
      </c>
      <c r="D163" s="302">
        <v>275.68333333333334</v>
      </c>
      <c r="E163" s="302">
        <v>256.9666666666667</v>
      </c>
      <c r="F163" s="302">
        <v>246.28333333333336</v>
      </c>
      <c r="G163" s="302">
        <v>227.56666666666672</v>
      </c>
      <c r="H163" s="302">
        <v>286.36666666666667</v>
      </c>
      <c r="I163" s="302">
        <v>305.08333333333326</v>
      </c>
      <c r="J163" s="302">
        <v>315.76666666666665</v>
      </c>
      <c r="K163" s="301">
        <v>294.39999999999998</v>
      </c>
      <c r="L163" s="301">
        <v>265</v>
      </c>
      <c r="M163" s="301">
        <v>4.6585200000000002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140.5</v>
      </c>
      <c r="D164" s="302">
        <v>143.31666666666666</v>
      </c>
      <c r="E164" s="302">
        <v>137.23333333333332</v>
      </c>
      <c r="F164" s="302">
        <v>133.96666666666667</v>
      </c>
      <c r="G164" s="302">
        <v>127.88333333333333</v>
      </c>
      <c r="H164" s="302">
        <v>146.58333333333331</v>
      </c>
      <c r="I164" s="302">
        <v>152.66666666666669</v>
      </c>
      <c r="J164" s="302">
        <v>155.93333333333331</v>
      </c>
      <c r="K164" s="301">
        <v>149.4</v>
      </c>
      <c r="L164" s="301">
        <v>140.05000000000001</v>
      </c>
      <c r="M164" s="301">
        <v>98.222570000000005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2906.7</v>
      </c>
      <c r="D165" s="302">
        <v>2912.0499999999997</v>
      </c>
      <c r="E165" s="302">
        <v>2866.6499999999996</v>
      </c>
      <c r="F165" s="302">
        <v>2826.6</v>
      </c>
      <c r="G165" s="302">
        <v>2781.2</v>
      </c>
      <c r="H165" s="302">
        <v>2952.0999999999995</v>
      </c>
      <c r="I165" s="302">
        <v>2997.5</v>
      </c>
      <c r="J165" s="302">
        <v>3037.5499999999993</v>
      </c>
      <c r="K165" s="301">
        <v>2957.45</v>
      </c>
      <c r="L165" s="301">
        <v>2872</v>
      </c>
      <c r="M165" s="301">
        <v>1.12174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2891.5</v>
      </c>
      <c r="D166" s="302">
        <v>2952.9</v>
      </c>
      <c r="E166" s="302">
        <v>2800.8</v>
      </c>
      <c r="F166" s="302">
        <v>2710.1</v>
      </c>
      <c r="G166" s="302">
        <v>2558</v>
      </c>
      <c r="H166" s="302">
        <v>3043.6000000000004</v>
      </c>
      <c r="I166" s="302">
        <v>3195.7</v>
      </c>
      <c r="J166" s="302">
        <v>3286.4000000000005</v>
      </c>
      <c r="K166" s="301">
        <v>3105</v>
      </c>
      <c r="L166" s="301">
        <v>2862.2</v>
      </c>
      <c r="M166" s="301">
        <v>0.10927000000000001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382.5</v>
      </c>
      <c r="D167" s="302">
        <v>386.25</v>
      </c>
      <c r="E167" s="302">
        <v>371.25</v>
      </c>
      <c r="F167" s="302">
        <v>360</v>
      </c>
      <c r="G167" s="302">
        <v>345</v>
      </c>
      <c r="H167" s="302">
        <v>397.5</v>
      </c>
      <c r="I167" s="302">
        <v>412.5</v>
      </c>
      <c r="J167" s="302">
        <v>423.75</v>
      </c>
      <c r="K167" s="301">
        <v>401.25</v>
      </c>
      <c r="L167" s="301">
        <v>375</v>
      </c>
      <c r="M167" s="301">
        <v>1.7956000000000001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115.85</v>
      </c>
      <c r="D168" s="302">
        <v>115.28333333333335</v>
      </c>
      <c r="E168" s="302">
        <v>113.06666666666669</v>
      </c>
      <c r="F168" s="302">
        <v>110.28333333333335</v>
      </c>
      <c r="G168" s="302">
        <v>108.06666666666669</v>
      </c>
      <c r="H168" s="302">
        <v>118.06666666666669</v>
      </c>
      <c r="I168" s="302">
        <v>120.28333333333336</v>
      </c>
      <c r="J168" s="302">
        <v>123.06666666666669</v>
      </c>
      <c r="K168" s="301">
        <v>117.5</v>
      </c>
      <c r="L168" s="301">
        <v>112.5</v>
      </c>
      <c r="M168" s="301">
        <v>11.256779999999999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4949.5</v>
      </c>
      <c r="D169" s="302">
        <v>4936.4833333333336</v>
      </c>
      <c r="E169" s="302">
        <v>4887.9666666666672</v>
      </c>
      <c r="F169" s="302">
        <v>4826.4333333333334</v>
      </c>
      <c r="G169" s="302">
        <v>4777.916666666667</v>
      </c>
      <c r="H169" s="302">
        <v>4998.0166666666673</v>
      </c>
      <c r="I169" s="302">
        <v>5046.5333333333338</v>
      </c>
      <c r="J169" s="302">
        <v>5108.0666666666675</v>
      </c>
      <c r="K169" s="301">
        <v>4985</v>
      </c>
      <c r="L169" s="301">
        <v>4874.95</v>
      </c>
      <c r="M169" s="301">
        <v>0.11484999999999999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2652</v>
      </c>
      <c r="D170" s="302">
        <v>2663.6</v>
      </c>
      <c r="E170" s="302">
        <v>2617.1999999999998</v>
      </c>
      <c r="F170" s="302">
        <v>2582.4</v>
      </c>
      <c r="G170" s="302">
        <v>2536</v>
      </c>
      <c r="H170" s="302">
        <v>2698.3999999999996</v>
      </c>
      <c r="I170" s="302">
        <v>2744.8</v>
      </c>
      <c r="J170" s="302">
        <v>2779.5999999999995</v>
      </c>
      <c r="K170" s="301">
        <v>2710</v>
      </c>
      <c r="L170" s="301">
        <v>2628.8</v>
      </c>
      <c r="M170" s="301">
        <v>1.76224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1500.15</v>
      </c>
      <c r="D171" s="302">
        <v>1511.9166666666667</v>
      </c>
      <c r="E171" s="302">
        <v>1473.8333333333335</v>
      </c>
      <c r="F171" s="302">
        <v>1447.5166666666667</v>
      </c>
      <c r="G171" s="302">
        <v>1409.4333333333334</v>
      </c>
      <c r="H171" s="302">
        <v>1538.2333333333336</v>
      </c>
      <c r="I171" s="302">
        <v>1576.3166666666671</v>
      </c>
      <c r="J171" s="302">
        <v>1602.6333333333337</v>
      </c>
      <c r="K171" s="301">
        <v>1550</v>
      </c>
      <c r="L171" s="301">
        <v>1485.6</v>
      </c>
      <c r="M171" s="301">
        <v>0.33545999999999998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363.8</v>
      </c>
      <c r="D172" s="302">
        <v>371.25</v>
      </c>
      <c r="E172" s="302">
        <v>355.35</v>
      </c>
      <c r="F172" s="302">
        <v>346.90000000000003</v>
      </c>
      <c r="G172" s="302">
        <v>331.00000000000006</v>
      </c>
      <c r="H172" s="302">
        <v>379.7</v>
      </c>
      <c r="I172" s="302">
        <v>395.59999999999997</v>
      </c>
      <c r="J172" s="302">
        <v>404.04999999999995</v>
      </c>
      <c r="K172" s="301">
        <v>387.15</v>
      </c>
      <c r="L172" s="301">
        <v>362.8</v>
      </c>
      <c r="M172" s="301">
        <v>8.3908199999999997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3903.25</v>
      </c>
      <c r="D173" s="302">
        <v>3907.75</v>
      </c>
      <c r="E173" s="302">
        <v>3845.5</v>
      </c>
      <c r="F173" s="302">
        <v>3787.75</v>
      </c>
      <c r="G173" s="302">
        <v>3725.5</v>
      </c>
      <c r="H173" s="302">
        <v>3965.5</v>
      </c>
      <c r="I173" s="302">
        <v>4027.75</v>
      </c>
      <c r="J173" s="302">
        <v>4085.5</v>
      </c>
      <c r="K173" s="301">
        <v>3970</v>
      </c>
      <c r="L173" s="301">
        <v>3850</v>
      </c>
      <c r="M173" s="301">
        <v>0.22578999999999999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600.5</v>
      </c>
      <c r="D174" s="302">
        <v>607.56666666666672</v>
      </c>
      <c r="E174" s="302">
        <v>588.13333333333344</v>
      </c>
      <c r="F174" s="302">
        <v>575.76666666666677</v>
      </c>
      <c r="G174" s="302">
        <v>556.33333333333348</v>
      </c>
      <c r="H174" s="302">
        <v>619.93333333333339</v>
      </c>
      <c r="I174" s="302">
        <v>639.36666666666656</v>
      </c>
      <c r="J174" s="302">
        <v>651.73333333333335</v>
      </c>
      <c r="K174" s="301">
        <v>627</v>
      </c>
      <c r="L174" s="301">
        <v>595.20000000000005</v>
      </c>
      <c r="M174" s="301">
        <v>22.338550000000001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1127.3</v>
      </c>
      <c r="D175" s="302">
        <v>1147.2833333333335</v>
      </c>
      <c r="E175" s="302">
        <v>1096.0666666666671</v>
      </c>
      <c r="F175" s="302">
        <v>1064.8333333333335</v>
      </c>
      <c r="G175" s="302">
        <v>1013.616666666667</v>
      </c>
      <c r="H175" s="302">
        <v>1178.5166666666671</v>
      </c>
      <c r="I175" s="302">
        <v>1229.7333333333338</v>
      </c>
      <c r="J175" s="302">
        <v>1260.9666666666672</v>
      </c>
      <c r="K175" s="301">
        <v>1198.5</v>
      </c>
      <c r="L175" s="301">
        <v>1116.05</v>
      </c>
      <c r="M175" s="301">
        <v>0.14652000000000001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515.6</v>
      </c>
      <c r="D176" s="302">
        <v>514.2833333333333</v>
      </c>
      <c r="E176" s="302">
        <v>508.66666666666663</v>
      </c>
      <c r="F176" s="302">
        <v>501.73333333333335</v>
      </c>
      <c r="G176" s="302">
        <v>496.11666666666667</v>
      </c>
      <c r="H176" s="302">
        <v>521.21666666666658</v>
      </c>
      <c r="I176" s="302">
        <v>526.83333333333337</v>
      </c>
      <c r="J176" s="302">
        <v>533.76666666666654</v>
      </c>
      <c r="K176" s="301">
        <v>519.9</v>
      </c>
      <c r="L176" s="301">
        <v>507.35</v>
      </c>
      <c r="M176" s="301">
        <v>1.5936999999999999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741.9</v>
      </c>
      <c r="D177" s="302">
        <v>739.88333333333321</v>
      </c>
      <c r="E177" s="302">
        <v>732.06666666666638</v>
      </c>
      <c r="F177" s="302">
        <v>722.23333333333312</v>
      </c>
      <c r="G177" s="302">
        <v>714.41666666666629</v>
      </c>
      <c r="H177" s="302">
        <v>749.71666666666647</v>
      </c>
      <c r="I177" s="302">
        <v>757.5333333333333</v>
      </c>
      <c r="J177" s="302">
        <v>767.36666666666656</v>
      </c>
      <c r="K177" s="301">
        <v>747.7</v>
      </c>
      <c r="L177" s="301">
        <v>730.05</v>
      </c>
      <c r="M177" s="301">
        <v>10.78506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438.95</v>
      </c>
      <c r="D178" s="302">
        <v>441.65000000000003</v>
      </c>
      <c r="E178" s="302">
        <v>430.30000000000007</v>
      </c>
      <c r="F178" s="302">
        <v>421.65000000000003</v>
      </c>
      <c r="G178" s="302">
        <v>410.30000000000007</v>
      </c>
      <c r="H178" s="302">
        <v>450.30000000000007</v>
      </c>
      <c r="I178" s="302">
        <v>461.65000000000009</v>
      </c>
      <c r="J178" s="302">
        <v>470.30000000000007</v>
      </c>
      <c r="K178" s="301">
        <v>453</v>
      </c>
      <c r="L178" s="301">
        <v>433</v>
      </c>
      <c r="M178" s="301">
        <v>0.48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1197.55</v>
      </c>
      <c r="D179" s="302">
        <v>1220.1833333333332</v>
      </c>
      <c r="E179" s="302">
        <v>1170.9666666666662</v>
      </c>
      <c r="F179" s="302">
        <v>1144.383333333333</v>
      </c>
      <c r="G179" s="302">
        <v>1095.1666666666661</v>
      </c>
      <c r="H179" s="302">
        <v>1246.7666666666664</v>
      </c>
      <c r="I179" s="302">
        <v>1295.9833333333331</v>
      </c>
      <c r="J179" s="302">
        <v>1322.5666666666666</v>
      </c>
      <c r="K179" s="301">
        <v>1269.4000000000001</v>
      </c>
      <c r="L179" s="301">
        <v>1193.5999999999999</v>
      </c>
      <c r="M179" s="301">
        <v>5.7294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76.900000000000006</v>
      </c>
      <c r="D180" s="302">
        <v>76.816666666666677</v>
      </c>
      <c r="E180" s="302">
        <v>76.183333333333351</v>
      </c>
      <c r="F180" s="302">
        <v>75.466666666666669</v>
      </c>
      <c r="G180" s="302">
        <v>74.833333333333343</v>
      </c>
      <c r="H180" s="302">
        <v>77.53333333333336</v>
      </c>
      <c r="I180" s="302">
        <v>78.166666666666686</v>
      </c>
      <c r="J180" s="302">
        <v>78.883333333333368</v>
      </c>
      <c r="K180" s="301">
        <v>77.45</v>
      </c>
      <c r="L180" s="301">
        <v>76.099999999999994</v>
      </c>
      <c r="M180" s="301">
        <v>7.3843800000000002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239.45</v>
      </c>
      <c r="D181" s="302">
        <v>245.38333333333333</v>
      </c>
      <c r="E181" s="302">
        <v>231.76666666666665</v>
      </c>
      <c r="F181" s="302">
        <v>224.08333333333331</v>
      </c>
      <c r="G181" s="302">
        <v>210.46666666666664</v>
      </c>
      <c r="H181" s="302">
        <v>253.06666666666666</v>
      </c>
      <c r="I181" s="302">
        <v>266.68333333333334</v>
      </c>
      <c r="J181" s="302">
        <v>274.36666666666667</v>
      </c>
      <c r="K181" s="301">
        <v>259</v>
      </c>
      <c r="L181" s="301">
        <v>237.7</v>
      </c>
      <c r="M181" s="301">
        <v>9.8640500000000007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388.15</v>
      </c>
      <c r="D182" s="302">
        <v>395.25</v>
      </c>
      <c r="E182" s="302">
        <v>374.9</v>
      </c>
      <c r="F182" s="302">
        <v>361.65</v>
      </c>
      <c r="G182" s="302">
        <v>341.29999999999995</v>
      </c>
      <c r="H182" s="302">
        <v>408.5</v>
      </c>
      <c r="I182" s="302">
        <v>428.85</v>
      </c>
      <c r="J182" s="302">
        <v>442.1</v>
      </c>
      <c r="K182" s="301">
        <v>415.6</v>
      </c>
      <c r="L182" s="301">
        <v>382</v>
      </c>
      <c r="M182" s="301">
        <v>3.99762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1285.05</v>
      </c>
      <c r="D183" s="302">
        <v>1303.6666666666667</v>
      </c>
      <c r="E183" s="302">
        <v>1259.4333333333334</v>
      </c>
      <c r="F183" s="302">
        <v>1233.8166666666666</v>
      </c>
      <c r="G183" s="302">
        <v>1189.5833333333333</v>
      </c>
      <c r="H183" s="302">
        <v>1329.2833333333335</v>
      </c>
      <c r="I183" s="302">
        <v>1373.5166666666667</v>
      </c>
      <c r="J183" s="302">
        <v>1399.1333333333337</v>
      </c>
      <c r="K183" s="301">
        <v>1347.9</v>
      </c>
      <c r="L183" s="301">
        <v>1278.05</v>
      </c>
      <c r="M183" s="301">
        <v>9.5082199999999997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137.44999999999999</v>
      </c>
      <c r="D184" s="302">
        <v>140.33333333333334</v>
      </c>
      <c r="E184" s="302">
        <v>134.11666666666667</v>
      </c>
      <c r="F184" s="302">
        <v>130.78333333333333</v>
      </c>
      <c r="G184" s="302">
        <v>124.56666666666666</v>
      </c>
      <c r="H184" s="302">
        <v>143.66666666666669</v>
      </c>
      <c r="I184" s="302">
        <v>149.88333333333333</v>
      </c>
      <c r="J184" s="302">
        <v>153.2166666666667</v>
      </c>
      <c r="K184" s="301">
        <v>146.55000000000001</v>
      </c>
      <c r="L184" s="301">
        <v>137</v>
      </c>
      <c r="M184" s="301">
        <v>14.280379999999999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1577.15</v>
      </c>
      <c r="D185" s="302">
        <v>1590.3833333333332</v>
      </c>
      <c r="E185" s="302">
        <v>1547.7666666666664</v>
      </c>
      <c r="F185" s="302">
        <v>1518.3833333333332</v>
      </c>
      <c r="G185" s="302">
        <v>1475.7666666666664</v>
      </c>
      <c r="H185" s="302">
        <v>1619.7666666666664</v>
      </c>
      <c r="I185" s="302">
        <v>1662.3833333333332</v>
      </c>
      <c r="J185" s="302">
        <v>1691.7666666666664</v>
      </c>
      <c r="K185" s="301">
        <v>1633</v>
      </c>
      <c r="L185" s="301">
        <v>1561</v>
      </c>
      <c r="M185" s="301">
        <v>0.19356000000000001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132.80000000000001</v>
      </c>
      <c r="D186" s="302">
        <v>134.6</v>
      </c>
      <c r="E186" s="302">
        <v>129.19999999999999</v>
      </c>
      <c r="F186" s="302">
        <v>125.6</v>
      </c>
      <c r="G186" s="302">
        <v>120.19999999999999</v>
      </c>
      <c r="H186" s="302">
        <v>138.19999999999999</v>
      </c>
      <c r="I186" s="302">
        <v>143.60000000000002</v>
      </c>
      <c r="J186" s="302">
        <v>147.19999999999999</v>
      </c>
      <c r="K186" s="301">
        <v>140</v>
      </c>
      <c r="L186" s="301">
        <v>131</v>
      </c>
      <c r="M186" s="301">
        <v>16.397469999999998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224.3</v>
      </c>
      <c r="D187" s="302">
        <v>227.79999999999998</v>
      </c>
      <c r="E187" s="302">
        <v>219.34999999999997</v>
      </c>
      <c r="F187" s="302">
        <v>214.39999999999998</v>
      </c>
      <c r="G187" s="302">
        <v>205.94999999999996</v>
      </c>
      <c r="H187" s="302">
        <v>232.74999999999997</v>
      </c>
      <c r="I187" s="302">
        <v>241.19999999999996</v>
      </c>
      <c r="J187" s="302">
        <v>246.14999999999998</v>
      </c>
      <c r="K187" s="301">
        <v>236.25</v>
      </c>
      <c r="L187" s="301">
        <v>222.85</v>
      </c>
      <c r="M187" s="301">
        <v>5.26851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731.95</v>
      </c>
      <c r="D188" s="302">
        <v>728.51666666666677</v>
      </c>
      <c r="E188" s="302">
        <v>714.53333333333353</v>
      </c>
      <c r="F188" s="302">
        <v>697.11666666666679</v>
      </c>
      <c r="G188" s="302">
        <v>683.13333333333355</v>
      </c>
      <c r="H188" s="302">
        <v>745.93333333333351</v>
      </c>
      <c r="I188" s="302">
        <v>759.91666666666686</v>
      </c>
      <c r="J188" s="302">
        <v>777.33333333333348</v>
      </c>
      <c r="K188" s="301">
        <v>742.5</v>
      </c>
      <c r="L188" s="301">
        <v>711.1</v>
      </c>
      <c r="M188" s="301">
        <v>7.4227400000000001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424.2</v>
      </c>
      <c r="D189" s="302">
        <v>433.91666666666669</v>
      </c>
      <c r="E189" s="302">
        <v>412.28333333333336</v>
      </c>
      <c r="F189" s="302">
        <v>400.36666666666667</v>
      </c>
      <c r="G189" s="302">
        <v>378.73333333333335</v>
      </c>
      <c r="H189" s="302">
        <v>445.83333333333337</v>
      </c>
      <c r="I189" s="302">
        <v>467.4666666666667</v>
      </c>
      <c r="J189" s="302">
        <v>479.38333333333338</v>
      </c>
      <c r="K189" s="301">
        <v>455.55</v>
      </c>
      <c r="L189" s="301">
        <v>422</v>
      </c>
      <c r="M189" s="301">
        <v>24.868200000000002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1797.1</v>
      </c>
      <c r="D190" s="302">
        <v>1822.6833333333334</v>
      </c>
      <c r="E190" s="302">
        <v>1755.4166666666667</v>
      </c>
      <c r="F190" s="302">
        <v>1713.7333333333333</v>
      </c>
      <c r="G190" s="302">
        <v>1646.4666666666667</v>
      </c>
      <c r="H190" s="302">
        <v>1864.3666666666668</v>
      </c>
      <c r="I190" s="302">
        <v>1931.6333333333332</v>
      </c>
      <c r="J190" s="302">
        <v>1973.3166666666668</v>
      </c>
      <c r="K190" s="301">
        <v>1889.95</v>
      </c>
      <c r="L190" s="301">
        <v>1781</v>
      </c>
      <c r="M190" s="301">
        <v>7.8198600000000003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861.35</v>
      </c>
      <c r="D191" s="302">
        <v>871.85</v>
      </c>
      <c r="E191" s="302">
        <v>843.75</v>
      </c>
      <c r="F191" s="302">
        <v>826.15</v>
      </c>
      <c r="G191" s="302">
        <v>798.05</v>
      </c>
      <c r="H191" s="302">
        <v>889.45</v>
      </c>
      <c r="I191" s="302">
        <v>917.55000000000018</v>
      </c>
      <c r="J191" s="302">
        <v>935.15000000000009</v>
      </c>
      <c r="K191" s="301">
        <v>899.95</v>
      </c>
      <c r="L191" s="301">
        <v>854.25</v>
      </c>
      <c r="M191" s="301">
        <v>2.5961799999999999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16.55</v>
      </c>
      <c r="D192" s="302">
        <v>16.8</v>
      </c>
      <c r="E192" s="302">
        <v>16.25</v>
      </c>
      <c r="F192" s="302">
        <v>15.95</v>
      </c>
      <c r="G192" s="302">
        <v>15.399999999999999</v>
      </c>
      <c r="H192" s="302">
        <v>17.100000000000001</v>
      </c>
      <c r="I192" s="302">
        <v>17.650000000000006</v>
      </c>
      <c r="J192" s="302">
        <v>17.950000000000003</v>
      </c>
      <c r="K192" s="301">
        <v>17.350000000000001</v>
      </c>
      <c r="L192" s="301">
        <v>16.5</v>
      </c>
      <c r="M192" s="301">
        <v>12.02679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854.1</v>
      </c>
      <c r="D193" s="302">
        <v>862.93333333333339</v>
      </c>
      <c r="E193" s="302">
        <v>831.16666666666674</v>
      </c>
      <c r="F193" s="302">
        <v>808.23333333333335</v>
      </c>
      <c r="G193" s="302">
        <v>776.4666666666667</v>
      </c>
      <c r="H193" s="302">
        <v>885.86666666666679</v>
      </c>
      <c r="I193" s="302">
        <v>917.63333333333344</v>
      </c>
      <c r="J193" s="302">
        <v>940.56666666666683</v>
      </c>
      <c r="K193" s="301">
        <v>894.7</v>
      </c>
      <c r="L193" s="301">
        <v>840</v>
      </c>
      <c r="M193" s="301">
        <v>0.13195000000000001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1093.4000000000001</v>
      </c>
      <c r="D194" s="302">
        <v>1102.1666666666667</v>
      </c>
      <c r="E194" s="302">
        <v>1076.5333333333335</v>
      </c>
      <c r="F194" s="302">
        <v>1059.6666666666667</v>
      </c>
      <c r="G194" s="302">
        <v>1034.0333333333335</v>
      </c>
      <c r="H194" s="302">
        <v>1119.0333333333335</v>
      </c>
      <c r="I194" s="302">
        <v>1144.6666666666667</v>
      </c>
      <c r="J194" s="302">
        <v>1161.5333333333335</v>
      </c>
      <c r="K194" s="301">
        <v>1127.8</v>
      </c>
      <c r="L194" s="301">
        <v>1085.3</v>
      </c>
      <c r="M194" s="301">
        <v>4.7812000000000001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964.95</v>
      </c>
      <c r="D195" s="302">
        <v>977.86666666666667</v>
      </c>
      <c r="E195" s="302">
        <v>948.73333333333335</v>
      </c>
      <c r="F195" s="302">
        <v>932.51666666666665</v>
      </c>
      <c r="G195" s="302">
        <v>903.38333333333333</v>
      </c>
      <c r="H195" s="302">
        <v>994.08333333333337</v>
      </c>
      <c r="I195" s="302">
        <v>1023.2166666666668</v>
      </c>
      <c r="J195" s="302">
        <v>1039.4333333333334</v>
      </c>
      <c r="K195" s="301">
        <v>1007</v>
      </c>
      <c r="L195" s="301">
        <v>961.65</v>
      </c>
      <c r="M195" s="301">
        <v>31.986180000000001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2056.5</v>
      </c>
      <c r="D196" s="302">
        <v>2080.1</v>
      </c>
      <c r="E196" s="302">
        <v>2026.3999999999996</v>
      </c>
      <c r="F196" s="302">
        <v>1996.2999999999997</v>
      </c>
      <c r="G196" s="302">
        <v>1942.5999999999995</v>
      </c>
      <c r="H196" s="302">
        <v>2110.1999999999998</v>
      </c>
      <c r="I196" s="302">
        <v>2163.8999999999996</v>
      </c>
      <c r="J196" s="302">
        <v>2194</v>
      </c>
      <c r="K196" s="301">
        <v>2133.8000000000002</v>
      </c>
      <c r="L196" s="301">
        <v>2050</v>
      </c>
      <c r="M196" s="301">
        <v>31.892510000000001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1784.95</v>
      </c>
      <c r="D197" s="302">
        <v>1805.9166666666667</v>
      </c>
      <c r="E197" s="302">
        <v>1755.1333333333334</v>
      </c>
      <c r="F197" s="302">
        <v>1725.3166666666666</v>
      </c>
      <c r="G197" s="302">
        <v>1674.5333333333333</v>
      </c>
      <c r="H197" s="302">
        <v>1835.7333333333336</v>
      </c>
      <c r="I197" s="302">
        <v>1886.5166666666669</v>
      </c>
      <c r="J197" s="302">
        <v>1916.3333333333337</v>
      </c>
      <c r="K197" s="301">
        <v>1856.7</v>
      </c>
      <c r="L197" s="301">
        <v>1776.1</v>
      </c>
      <c r="M197" s="301">
        <v>5.8358999999999996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1281.3</v>
      </c>
      <c r="D198" s="302">
        <v>1293.2833333333333</v>
      </c>
      <c r="E198" s="302">
        <v>1266.0166666666667</v>
      </c>
      <c r="F198" s="302">
        <v>1250.7333333333333</v>
      </c>
      <c r="G198" s="302">
        <v>1223.4666666666667</v>
      </c>
      <c r="H198" s="302">
        <v>1308.5666666666666</v>
      </c>
      <c r="I198" s="302">
        <v>1335.833333333333</v>
      </c>
      <c r="J198" s="302">
        <v>1351.1166666666666</v>
      </c>
      <c r="K198" s="301">
        <v>1320.55</v>
      </c>
      <c r="L198" s="301">
        <v>1278</v>
      </c>
      <c r="M198" s="301">
        <v>60.845959999999998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570.54999999999995</v>
      </c>
      <c r="D199" s="302">
        <v>574.68333333333339</v>
      </c>
      <c r="E199" s="302">
        <v>563.51666666666677</v>
      </c>
      <c r="F199" s="302">
        <v>556.48333333333335</v>
      </c>
      <c r="G199" s="302">
        <v>545.31666666666672</v>
      </c>
      <c r="H199" s="302">
        <v>581.71666666666681</v>
      </c>
      <c r="I199" s="302">
        <v>592.88333333333333</v>
      </c>
      <c r="J199" s="302">
        <v>599.91666666666686</v>
      </c>
      <c r="K199" s="301">
        <v>585.85</v>
      </c>
      <c r="L199" s="301">
        <v>567.65</v>
      </c>
      <c r="M199" s="301">
        <v>23.66283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979.55</v>
      </c>
      <c r="D200" s="302">
        <v>993.21666666666658</v>
      </c>
      <c r="E200" s="302">
        <v>961.33333333333326</v>
      </c>
      <c r="F200" s="302">
        <v>943.11666666666667</v>
      </c>
      <c r="G200" s="302">
        <v>911.23333333333335</v>
      </c>
      <c r="H200" s="302">
        <v>1011.4333333333332</v>
      </c>
      <c r="I200" s="302">
        <v>1043.3166666666666</v>
      </c>
      <c r="J200" s="302">
        <v>1061.5333333333331</v>
      </c>
      <c r="K200" s="301">
        <v>1025.0999999999999</v>
      </c>
      <c r="L200" s="301">
        <v>975</v>
      </c>
      <c r="M200" s="301">
        <v>1.2236899999999999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173.5</v>
      </c>
      <c r="D201" s="302">
        <v>175.08333333333334</v>
      </c>
      <c r="E201" s="302">
        <v>170.51666666666668</v>
      </c>
      <c r="F201" s="302">
        <v>167.53333333333333</v>
      </c>
      <c r="G201" s="302">
        <v>162.96666666666667</v>
      </c>
      <c r="H201" s="302">
        <v>178.06666666666669</v>
      </c>
      <c r="I201" s="302">
        <v>182.63333333333335</v>
      </c>
      <c r="J201" s="302">
        <v>185.6166666666667</v>
      </c>
      <c r="K201" s="301">
        <v>179.65</v>
      </c>
      <c r="L201" s="301">
        <v>172.1</v>
      </c>
      <c r="M201" s="301">
        <v>9.6432500000000001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102.25</v>
      </c>
      <c r="D202" s="302">
        <v>102.86666666666667</v>
      </c>
      <c r="E202" s="302">
        <v>99.483333333333348</v>
      </c>
      <c r="F202" s="302">
        <v>96.716666666666669</v>
      </c>
      <c r="G202" s="302">
        <v>93.333333333333343</v>
      </c>
      <c r="H202" s="302">
        <v>105.63333333333335</v>
      </c>
      <c r="I202" s="302">
        <v>109.01666666666668</v>
      </c>
      <c r="J202" s="302">
        <v>111.78333333333336</v>
      </c>
      <c r="K202" s="301">
        <v>106.25</v>
      </c>
      <c r="L202" s="301">
        <v>100.1</v>
      </c>
      <c r="M202" s="301">
        <v>8.2408400000000004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2519.0500000000002</v>
      </c>
      <c r="D203" s="302">
        <v>2551.4500000000003</v>
      </c>
      <c r="E203" s="302">
        <v>2478.6500000000005</v>
      </c>
      <c r="F203" s="302">
        <v>2438.2500000000005</v>
      </c>
      <c r="G203" s="302">
        <v>2365.4500000000007</v>
      </c>
      <c r="H203" s="302">
        <v>2591.8500000000004</v>
      </c>
      <c r="I203" s="302">
        <v>2664.6500000000005</v>
      </c>
      <c r="J203" s="302">
        <v>2705.05</v>
      </c>
      <c r="K203" s="301">
        <v>2624.25</v>
      </c>
      <c r="L203" s="301">
        <v>2511.0500000000002</v>
      </c>
      <c r="M203" s="301">
        <v>4.9382400000000004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58.6</v>
      </c>
      <c r="D204" s="302">
        <v>59.866666666666667</v>
      </c>
      <c r="E204" s="302">
        <v>56.833333333333336</v>
      </c>
      <c r="F204" s="302">
        <v>55.06666666666667</v>
      </c>
      <c r="G204" s="302">
        <v>52.033333333333339</v>
      </c>
      <c r="H204" s="302">
        <v>61.633333333333333</v>
      </c>
      <c r="I204" s="302">
        <v>64.666666666666657</v>
      </c>
      <c r="J204" s="302">
        <v>66.433333333333337</v>
      </c>
      <c r="K204" s="301">
        <v>62.9</v>
      </c>
      <c r="L204" s="301">
        <v>58.1</v>
      </c>
      <c r="M204" s="301">
        <v>75.937359999999998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953.25</v>
      </c>
      <c r="D205" s="302">
        <v>960.80000000000007</v>
      </c>
      <c r="E205" s="302">
        <v>934.60000000000014</v>
      </c>
      <c r="F205" s="302">
        <v>915.95</v>
      </c>
      <c r="G205" s="302">
        <v>889.75000000000011</v>
      </c>
      <c r="H205" s="302">
        <v>979.45000000000016</v>
      </c>
      <c r="I205" s="302">
        <v>1005.6500000000002</v>
      </c>
      <c r="J205" s="302">
        <v>1024.3000000000002</v>
      </c>
      <c r="K205" s="301">
        <v>987</v>
      </c>
      <c r="L205" s="301">
        <v>942.15</v>
      </c>
      <c r="M205" s="301">
        <v>0.92281000000000002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235.2</v>
      </c>
      <c r="D206" s="302">
        <v>239.81666666666669</v>
      </c>
      <c r="E206" s="302">
        <v>228.13333333333338</v>
      </c>
      <c r="F206" s="302">
        <v>221.06666666666669</v>
      </c>
      <c r="G206" s="302">
        <v>209.38333333333338</v>
      </c>
      <c r="H206" s="302">
        <v>246.88333333333338</v>
      </c>
      <c r="I206" s="302">
        <v>258.56666666666672</v>
      </c>
      <c r="J206" s="302">
        <v>265.63333333333338</v>
      </c>
      <c r="K206" s="301">
        <v>251.5</v>
      </c>
      <c r="L206" s="301">
        <v>232.75</v>
      </c>
      <c r="M206" s="301">
        <v>4.1730200000000002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336.1</v>
      </c>
      <c r="D207" s="302">
        <v>344.05</v>
      </c>
      <c r="E207" s="302">
        <v>324.35000000000002</v>
      </c>
      <c r="F207" s="302">
        <v>312.60000000000002</v>
      </c>
      <c r="G207" s="302">
        <v>292.90000000000003</v>
      </c>
      <c r="H207" s="302">
        <v>355.8</v>
      </c>
      <c r="I207" s="302">
        <v>375.49999999999994</v>
      </c>
      <c r="J207" s="302">
        <v>387.25</v>
      </c>
      <c r="K207" s="301">
        <v>363.75</v>
      </c>
      <c r="L207" s="301">
        <v>332.3</v>
      </c>
      <c r="M207" s="301">
        <v>166.14474999999999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92.1</v>
      </c>
      <c r="D208" s="302">
        <v>94.016666666666666</v>
      </c>
      <c r="E208" s="302">
        <v>89.283333333333331</v>
      </c>
      <c r="F208" s="302">
        <v>86.466666666666669</v>
      </c>
      <c r="G208" s="302">
        <v>81.733333333333334</v>
      </c>
      <c r="H208" s="302">
        <v>96.833333333333329</v>
      </c>
      <c r="I208" s="302">
        <v>101.56666666666665</v>
      </c>
      <c r="J208" s="302">
        <v>104.38333333333333</v>
      </c>
      <c r="K208" s="301">
        <v>98.75</v>
      </c>
      <c r="L208" s="301">
        <v>91.2</v>
      </c>
      <c r="M208" s="301">
        <v>29.252669999999998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211.95</v>
      </c>
      <c r="D209" s="302">
        <v>214.35</v>
      </c>
      <c r="E209" s="302">
        <v>209.04999999999998</v>
      </c>
      <c r="F209" s="302">
        <v>206.14999999999998</v>
      </c>
      <c r="G209" s="302">
        <v>200.84999999999997</v>
      </c>
      <c r="H209" s="302">
        <v>217.25</v>
      </c>
      <c r="I209" s="302">
        <v>222.55</v>
      </c>
      <c r="J209" s="302">
        <v>225.45000000000002</v>
      </c>
      <c r="K209" s="301">
        <v>219.65</v>
      </c>
      <c r="L209" s="301">
        <v>211.45</v>
      </c>
      <c r="M209" s="301">
        <v>42.482790000000001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2146.6999999999998</v>
      </c>
      <c r="D210" s="302">
        <v>2148.5833333333335</v>
      </c>
      <c r="E210" s="302">
        <v>2133.166666666667</v>
      </c>
      <c r="F210" s="302">
        <v>2119.6333333333337</v>
      </c>
      <c r="G210" s="302">
        <v>2104.2166666666672</v>
      </c>
      <c r="H210" s="302">
        <v>2162.1166666666668</v>
      </c>
      <c r="I210" s="302">
        <v>2177.5333333333338</v>
      </c>
      <c r="J210" s="302">
        <v>2191.0666666666666</v>
      </c>
      <c r="K210" s="301">
        <v>2164</v>
      </c>
      <c r="L210" s="301">
        <v>2135.0500000000002</v>
      </c>
      <c r="M210" s="301">
        <v>13.53485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275.05</v>
      </c>
      <c r="D211" s="302">
        <v>278.63333333333338</v>
      </c>
      <c r="E211" s="302">
        <v>266.41666666666674</v>
      </c>
      <c r="F211" s="302">
        <v>257.78333333333336</v>
      </c>
      <c r="G211" s="302">
        <v>245.56666666666672</v>
      </c>
      <c r="H211" s="302">
        <v>287.26666666666677</v>
      </c>
      <c r="I211" s="302">
        <v>299.48333333333335</v>
      </c>
      <c r="J211" s="302">
        <v>308.11666666666679</v>
      </c>
      <c r="K211" s="301">
        <v>290.85000000000002</v>
      </c>
      <c r="L211" s="301">
        <v>270</v>
      </c>
      <c r="M211" s="301">
        <v>9.6936999999999998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721.5</v>
      </c>
      <c r="D212" s="302">
        <v>728.0333333333333</v>
      </c>
      <c r="E212" s="302">
        <v>696.36666666666656</v>
      </c>
      <c r="F212" s="302">
        <v>671.23333333333323</v>
      </c>
      <c r="G212" s="302">
        <v>639.56666666666649</v>
      </c>
      <c r="H212" s="302">
        <v>753.16666666666663</v>
      </c>
      <c r="I212" s="302">
        <v>784.83333333333337</v>
      </c>
      <c r="J212" s="302">
        <v>809.9666666666667</v>
      </c>
      <c r="K212" s="301">
        <v>759.7</v>
      </c>
      <c r="L212" s="301">
        <v>702.9</v>
      </c>
      <c r="M212" s="301">
        <v>0.57277999999999996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32932.300000000003</v>
      </c>
      <c r="D213" s="302">
        <v>33058.299999999996</v>
      </c>
      <c r="E213" s="302">
        <v>32233.649999999994</v>
      </c>
      <c r="F213" s="302">
        <v>31535</v>
      </c>
      <c r="G213" s="302">
        <v>30710.35</v>
      </c>
      <c r="H213" s="302">
        <v>33756.94999999999</v>
      </c>
      <c r="I213" s="302">
        <v>34581.599999999999</v>
      </c>
      <c r="J213" s="302">
        <v>35280.249999999985</v>
      </c>
      <c r="K213" s="301">
        <v>33882.949999999997</v>
      </c>
      <c r="L213" s="301">
        <v>32359.65</v>
      </c>
      <c r="M213" s="301">
        <v>5.4800000000000001E-2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33.75</v>
      </c>
      <c r="D214" s="302">
        <v>34.266666666666666</v>
      </c>
      <c r="E214" s="302">
        <v>33.033333333333331</v>
      </c>
      <c r="F214" s="302">
        <v>32.316666666666663</v>
      </c>
      <c r="G214" s="302">
        <v>31.083333333333329</v>
      </c>
      <c r="H214" s="302">
        <v>34.983333333333334</v>
      </c>
      <c r="I214" s="302">
        <v>36.216666666666669</v>
      </c>
      <c r="J214" s="302">
        <v>36.933333333333337</v>
      </c>
      <c r="K214" s="301">
        <v>35.5</v>
      </c>
      <c r="L214" s="301">
        <v>33.549999999999997</v>
      </c>
      <c r="M214" s="301">
        <v>10.922969999999999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62.65</v>
      </c>
      <c r="D215" s="302">
        <v>63.716666666666661</v>
      </c>
      <c r="E215" s="302">
        <v>60.73333333333332</v>
      </c>
      <c r="F215" s="302">
        <v>58.816666666666656</v>
      </c>
      <c r="G215" s="302">
        <v>55.833333333333314</v>
      </c>
      <c r="H215" s="302">
        <v>65.633333333333326</v>
      </c>
      <c r="I215" s="302">
        <v>68.61666666666666</v>
      </c>
      <c r="J215" s="302">
        <v>70.533333333333331</v>
      </c>
      <c r="K215" s="301">
        <v>66.7</v>
      </c>
      <c r="L215" s="301">
        <v>61.8</v>
      </c>
      <c r="M215" s="301">
        <v>83.918369999999996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97.35</v>
      </c>
      <c r="D216" s="302">
        <v>99.316666666666663</v>
      </c>
      <c r="E216" s="302">
        <v>93.833333333333329</v>
      </c>
      <c r="F216" s="302">
        <v>90.316666666666663</v>
      </c>
      <c r="G216" s="302">
        <v>84.833333333333329</v>
      </c>
      <c r="H216" s="302">
        <v>102.83333333333333</v>
      </c>
      <c r="I216" s="302">
        <v>108.31666666666668</v>
      </c>
      <c r="J216" s="302">
        <v>111.83333333333333</v>
      </c>
      <c r="K216" s="301">
        <v>104.8</v>
      </c>
      <c r="L216" s="301">
        <v>95.8</v>
      </c>
      <c r="M216" s="301">
        <v>177.17131000000001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678.5</v>
      </c>
      <c r="D217" s="302">
        <v>684.94999999999993</v>
      </c>
      <c r="E217" s="302">
        <v>669.84999999999991</v>
      </c>
      <c r="F217" s="302">
        <v>661.19999999999993</v>
      </c>
      <c r="G217" s="302">
        <v>646.09999999999991</v>
      </c>
      <c r="H217" s="302">
        <v>693.59999999999991</v>
      </c>
      <c r="I217" s="302">
        <v>708.7</v>
      </c>
      <c r="J217" s="302">
        <v>717.34999999999991</v>
      </c>
      <c r="K217" s="301">
        <v>700.05</v>
      </c>
      <c r="L217" s="301">
        <v>676.3</v>
      </c>
      <c r="M217" s="301">
        <v>132.37239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1131.8499999999999</v>
      </c>
      <c r="D218" s="302">
        <v>1138.0833333333333</v>
      </c>
      <c r="E218" s="302">
        <v>1113.7666666666664</v>
      </c>
      <c r="F218" s="302">
        <v>1095.6833333333332</v>
      </c>
      <c r="G218" s="302">
        <v>1071.3666666666663</v>
      </c>
      <c r="H218" s="302">
        <v>1156.1666666666665</v>
      </c>
      <c r="I218" s="302">
        <v>1180.4833333333336</v>
      </c>
      <c r="J218" s="302">
        <v>1198.5666666666666</v>
      </c>
      <c r="K218" s="301">
        <v>1162.4000000000001</v>
      </c>
      <c r="L218" s="301">
        <v>1120</v>
      </c>
      <c r="M218" s="301">
        <v>6.7251500000000002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519.79999999999995</v>
      </c>
      <c r="D219" s="302">
        <v>519.43333333333328</v>
      </c>
      <c r="E219" s="302">
        <v>509.86666666666656</v>
      </c>
      <c r="F219" s="302">
        <v>499.93333333333328</v>
      </c>
      <c r="G219" s="302">
        <v>490.36666666666656</v>
      </c>
      <c r="H219" s="302">
        <v>529.36666666666656</v>
      </c>
      <c r="I219" s="302">
        <v>538.93333333333339</v>
      </c>
      <c r="J219" s="302">
        <v>548.86666666666656</v>
      </c>
      <c r="K219" s="301">
        <v>529</v>
      </c>
      <c r="L219" s="301">
        <v>509.5</v>
      </c>
      <c r="M219" s="301">
        <v>16.294910000000002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128</v>
      </c>
      <c r="D220" s="302">
        <v>130.66666666666666</v>
      </c>
      <c r="E220" s="302">
        <v>124.33333333333331</v>
      </c>
      <c r="F220" s="302">
        <v>120.66666666666666</v>
      </c>
      <c r="G220" s="302">
        <v>114.33333333333331</v>
      </c>
      <c r="H220" s="302">
        <v>134.33333333333331</v>
      </c>
      <c r="I220" s="302">
        <v>140.66666666666663</v>
      </c>
      <c r="J220" s="302">
        <v>144.33333333333331</v>
      </c>
      <c r="K220" s="301">
        <v>137</v>
      </c>
      <c r="L220" s="301">
        <v>127</v>
      </c>
      <c r="M220" s="301">
        <v>1.8613999999999999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33.65</v>
      </c>
      <c r="D221" s="302">
        <v>33.93333333333333</v>
      </c>
      <c r="E221" s="302">
        <v>32.916666666666657</v>
      </c>
      <c r="F221" s="302">
        <v>32.18333333333333</v>
      </c>
      <c r="G221" s="302">
        <v>31.166666666666657</v>
      </c>
      <c r="H221" s="302">
        <v>34.666666666666657</v>
      </c>
      <c r="I221" s="302">
        <v>35.683333333333323</v>
      </c>
      <c r="J221" s="302">
        <v>36.416666666666657</v>
      </c>
      <c r="K221" s="301">
        <v>34.950000000000003</v>
      </c>
      <c r="L221" s="301">
        <v>33.200000000000003</v>
      </c>
      <c r="M221" s="301">
        <v>32.414000000000001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8.5</v>
      </c>
      <c r="D222" s="302">
        <v>8.6333333333333329</v>
      </c>
      <c r="E222" s="302">
        <v>8.2666666666666657</v>
      </c>
      <c r="F222" s="302">
        <v>8.0333333333333332</v>
      </c>
      <c r="G222" s="302">
        <v>7.6666666666666661</v>
      </c>
      <c r="H222" s="302">
        <v>8.8666666666666654</v>
      </c>
      <c r="I222" s="302">
        <v>9.2333333333333325</v>
      </c>
      <c r="J222" s="302">
        <v>9.466666666666665</v>
      </c>
      <c r="K222" s="301">
        <v>9</v>
      </c>
      <c r="L222" s="301">
        <v>8.4</v>
      </c>
      <c r="M222" s="301">
        <v>1218.9160099999999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44.2</v>
      </c>
      <c r="D223" s="302">
        <v>45.016666666666673</v>
      </c>
      <c r="E223" s="302">
        <v>43.033333333333346</v>
      </c>
      <c r="F223" s="302">
        <v>41.866666666666674</v>
      </c>
      <c r="G223" s="302">
        <v>39.883333333333347</v>
      </c>
      <c r="H223" s="302">
        <v>46.183333333333344</v>
      </c>
      <c r="I223" s="302">
        <v>48.166666666666679</v>
      </c>
      <c r="J223" s="302">
        <v>49.333333333333343</v>
      </c>
      <c r="K223" s="301">
        <v>47</v>
      </c>
      <c r="L223" s="301">
        <v>43.85</v>
      </c>
      <c r="M223" s="301">
        <v>45.905830000000002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31.65</v>
      </c>
      <c r="D224" s="302">
        <v>32.116666666666667</v>
      </c>
      <c r="E224" s="302">
        <v>30.983333333333334</v>
      </c>
      <c r="F224" s="302">
        <v>30.316666666666666</v>
      </c>
      <c r="G224" s="302">
        <v>29.183333333333334</v>
      </c>
      <c r="H224" s="302">
        <v>32.783333333333331</v>
      </c>
      <c r="I224" s="302">
        <v>33.916666666666671</v>
      </c>
      <c r="J224" s="302">
        <v>34.583333333333336</v>
      </c>
      <c r="K224" s="301">
        <v>33.25</v>
      </c>
      <c r="L224" s="301">
        <v>31.45</v>
      </c>
      <c r="M224" s="301">
        <v>219.52464000000001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168.7</v>
      </c>
      <c r="D225" s="302">
        <v>171.58333333333334</v>
      </c>
      <c r="E225" s="302">
        <v>164.61666666666667</v>
      </c>
      <c r="F225" s="302">
        <v>160.53333333333333</v>
      </c>
      <c r="G225" s="302">
        <v>153.56666666666666</v>
      </c>
      <c r="H225" s="302">
        <v>175.66666666666669</v>
      </c>
      <c r="I225" s="302">
        <v>182.63333333333333</v>
      </c>
      <c r="J225" s="302">
        <v>186.7166666666667</v>
      </c>
      <c r="K225" s="301">
        <v>178.55</v>
      </c>
      <c r="L225" s="301">
        <v>167.5</v>
      </c>
      <c r="M225" s="301">
        <v>86.889030000000005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886.1</v>
      </c>
      <c r="D226" s="302">
        <v>900</v>
      </c>
      <c r="E226" s="302">
        <v>863.3</v>
      </c>
      <c r="F226" s="302">
        <v>840.5</v>
      </c>
      <c r="G226" s="302">
        <v>803.8</v>
      </c>
      <c r="H226" s="302">
        <v>922.8</v>
      </c>
      <c r="I226" s="302">
        <v>959.5</v>
      </c>
      <c r="J226" s="302">
        <v>982.3</v>
      </c>
      <c r="K226" s="301">
        <v>936.7</v>
      </c>
      <c r="L226" s="301">
        <v>877.2</v>
      </c>
      <c r="M226" s="301">
        <v>3.17361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342.25</v>
      </c>
      <c r="D227" s="302">
        <v>347.68333333333334</v>
      </c>
      <c r="E227" s="302">
        <v>334.56666666666666</v>
      </c>
      <c r="F227" s="302">
        <v>326.88333333333333</v>
      </c>
      <c r="G227" s="302">
        <v>313.76666666666665</v>
      </c>
      <c r="H227" s="302">
        <v>355.36666666666667</v>
      </c>
      <c r="I227" s="302">
        <v>368.48333333333335</v>
      </c>
      <c r="J227" s="302">
        <v>376.16666666666669</v>
      </c>
      <c r="K227" s="301">
        <v>360.8</v>
      </c>
      <c r="L227" s="301">
        <v>340</v>
      </c>
      <c r="M227" s="301">
        <v>33.354460000000003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320.85000000000002</v>
      </c>
      <c r="D228" s="302">
        <v>320.9666666666667</v>
      </c>
      <c r="E228" s="302">
        <v>305.93333333333339</v>
      </c>
      <c r="F228" s="302">
        <v>291.01666666666671</v>
      </c>
      <c r="G228" s="302">
        <v>275.98333333333341</v>
      </c>
      <c r="H228" s="302">
        <v>335.88333333333338</v>
      </c>
      <c r="I228" s="302">
        <v>350.91666666666669</v>
      </c>
      <c r="J228" s="302">
        <v>365.83333333333337</v>
      </c>
      <c r="K228" s="301">
        <v>336</v>
      </c>
      <c r="L228" s="301">
        <v>306.05</v>
      </c>
      <c r="M228" s="301">
        <v>20.486260000000001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1407.4</v>
      </c>
      <c r="D229" s="302">
        <v>1415.1000000000001</v>
      </c>
      <c r="E229" s="302">
        <v>1348.7500000000002</v>
      </c>
      <c r="F229" s="302">
        <v>1290.1000000000001</v>
      </c>
      <c r="G229" s="302">
        <v>1223.7500000000002</v>
      </c>
      <c r="H229" s="302">
        <v>1473.7500000000002</v>
      </c>
      <c r="I229" s="302">
        <v>1540.1000000000001</v>
      </c>
      <c r="J229" s="302">
        <v>1598.7500000000002</v>
      </c>
      <c r="K229" s="301">
        <v>1481.45</v>
      </c>
      <c r="L229" s="301">
        <v>1356.45</v>
      </c>
      <c r="M229" s="301">
        <v>0.73390999999999995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214.25</v>
      </c>
      <c r="D230" s="302">
        <v>217.65</v>
      </c>
      <c r="E230" s="302">
        <v>209.65</v>
      </c>
      <c r="F230" s="302">
        <v>205.05</v>
      </c>
      <c r="G230" s="302">
        <v>197.05</v>
      </c>
      <c r="H230" s="302">
        <v>222.25</v>
      </c>
      <c r="I230" s="302">
        <v>230.25</v>
      </c>
      <c r="J230" s="302">
        <v>234.85</v>
      </c>
      <c r="K230" s="301">
        <v>225.65</v>
      </c>
      <c r="L230" s="301">
        <v>213.05</v>
      </c>
      <c r="M230" s="301">
        <v>44.765219999999999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153.4</v>
      </c>
      <c r="D231" s="302">
        <v>156.03333333333333</v>
      </c>
      <c r="E231" s="302">
        <v>149.46666666666667</v>
      </c>
      <c r="F231" s="302">
        <v>145.53333333333333</v>
      </c>
      <c r="G231" s="302">
        <v>138.96666666666667</v>
      </c>
      <c r="H231" s="302">
        <v>159.96666666666667</v>
      </c>
      <c r="I231" s="302">
        <v>166.53333333333333</v>
      </c>
      <c r="J231" s="302">
        <v>170.46666666666667</v>
      </c>
      <c r="K231" s="301">
        <v>162.6</v>
      </c>
      <c r="L231" s="301">
        <v>152.1</v>
      </c>
      <c r="M231" s="301">
        <v>19.9695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4086.9</v>
      </c>
      <c r="D232" s="302">
        <v>4142.3</v>
      </c>
      <c r="E232" s="302">
        <v>4004.6000000000004</v>
      </c>
      <c r="F232" s="302">
        <v>3922.3</v>
      </c>
      <c r="G232" s="302">
        <v>3784.6000000000004</v>
      </c>
      <c r="H232" s="302">
        <v>4224.6000000000004</v>
      </c>
      <c r="I232" s="302">
        <v>4362.2999999999993</v>
      </c>
      <c r="J232" s="302">
        <v>4444.6000000000004</v>
      </c>
      <c r="K232" s="301">
        <v>4280</v>
      </c>
      <c r="L232" s="301">
        <v>4060</v>
      </c>
      <c r="M232" s="301">
        <v>0.86692000000000002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151</v>
      </c>
      <c r="D233" s="302">
        <v>152.11666666666667</v>
      </c>
      <c r="E233" s="302">
        <v>148.73333333333335</v>
      </c>
      <c r="F233" s="302">
        <v>146.46666666666667</v>
      </c>
      <c r="G233" s="302">
        <v>143.08333333333334</v>
      </c>
      <c r="H233" s="302">
        <v>154.38333333333335</v>
      </c>
      <c r="I233" s="302">
        <v>157.76666666666668</v>
      </c>
      <c r="J233" s="302">
        <v>160.03333333333336</v>
      </c>
      <c r="K233" s="301">
        <v>155.5</v>
      </c>
      <c r="L233" s="301">
        <v>149.85</v>
      </c>
      <c r="M233" s="301">
        <v>10.96739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1649.2</v>
      </c>
      <c r="D234" s="302">
        <v>1674.9166666666667</v>
      </c>
      <c r="E234" s="302">
        <v>1603.8333333333335</v>
      </c>
      <c r="F234" s="302">
        <v>1558.4666666666667</v>
      </c>
      <c r="G234" s="302">
        <v>1487.3833333333334</v>
      </c>
      <c r="H234" s="302">
        <v>1720.2833333333335</v>
      </c>
      <c r="I234" s="302">
        <v>1791.366666666667</v>
      </c>
      <c r="J234" s="302">
        <v>1836.7333333333336</v>
      </c>
      <c r="K234" s="301">
        <v>1746</v>
      </c>
      <c r="L234" s="301">
        <v>1629.55</v>
      </c>
      <c r="M234" s="301">
        <v>14.823600000000001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1419.45</v>
      </c>
      <c r="D235" s="302">
        <v>1435.5166666666667</v>
      </c>
      <c r="E235" s="302">
        <v>1383.9833333333333</v>
      </c>
      <c r="F235" s="302">
        <v>1348.5166666666667</v>
      </c>
      <c r="G235" s="302">
        <v>1296.9833333333333</v>
      </c>
      <c r="H235" s="302">
        <v>1470.9833333333333</v>
      </c>
      <c r="I235" s="302">
        <v>1522.5166666666667</v>
      </c>
      <c r="J235" s="302">
        <v>1557.9833333333333</v>
      </c>
      <c r="K235" s="301">
        <v>1487.05</v>
      </c>
      <c r="L235" s="301">
        <v>1400.05</v>
      </c>
      <c r="M235" s="301">
        <v>9.4280000000000003E-2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357.15</v>
      </c>
      <c r="D236" s="302">
        <v>361.38333333333327</v>
      </c>
      <c r="E236" s="302">
        <v>349.56666666666655</v>
      </c>
      <c r="F236" s="302">
        <v>341.98333333333329</v>
      </c>
      <c r="G236" s="302">
        <v>330.16666666666657</v>
      </c>
      <c r="H236" s="302">
        <v>368.96666666666653</v>
      </c>
      <c r="I236" s="302">
        <v>380.78333333333325</v>
      </c>
      <c r="J236" s="302">
        <v>388.3666666666665</v>
      </c>
      <c r="K236" s="301">
        <v>373.2</v>
      </c>
      <c r="L236" s="301">
        <v>353.8</v>
      </c>
      <c r="M236" s="301">
        <v>0.56972999999999996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809.6</v>
      </c>
      <c r="D237" s="302">
        <v>824.7166666666667</v>
      </c>
      <c r="E237" s="302">
        <v>790.03333333333342</v>
      </c>
      <c r="F237" s="302">
        <v>770.4666666666667</v>
      </c>
      <c r="G237" s="302">
        <v>735.78333333333342</v>
      </c>
      <c r="H237" s="302">
        <v>844.28333333333342</v>
      </c>
      <c r="I237" s="302">
        <v>878.96666666666681</v>
      </c>
      <c r="J237" s="302">
        <v>898.53333333333342</v>
      </c>
      <c r="K237" s="301">
        <v>859.4</v>
      </c>
      <c r="L237" s="301">
        <v>805.15</v>
      </c>
      <c r="M237" s="301">
        <v>31.41825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206.5</v>
      </c>
      <c r="D238" s="302">
        <v>206.16666666666666</v>
      </c>
      <c r="E238" s="302">
        <v>204.38333333333333</v>
      </c>
      <c r="F238" s="302">
        <v>202.26666666666668</v>
      </c>
      <c r="G238" s="302">
        <v>200.48333333333335</v>
      </c>
      <c r="H238" s="302">
        <v>208.2833333333333</v>
      </c>
      <c r="I238" s="302">
        <v>210.06666666666666</v>
      </c>
      <c r="J238" s="302">
        <v>212.18333333333328</v>
      </c>
      <c r="K238" s="301">
        <v>207.95</v>
      </c>
      <c r="L238" s="301">
        <v>204.05</v>
      </c>
      <c r="M238" s="301">
        <v>51.327590000000001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13.75</v>
      </c>
      <c r="D239" s="302">
        <v>14</v>
      </c>
      <c r="E239" s="302">
        <v>13.4</v>
      </c>
      <c r="F239" s="302">
        <v>13.05</v>
      </c>
      <c r="G239" s="302">
        <v>12.450000000000001</v>
      </c>
      <c r="H239" s="302">
        <v>14.35</v>
      </c>
      <c r="I239" s="302">
        <v>14.950000000000001</v>
      </c>
      <c r="J239" s="302">
        <v>15.299999999999999</v>
      </c>
      <c r="K239" s="301">
        <v>14.6</v>
      </c>
      <c r="L239" s="301">
        <v>13.65</v>
      </c>
      <c r="M239" s="301">
        <v>16.912780000000001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1397.2</v>
      </c>
      <c r="D240" s="302">
        <v>1410.9833333333333</v>
      </c>
      <c r="E240" s="302">
        <v>1378.2166666666667</v>
      </c>
      <c r="F240" s="302">
        <v>1359.2333333333333</v>
      </c>
      <c r="G240" s="302">
        <v>1326.4666666666667</v>
      </c>
      <c r="H240" s="302">
        <v>1429.9666666666667</v>
      </c>
      <c r="I240" s="302">
        <v>1462.7333333333336</v>
      </c>
      <c r="J240" s="302">
        <v>1481.7166666666667</v>
      </c>
      <c r="K240" s="301">
        <v>1443.75</v>
      </c>
      <c r="L240" s="301">
        <v>1392</v>
      </c>
      <c r="M240" s="301">
        <v>66.417720000000003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1405.95</v>
      </c>
      <c r="D241" s="302">
        <v>1426.3500000000001</v>
      </c>
      <c r="E241" s="302">
        <v>1375.6000000000004</v>
      </c>
      <c r="F241" s="302">
        <v>1345.2500000000002</v>
      </c>
      <c r="G241" s="302">
        <v>1294.5000000000005</v>
      </c>
      <c r="H241" s="302">
        <v>1456.7000000000003</v>
      </c>
      <c r="I241" s="302">
        <v>1507.4499999999998</v>
      </c>
      <c r="J241" s="302">
        <v>1537.8000000000002</v>
      </c>
      <c r="K241" s="301">
        <v>1477.1</v>
      </c>
      <c r="L241" s="301">
        <v>1396</v>
      </c>
      <c r="M241" s="301">
        <v>0.13733000000000001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464.65</v>
      </c>
      <c r="D242" s="302">
        <v>471.63333333333327</v>
      </c>
      <c r="E242" s="302">
        <v>456.06666666666655</v>
      </c>
      <c r="F242" s="302">
        <v>447.48333333333329</v>
      </c>
      <c r="G242" s="302">
        <v>431.91666666666657</v>
      </c>
      <c r="H242" s="302">
        <v>480.21666666666653</v>
      </c>
      <c r="I242" s="302">
        <v>495.78333333333325</v>
      </c>
      <c r="J242" s="302">
        <v>504.3666666666665</v>
      </c>
      <c r="K242" s="301">
        <v>487.2</v>
      </c>
      <c r="L242" s="301">
        <v>463.05</v>
      </c>
      <c r="M242" s="301">
        <v>2.7974000000000001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605.6</v>
      </c>
      <c r="D243" s="302">
        <v>612.48333333333335</v>
      </c>
      <c r="E243" s="302">
        <v>588.11666666666667</v>
      </c>
      <c r="F243" s="302">
        <v>570.63333333333333</v>
      </c>
      <c r="G243" s="302">
        <v>546.26666666666665</v>
      </c>
      <c r="H243" s="302">
        <v>629.9666666666667</v>
      </c>
      <c r="I243" s="302">
        <v>654.33333333333348</v>
      </c>
      <c r="J243" s="302">
        <v>671.81666666666672</v>
      </c>
      <c r="K243" s="301">
        <v>636.85</v>
      </c>
      <c r="L243" s="301">
        <v>595</v>
      </c>
      <c r="M243" s="301">
        <v>5.8441400000000003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16.149999999999999</v>
      </c>
      <c r="D244" s="302">
        <v>16.466666666666665</v>
      </c>
      <c r="E244" s="302">
        <v>15.68333333333333</v>
      </c>
      <c r="F244" s="302">
        <v>15.216666666666665</v>
      </c>
      <c r="G244" s="302">
        <v>14.43333333333333</v>
      </c>
      <c r="H244" s="302">
        <v>16.93333333333333</v>
      </c>
      <c r="I244" s="302">
        <v>17.716666666666669</v>
      </c>
      <c r="J244" s="302">
        <v>18.18333333333333</v>
      </c>
      <c r="K244" s="301">
        <v>17.25</v>
      </c>
      <c r="L244" s="301">
        <v>16</v>
      </c>
      <c r="M244" s="301">
        <v>29.21285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108.15</v>
      </c>
      <c r="D245" s="302">
        <v>108.78333333333335</v>
      </c>
      <c r="E245" s="302">
        <v>106.86666666666669</v>
      </c>
      <c r="F245" s="302">
        <v>105.58333333333334</v>
      </c>
      <c r="G245" s="302">
        <v>103.66666666666669</v>
      </c>
      <c r="H245" s="302">
        <v>110.06666666666669</v>
      </c>
      <c r="I245" s="302">
        <v>111.98333333333335</v>
      </c>
      <c r="J245" s="302">
        <v>113.26666666666669</v>
      </c>
      <c r="K245" s="301">
        <v>110.7</v>
      </c>
      <c r="L245" s="301">
        <v>107.5</v>
      </c>
      <c r="M245" s="301">
        <v>99.316749999999999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318.3</v>
      </c>
      <c r="D246" s="302">
        <v>323.9666666666667</v>
      </c>
      <c r="E246" s="302">
        <v>309.33333333333337</v>
      </c>
      <c r="F246" s="302">
        <v>300.36666666666667</v>
      </c>
      <c r="G246" s="302">
        <v>285.73333333333335</v>
      </c>
      <c r="H246" s="302">
        <v>332.93333333333339</v>
      </c>
      <c r="I246" s="302">
        <v>347.56666666666672</v>
      </c>
      <c r="J246" s="302">
        <v>356.53333333333342</v>
      </c>
      <c r="K246" s="301">
        <v>338.6</v>
      </c>
      <c r="L246" s="301">
        <v>315</v>
      </c>
      <c r="M246" s="301">
        <v>2.4333200000000001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867.7</v>
      </c>
      <c r="D247" s="302">
        <v>871.16666666666663</v>
      </c>
      <c r="E247" s="302">
        <v>857.98333333333323</v>
      </c>
      <c r="F247" s="302">
        <v>848.26666666666665</v>
      </c>
      <c r="G247" s="302">
        <v>835.08333333333326</v>
      </c>
      <c r="H247" s="302">
        <v>880.88333333333321</v>
      </c>
      <c r="I247" s="302">
        <v>894.06666666666661</v>
      </c>
      <c r="J247" s="302">
        <v>903.78333333333319</v>
      </c>
      <c r="K247" s="301">
        <v>884.35</v>
      </c>
      <c r="L247" s="301">
        <v>861.45</v>
      </c>
      <c r="M247" s="301">
        <v>1.96892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197.7</v>
      </c>
      <c r="D248" s="302">
        <v>203.56666666666669</v>
      </c>
      <c r="E248" s="302">
        <v>190.13333333333338</v>
      </c>
      <c r="F248" s="302">
        <v>182.56666666666669</v>
      </c>
      <c r="G248" s="302">
        <v>169.13333333333338</v>
      </c>
      <c r="H248" s="302">
        <v>211.13333333333338</v>
      </c>
      <c r="I248" s="302">
        <v>224.56666666666672</v>
      </c>
      <c r="J248" s="302">
        <v>232.13333333333338</v>
      </c>
      <c r="K248" s="301">
        <v>217</v>
      </c>
      <c r="L248" s="301">
        <v>196</v>
      </c>
      <c r="M248" s="301">
        <v>10.45036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36.200000000000003</v>
      </c>
      <c r="D249" s="302">
        <v>36.583333333333336</v>
      </c>
      <c r="E249" s="302">
        <v>35.166666666666671</v>
      </c>
      <c r="F249" s="302">
        <v>34.133333333333333</v>
      </c>
      <c r="G249" s="302">
        <v>32.716666666666669</v>
      </c>
      <c r="H249" s="302">
        <v>37.616666666666674</v>
      </c>
      <c r="I249" s="302">
        <v>39.033333333333346</v>
      </c>
      <c r="J249" s="302">
        <v>40.066666666666677</v>
      </c>
      <c r="K249" s="301">
        <v>38</v>
      </c>
      <c r="L249" s="301">
        <v>35.549999999999997</v>
      </c>
      <c r="M249" s="301">
        <v>8.8387700000000002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600.1</v>
      </c>
      <c r="D250" s="302">
        <v>610.41666666666674</v>
      </c>
      <c r="E250" s="302">
        <v>586.88333333333344</v>
      </c>
      <c r="F250" s="302">
        <v>573.66666666666674</v>
      </c>
      <c r="G250" s="302">
        <v>550.13333333333344</v>
      </c>
      <c r="H250" s="302">
        <v>623.63333333333344</v>
      </c>
      <c r="I250" s="302">
        <v>647.16666666666674</v>
      </c>
      <c r="J250" s="302">
        <v>660.38333333333344</v>
      </c>
      <c r="K250" s="301">
        <v>633.95000000000005</v>
      </c>
      <c r="L250" s="301">
        <v>597.20000000000005</v>
      </c>
      <c r="M250" s="301">
        <v>28.670760000000001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20.2</v>
      </c>
      <c r="D251" s="302">
        <v>20.333333333333332</v>
      </c>
      <c r="E251" s="302">
        <v>19.866666666666664</v>
      </c>
      <c r="F251" s="302">
        <v>19.533333333333331</v>
      </c>
      <c r="G251" s="302">
        <v>19.066666666666663</v>
      </c>
      <c r="H251" s="302">
        <v>20.666666666666664</v>
      </c>
      <c r="I251" s="302">
        <v>21.133333333333333</v>
      </c>
      <c r="J251" s="302">
        <v>21.466666666666665</v>
      </c>
      <c r="K251" s="301">
        <v>20.8</v>
      </c>
      <c r="L251" s="301">
        <v>20</v>
      </c>
      <c r="M251" s="301">
        <v>78.712969999999999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437.7</v>
      </c>
      <c r="D252" s="302">
        <v>444.2833333333333</v>
      </c>
      <c r="E252" s="302">
        <v>428.56666666666661</v>
      </c>
      <c r="F252" s="302">
        <v>419.43333333333328</v>
      </c>
      <c r="G252" s="302">
        <v>403.71666666666658</v>
      </c>
      <c r="H252" s="302">
        <v>453.41666666666663</v>
      </c>
      <c r="I252" s="302">
        <v>469.13333333333333</v>
      </c>
      <c r="J252" s="302">
        <v>478.26666666666665</v>
      </c>
      <c r="K252" s="301">
        <v>460</v>
      </c>
      <c r="L252" s="301">
        <v>435.15</v>
      </c>
      <c r="M252" s="301">
        <v>6.1446399999999999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260.7</v>
      </c>
      <c r="D253" s="302">
        <v>262.7</v>
      </c>
      <c r="E253" s="302">
        <v>257.5</v>
      </c>
      <c r="F253" s="302">
        <v>254.3</v>
      </c>
      <c r="G253" s="302">
        <v>249.10000000000002</v>
      </c>
      <c r="H253" s="302">
        <v>265.89999999999998</v>
      </c>
      <c r="I253" s="302">
        <v>271.09999999999991</v>
      </c>
      <c r="J253" s="302">
        <v>274.29999999999995</v>
      </c>
      <c r="K253" s="301">
        <v>267.89999999999998</v>
      </c>
      <c r="L253" s="301">
        <v>259.5</v>
      </c>
      <c r="M253" s="301">
        <v>142.93357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84.9</v>
      </c>
      <c r="D254" s="302">
        <v>86.550000000000011</v>
      </c>
      <c r="E254" s="302">
        <v>82.40000000000002</v>
      </c>
      <c r="F254" s="302">
        <v>79.900000000000006</v>
      </c>
      <c r="G254" s="302">
        <v>75.750000000000014</v>
      </c>
      <c r="H254" s="302">
        <v>89.050000000000026</v>
      </c>
      <c r="I254" s="302">
        <v>93.2</v>
      </c>
      <c r="J254" s="302">
        <v>95.700000000000031</v>
      </c>
      <c r="K254" s="301">
        <v>90.7</v>
      </c>
      <c r="L254" s="301">
        <v>84.05</v>
      </c>
      <c r="M254" s="301">
        <v>2.34009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105.9</v>
      </c>
      <c r="D255" s="302">
        <v>106.7</v>
      </c>
      <c r="E255" s="302">
        <v>103.5</v>
      </c>
      <c r="F255" s="302">
        <v>101.1</v>
      </c>
      <c r="G255" s="302">
        <v>97.899999999999991</v>
      </c>
      <c r="H255" s="302">
        <v>109.10000000000001</v>
      </c>
      <c r="I255" s="302">
        <v>112.30000000000003</v>
      </c>
      <c r="J255" s="302">
        <v>114.70000000000002</v>
      </c>
      <c r="K255" s="301">
        <v>109.9</v>
      </c>
      <c r="L255" s="301">
        <v>104.3</v>
      </c>
      <c r="M255" s="301">
        <v>13.192729999999999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1461.15</v>
      </c>
      <c r="D256" s="302">
        <v>1437.1166666666668</v>
      </c>
      <c r="E256" s="302">
        <v>1366.2333333333336</v>
      </c>
      <c r="F256" s="302">
        <v>1271.3166666666668</v>
      </c>
      <c r="G256" s="302">
        <v>1200.4333333333336</v>
      </c>
      <c r="H256" s="302">
        <v>1532.0333333333335</v>
      </c>
      <c r="I256" s="302">
        <v>1602.9166666666667</v>
      </c>
      <c r="J256" s="302">
        <v>1697.8333333333335</v>
      </c>
      <c r="K256" s="301">
        <v>1508</v>
      </c>
      <c r="L256" s="301">
        <v>1342.2</v>
      </c>
      <c r="M256" s="301">
        <v>2.1255799999999998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1717.8</v>
      </c>
      <c r="D257" s="302">
        <v>1725.3500000000001</v>
      </c>
      <c r="E257" s="302">
        <v>1693.4500000000003</v>
      </c>
      <c r="F257" s="302">
        <v>1669.1000000000001</v>
      </c>
      <c r="G257" s="302">
        <v>1637.2000000000003</v>
      </c>
      <c r="H257" s="302">
        <v>1749.7000000000003</v>
      </c>
      <c r="I257" s="302">
        <v>1781.6000000000004</v>
      </c>
      <c r="J257" s="302">
        <v>1805.9500000000003</v>
      </c>
      <c r="K257" s="301">
        <v>1757.25</v>
      </c>
      <c r="L257" s="301">
        <v>1701</v>
      </c>
      <c r="M257" s="301">
        <v>5.2109999999999997E-2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78.900000000000006</v>
      </c>
      <c r="D258" s="302">
        <v>79.983333333333334</v>
      </c>
      <c r="E258" s="302">
        <v>76.566666666666663</v>
      </c>
      <c r="F258" s="302">
        <v>74.233333333333334</v>
      </c>
      <c r="G258" s="302">
        <v>70.816666666666663</v>
      </c>
      <c r="H258" s="302">
        <v>82.316666666666663</v>
      </c>
      <c r="I258" s="302">
        <v>85.73333333333332</v>
      </c>
      <c r="J258" s="302">
        <v>88.066666666666663</v>
      </c>
      <c r="K258" s="301">
        <v>83.4</v>
      </c>
      <c r="L258" s="301">
        <v>77.650000000000006</v>
      </c>
      <c r="M258" s="301">
        <v>6.5656699999999999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326.64999999999998</v>
      </c>
      <c r="D259" s="302">
        <v>335.43333333333334</v>
      </c>
      <c r="E259" s="302">
        <v>315.11666666666667</v>
      </c>
      <c r="F259" s="302">
        <v>303.58333333333331</v>
      </c>
      <c r="G259" s="302">
        <v>283.26666666666665</v>
      </c>
      <c r="H259" s="302">
        <v>346.9666666666667</v>
      </c>
      <c r="I259" s="302">
        <v>367.28333333333342</v>
      </c>
      <c r="J259" s="302">
        <v>378.81666666666672</v>
      </c>
      <c r="K259" s="301">
        <v>355.75</v>
      </c>
      <c r="L259" s="301">
        <v>323.89999999999998</v>
      </c>
      <c r="M259" s="301">
        <v>63.34431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2090.35</v>
      </c>
      <c r="D260" s="302">
        <v>2107.0499999999997</v>
      </c>
      <c r="E260" s="302">
        <v>2055.2999999999993</v>
      </c>
      <c r="F260" s="302">
        <v>2020.2499999999995</v>
      </c>
      <c r="G260" s="302">
        <v>1968.4999999999991</v>
      </c>
      <c r="H260" s="302">
        <v>2142.0999999999995</v>
      </c>
      <c r="I260" s="302">
        <v>2193.8500000000004</v>
      </c>
      <c r="J260" s="302">
        <v>2228.8999999999996</v>
      </c>
      <c r="K260" s="301">
        <v>2158.8000000000002</v>
      </c>
      <c r="L260" s="301">
        <v>2072</v>
      </c>
      <c r="M260" s="301">
        <v>1.76125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389.55</v>
      </c>
      <c r="D261" s="302">
        <v>393.45</v>
      </c>
      <c r="E261" s="302">
        <v>378.9</v>
      </c>
      <c r="F261" s="302">
        <v>368.25</v>
      </c>
      <c r="G261" s="302">
        <v>353.7</v>
      </c>
      <c r="H261" s="302">
        <v>404.09999999999997</v>
      </c>
      <c r="I261" s="302">
        <v>418.65000000000003</v>
      </c>
      <c r="J261" s="302">
        <v>429.29999999999995</v>
      </c>
      <c r="K261" s="301">
        <v>408</v>
      </c>
      <c r="L261" s="301">
        <v>382.8</v>
      </c>
      <c r="M261" s="301">
        <v>3.84212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304.35000000000002</v>
      </c>
      <c r="D262" s="302">
        <v>309.41666666666669</v>
      </c>
      <c r="E262" s="302">
        <v>296.08333333333337</v>
      </c>
      <c r="F262" s="302">
        <v>287.81666666666666</v>
      </c>
      <c r="G262" s="302">
        <v>274.48333333333335</v>
      </c>
      <c r="H262" s="302">
        <v>317.68333333333339</v>
      </c>
      <c r="I262" s="302">
        <v>331.01666666666677</v>
      </c>
      <c r="J262" s="302">
        <v>339.28333333333342</v>
      </c>
      <c r="K262" s="301">
        <v>322.75</v>
      </c>
      <c r="L262" s="301">
        <v>301.14999999999998</v>
      </c>
      <c r="M262" s="301">
        <v>6.0488799999999996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100.45</v>
      </c>
      <c r="D263" s="302">
        <v>102.08333333333333</v>
      </c>
      <c r="E263" s="302">
        <v>98.36666666666666</v>
      </c>
      <c r="F263" s="302">
        <v>96.283333333333331</v>
      </c>
      <c r="G263" s="302">
        <v>92.566666666666663</v>
      </c>
      <c r="H263" s="302">
        <v>104.16666666666666</v>
      </c>
      <c r="I263" s="302">
        <v>107.88333333333333</v>
      </c>
      <c r="J263" s="302">
        <v>109.96666666666665</v>
      </c>
      <c r="K263" s="301">
        <v>105.8</v>
      </c>
      <c r="L263" s="301">
        <v>100</v>
      </c>
      <c r="M263" s="301">
        <v>5.57735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58.2</v>
      </c>
      <c r="D264" s="302">
        <v>59.150000000000006</v>
      </c>
      <c r="E264" s="302">
        <v>56.45000000000001</v>
      </c>
      <c r="F264" s="302">
        <v>54.7</v>
      </c>
      <c r="G264" s="302">
        <v>52.000000000000007</v>
      </c>
      <c r="H264" s="302">
        <v>60.900000000000013</v>
      </c>
      <c r="I264" s="302">
        <v>63.6</v>
      </c>
      <c r="J264" s="302">
        <v>65.350000000000023</v>
      </c>
      <c r="K264" s="301">
        <v>61.85</v>
      </c>
      <c r="L264" s="301">
        <v>57.4</v>
      </c>
      <c r="M264" s="301">
        <v>3.65828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97.95</v>
      </c>
      <c r="D265" s="302">
        <v>100.66666666666667</v>
      </c>
      <c r="E265" s="302">
        <v>94.13333333333334</v>
      </c>
      <c r="F265" s="302">
        <v>90.316666666666663</v>
      </c>
      <c r="G265" s="302">
        <v>83.783333333333331</v>
      </c>
      <c r="H265" s="302">
        <v>104.48333333333335</v>
      </c>
      <c r="I265" s="302">
        <v>111.01666666666668</v>
      </c>
      <c r="J265" s="302">
        <v>114.83333333333336</v>
      </c>
      <c r="K265" s="301">
        <v>107.2</v>
      </c>
      <c r="L265" s="301">
        <v>96.85</v>
      </c>
      <c r="M265" s="301">
        <v>18.550049999999999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207.9</v>
      </c>
      <c r="D266" s="302">
        <v>208.5</v>
      </c>
      <c r="E266" s="302">
        <v>200.45</v>
      </c>
      <c r="F266" s="302">
        <v>193</v>
      </c>
      <c r="G266" s="302">
        <v>184.95</v>
      </c>
      <c r="H266" s="302">
        <v>215.95</v>
      </c>
      <c r="I266" s="302">
        <v>224</v>
      </c>
      <c r="J266" s="302">
        <v>231.45</v>
      </c>
      <c r="K266" s="301">
        <v>216.55</v>
      </c>
      <c r="L266" s="301">
        <v>201.05</v>
      </c>
      <c r="M266" s="301">
        <v>2.0268999999999999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212.4</v>
      </c>
      <c r="D267" s="302">
        <v>218.98333333333335</v>
      </c>
      <c r="E267" s="302">
        <v>203.9666666666667</v>
      </c>
      <c r="F267" s="302">
        <v>195.53333333333336</v>
      </c>
      <c r="G267" s="302">
        <v>180.51666666666671</v>
      </c>
      <c r="H267" s="302">
        <v>227.41666666666669</v>
      </c>
      <c r="I267" s="302">
        <v>242.43333333333334</v>
      </c>
      <c r="J267" s="302">
        <v>250.86666666666667</v>
      </c>
      <c r="K267" s="301">
        <v>234</v>
      </c>
      <c r="L267" s="301">
        <v>210.55</v>
      </c>
      <c r="M267" s="301">
        <v>8.7779199999999999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545.85</v>
      </c>
      <c r="D268" s="302">
        <v>553.93333333333328</v>
      </c>
      <c r="E268" s="302">
        <v>536.36666666666656</v>
      </c>
      <c r="F268" s="302">
        <v>526.88333333333333</v>
      </c>
      <c r="G268" s="302">
        <v>509.31666666666661</v>
      </c>
      <c r="H268" s="302">
        <v>563.41666666666652</v>
      </c>
      <c r="I268" s="302">
        <v>580.98333333333335</v>
      </c>
      <c r="J268" s="302">
        <v>590.46666666666647</v>
      </c>
      <c r="K268" s="301">
        <v>571.5</v>
      </c>
      <c r="L268" s="301">
        <v>544.45000000000005</v>
      </c>
      <c r="M268" s="301">
        <v>48.997590000000002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511.4</v>
      </c>
      <c r="D269" s="302">
        <v>519.15</v>
      </c>
      <c r="E269" s="302">
        <v>500</v>
      </c>
      <c r="F269" s="302">
        <v>488.6</v>
      </c>
      <c r="G269" s="302">
        <v>469.45000000000005</v>
      </c>
      <c r="H269" s="302">
        <v>530.54999999999995</v>
      </c>
      <c r="I269" s="302">
        <v>549.69999999999982</v>
      </c>
      <c r="J269" s="302">
        <v>561.09999999999991</v>
      </c>
      <c r="K269" s="301">
        <v>538.29999999999995</v>
      </c>
      <c r="L269" s="301">
        <v>507.75</v>
      </c>
      <c r="M269" s="301">
        <v>44.90231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449.3</v>
      </c>
      <c r="D270" s="302">
        <v>457.7833333333333</v>
      </c>
      <c r="E270" s="302">
        <v>436.51666666666659</v>
      </c>
      <c r="F270" s="302">
        <v>423.73333333333329</v>
      </c>
      <c r="G270" s="302">
        <v>402.46666666666658</v>
      </c>
      <c r="H270" s="302">
        <v>470.56666666666661</v>
      </c>
      <c r="I270" s="302">
        <v>491.83333333333326</v>
      </c>
      <c r="J270" s="302">
        <v>504.61666666666662</v>
      </c>
      <c r="K270" s="301">
        <v>479.05</v>
      </c>
      <c r="L270" s="301">
        <v>445</v>
      </c>
      <c r="M270" s="301">
        <v>2.3143400000000001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358</v>
      </c>
      <c r="D271" s="302">
        <v>361.98333333333335</v>
      </c>
      <c r="E271" s="302">
        <v>352.76666666666671</v>
      </c>
      <c r="F271" s="302">
        <v>347.53333333333336</v>
      </c>
      <c r="G271" s="302">
        <v>338.31666666666672</v>
      </c>
      <c r="H271" s="302">
        <v>367.2166666666667</v>
      </c>
      <c r="I271" s="302">
        <v>376.43333333333339</v>
      </c>
      <c r="J271" s="302">
        <v>381.66666666666669</v>
      </c>
      <c r="K271" s="301">
        <v>371.2</v>
      </c>
      <c r="L271" s="301">
        <v>356.75</v>
      </c>
      <c r="M271" s="301">
        <v>0.75214999999999999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567.95000000000005</v>
      </c>
      <c r="D272" s="302">
        <v>579.30000000000007</v>
      </c>
      <c r="E272" s="302">
        <v>548.80000000000018</v>
      </c>
      <c r="F272" s="302">
        <v>529.65000000000009</v>
      </c>
      <c r="G272" s="302">
        <v>499.1500000000002</v>
      </c>
      <c r="H272" s="302">
        <v>598.45000000000016</v>
      </c>
      <c r="I272" s="302">
        <v>628.94999999999993</v>
      </c>
      <c r="J272" s="302">
        <v>648.10000000000014</v>
      </c>
      <c r="K272" s="301">
        <v>609.79999999999995</v>
      </c>
      <c r="L272" s="301">
        <v>560.15</v>
      </c>
      <c r="M272" s="301">
        <v>3.7805599999999999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147.69999999999999</v>
      </c>
      <c r="D273" s="302">
        <v>150.23333333333332</v>
      </c>
      <c r="E273" s="302">
        <v>142.46666666666664</v>
      </c>
      <c r="F273" s="302">
        <v>137.23333333333332</v>
      </c>
      <c r="G273" s="302">
        <v>129.46666666666664</v>
      </c>
      <c r="H273" s="302">
        <v>155.46666666666664</v>
      </c>
      <c r="I273" s="302">
        <v>163.23333333333335</v>
      </c>
      <c r="J273" s="302">
        <v>168.46666666666664</v>
      </c>
      <c r="K273" s="301">
        <v>158</v>
      </c>
      <c r="L273" s="301">
        <v>145</v>
      </c>
      <c r="M273" s="301">
        <v>7.0135800000000001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936.6</v>
      </c>
      <c r="D274" s="302">
        <v>940.75</v>
      </c>
      <c r="E274" s="302">
        <v>926.35</v>
      </c>
      <c r="F274" s="302">
        <v>916.1</v>
      </c>
      <c r="G274" s="302">
        <v>901.7</v>
      </c>
      <c r="H274" s="302">
        <v>951</v>
      </c>
      <c r="I274" s="302">
        <v>965.40000000000009</v>
      </c>
      <c r="J274" s="302">
        <v>975.65</v>
      </c>
      <c r="K274" s="301">
        <v>955.15</v>
      </c>
      <c r="L274" s="301">
        <v>930.5</v>
      </c>
      <c r="M274" s="301">
        <v>1.08846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352.5</v>
      </c>
      <c r="D275" s="302">
        <v>353.48333333333335</v>
      </c>
      <c r="E275" s="302">
        <v>348.51666666666671</v>
      </c>
      <c r="F275" s="302">
        <v>344.53333333333336</v>
      </c>
      <c r="G275" s="302">
        <v>339.56666666666672</v>
      </c>
      <c r="H275" s="302">
        <v>357.4666666666667</v>
      </c>
      <c r="I275" s="302">
        <v>362.43333333333339</v>
      </c>
      <c r="J275" s="302">
        <v>366.41666666666669</v>
      </c>
      <c r="K275" s="301">
        <v>358.45</v>
      </c>
      <c r="L275" s="301">
        <v>349.5</v>
      </c>
      <c r="M275" s="301">
        <v>0.46850000000000003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58</v>
      </c>
      <c r="D276" s="302">
        <v>58.29999999999999</v>
      </c>
      <c r="E276" s="302">
        <v>57.249999999999979</v>
      </c>
      <c r="F276" s="302">
        <v>56.499999999999986</v>
      </c>
      <c r="G276" s="302">
        <v>55.449999999999974</v>
      </c>
      <c r="H276" s="302">
        <v>59.049999999999983</v>
      </c>
      <c r="I276" s="302">
        <v>60.099999999999994</v>
      </c>
      <c r="J276" s="302">
        <v>60.849999999999987</v>
      </c>
      <c r="K276" s="301">
        <v>59.35</v>
      </c>
      <c r="L276" s="301">
        <v>57.55</v>
      </c>
      <c r="M276" s="301">
        <v>2.9786100000000002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386.95</v>
      </c>
      <c r="D277" s="302">
        <v>390.3</v>
      </c>
      <c r="E277" s="302">
        <v>377.35</v>
      </c>
      <c r="F277" s="302">
        <v>367.75</v>
      </c>
      <c r="G277" s="302">
        <v>354.8</v>
      </c>
      <c r="H277" s="302">
        <v>399.90000000000003</v>
      </c>
      <c r="I277" s="302">
        <v>412.84999999999997</v>
      </c>
      <c r="J277" s="302">
        <v>422.45000000000005</v>
      </c>
      <c r="K277" s="301">
        <v>403.25</v>
      </c>
      <c r="L277" s="301">
        <v>380.7</v>
      </c>
      <c r="M277" s="301">
        <v>3.0213100000000002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44.85</v>
      </c>
      <c r="D278" s="302">
        <v>45.533333333333331</v>
      </c>
      <c r="E278" s="302">
        <v>43.816666666666663</v>
      </c>
      <c r="F278" s="302">
        <v>42.783333333333331</v>
      </c>
      <c r="G278" s="302">
        <v>41.066666666666663</v>
      </c>
      <c r="H278" s="302">
        <v>46.566666666666663</v>
      </c>
      <c r="I278" s="302">
        <v>48.283333333333331</v>
      </c>
      <c r="J278" s="302">
        <v>49.316666666666663</v>
      </c>
      <c r="K278" s="301">
        <v>47.25</v>
      </c>
      <c r="L278" s="301">
        <v>44.5</v>
      </c>
      <c r="M278" s="301">
        <v>16.258459999999999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373.3</v>
      </c>
      <c r="D279" s="302">
        <v>369.31666666666666</v>
      </c>
      <c r="E279" s="302">
        <v>360.93333333333334</v>
      </c>
      <c r="F279" s="302">
        <v>348.56666666666666</v>
      </c>
      <c r="G279" s="302">
        <v>340.18333333333334</v>
      </c>
      <c r="H279" s="302">
        <v>381.68333333333334</v>
      </c>
      <c r="I279" s="302">
        <v>390.06666666666666</v>
      </c>
      <c r="J279" s="302">
        <v>402.43333333333334</v>
      </c>
      <c r="K279" s="301">
        <v>377.7</v>
      </c>
      <c r="L279" s="301">
        <v>356.95</v>
      </c>
      <c r="M279" s="301">
        <v>2.8022200000000002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1237.9000000000001</v>
      </c>
      <c r="D280" s="302">
        <v>1246.7166666666667</v>
      </c>
      <c r="E280" s="302">
        <v>1210.4333333333334</v>
      </c>
      <c r="F280" s="302">
        <v>1182.9666666666667</v>
      </c>
      <c r="G280" s="302">
        <v>1146.6833333333334</v>
      </c>
      <c r="H280" s="302">
        <v>1274.1833333333334</v>
      </c>
      <c r="I280" s="302">
        <v>1310.4666666666667</v>
      </c>
      <c r="J280" s="302">
        <v>1337.9333333333334</v>
      </c>
      <c r="K280" s="301">
        <v>1283</v>
      </c>
      <c r="L280" s="301">
        <v>1219.25</v>
      </c>
      <c r="M280" s="301">
        <v>3.6546500000000002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231.4</v>
      </c>
      <c r="D281" s="302">
        <v>232.83333333333334</v>
      </c>
      <c r="E281" s="302">
        <v>224.26666666666668</v>
      </c>
      <c r="F281" s="302">
        <v>217.13333333333333</v>
      </c>
      <c r="G281" s="302">
        <v>208.56666666666666</v>
      </c>
      <c r="H281" s="302">
        <v>239.9666666666667</v>
      </c>
      <c r="I281" s="302">
        <v>248.53333333333336</v>
      </c>
      <c r="J281" s="302">
        <v>255.66666666666671</v>
      </c>
      <c r="K281" s="301">
        <v>241.4</v>
      </c>
      <c r="L281" s="301">
        <v>225.7</v>
      </c>
      <c r="M281" s="301">
        <v>3.1596899999999999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1675.8</v>
      </c>
      <c r="D282" s="302">
        <v>1699.7833333333335</v>
      </c>
      <c r="E282" s="302">
        <v>1646.0166666666671</v>
      </c>
      <c r="F282" s="302">
        <v>1616.2333333333336</v>
      </c>
      <c r="G282" s="302">
        <v>1562.4666666666672</v>
      </c>
      <c r="H282" s="302">
        <v>1729.5666666666671</v>
      </c>
      <c r="I282" s="302">
        <v>1783.3333333333335</v>
      </c>
      <c r="J282" s="302">
        <v>1813.116666666667</v>
      </c>
      <c r="K282" s="301">
        <v>1753.55</v>
      </c>
      <c r="L282" s="301">
        <v>1670</v>
      </c>
      <c r="M282" s="301">
        <v>29.73292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469.75</v>
      </c>
      <c r="D283" s="302">
        <v>479.98333333333335</v>
      </c>
      <c r="E283" s="302">
        <v>455.31666666666672</v>
      </c>
      <c r="F283" s="302">
        <v>440.88333333333338</v>
      </c>
      <c r="G283" s="302">
        <v>416.21666666666675</v>
      </c>
      <c r="H283" s="302">
        <v>494.41666666666669</v>
      </c>
      <c r="I283" s="302">
        <v>519.08333333333326</v>
      </c>
      <c r="J283" s="302">
        <v>533.51666666666665</v>
      </c>
      <c r="K283" s="301">
        <v>504.65</v>
      </c>
      <c r="L283" s="301">
        <v>465.55</v>
      </c>
      <c r="M283" s="301">
        <v>19.761620000000001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573.35</v>
      </c>
      <c r="D284" s="302">
        <v>578.7833333333333</v>
      </c>
      <c r="E284" s="302">
        <v>564.56666666666661</v>
      </c>
      <c r="F284" s="302">
        <v>555.7833333333333</v>
      </c>
      <c r="G284" s="302">
        <v>541.56666666666661</v>
      </c>
      <c r="H284" s="302">
        <v>587.56666666666661</v>
      </c>
      <c r="I284" s="302">
        <v>601.7833333333333</v>
      </c>
      <c r="J284" s="302">
        <v>610.56666666666661</v>
      </c>
      <c r="K284" s="301">
        <v>593</v>
      </c>
      <c r="L284" s="301">
        <v>570</v>
      </c>
      <c r="M284" s="301">
        <v>2.6259399999999999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203.55</v>
      </c>
      <c r="D285" s="302">
        <v>206.83333333333334</v>
      </c>
      <c r="E285" s="302">
        <v>198.7166666666667</v>
      </c>
      <c r="F285" s="302">
        <v>193.88333333333335</v>
      </c>
      <c r="G285" s="302">
        <v>185.76666666666671</v>
      </c>
      <c r="H285" s="302">
        <v>211.66666666666669</v>
      </c>
      <c r="I285" s="302">
        <v>219.7833333333333</v>
      </c>
      <c r="J285" s="302">
        <v>224.61666666666667</v>
      </c>
      <c r="K285" s="301">
        <v>214.95</v>
      </c>
      <c r="L285" s="301">
        <v>202</v>
      </c>
      <c r="M285" s="301">
        <v>2.0129199999999998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1329.7</v>
      </c>
      <c r="D286" s="302">
        <v>1333.1666666666667</v>
      </c>
      <c r="E286" s="302">
        <v>1296.5333333333335</v>
      </c>
      <c r="F286" s="302">
        <v>1263.3666666666668</v>
      </c>
      <c r="G286" s="302">
        <v>1226.7333333333336</v>
      </c>
      <c r="H286" s="302">
        <v>1366.3333333333335</v>
      </c>
      <c r="I286" s="302">
        <v>1402.9666666666667</v>
      </c>
      <c r="J286" s="302">
        <v>1436.1333333333334</v>
      </c>
      <c r="K286" s="301">
        <v>1369.8</v>
      </c>
      <c r="L286" s="301">
        <v>1300</v>
      </c>
      <c r="M286" s="301">
        <v>0.24234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536.6</v>
      </c>
      <c r="D287" s="302">
        <v>539.26666666666665</v>
      </c>
      <c r="E287" s="302">
        <v>527.0333333333333</v>
      </c>
      <c r="F287" s="302">
        <v>517.4666666666667</v>
      </c>
      <c r="G287" s="302">
        <v>505.23333333333335</v>
      </c>
      <c r="H287" s="302">
        <v>548.83333333333326</v>
      </c>
      <c r="I287" s="302">
        <v>561.06666666666661</v>
      </c>
      <c r="J287" s="302">
        <v>570.63333333333321</v>
      </c>
      <c r="K287" s="301">
        <v>551.5</v>
      </c>
      <c r="L287" s="301">
        <v>529.70000000000005</v>
      </c>
      <c r="M287" s="301">
        <v>0.85506000000000004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68.25</v>
      </c>
      <c r="D288" s="302">
        <v>69.399999999999991</v>
      </c>
      <c r="E288" s="302">
        <v>66.84999999999998</v>
      </c>
      <c r="F288" s="302">
        <v>65.449999999999989</v>
      </c>
      <c r="G288" s="302">
        <v>62.899999999999977</v>
      </c>
      <c r="H288" s="302">
        <v>70.799999999999983</v>
      </c>
      <c r="I288" s="302">
        <v>73.349999999999994</v>
      </c>
      <c r="J288" s="302">
        <v>74.749999999999986</v>
      </c>
      <c r="K288" s="301">
        <v>71.95</v>
      </c>
      <c r="L288" s="301">
        <v>68</v>
      </c>
      <c r="M288" s="301">
        <v>70.378500000000003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2021.7</v>
      </c>
      <c r="D289" s="302">
        <v>2013.1499999999999</v>
      </c>
      <c r="E289" s="302">
        <v>1972.2999999999997</v>
      </c>
      <c r="F289" s="302">
        <v>1922.8999999999999</v>
      </c>
      <c r="G289" s="302">
        <v>1882.0499999999997</v>
      </c>
      <c r="H289" s="302">
        <v>2062.5499999999997</v>
      </c>
      <c r="I289" s="302">
        <v>2103.3999999999996</v>
      </c>
      <c r="J289" s="302">
        <v>2152.7999999999997</v>
      </c>
      <c r="K289" s="301">
        <v>2054</v>
      </c>
      <c r="L289" s="301">
        <v>1963.75</v>
      </c>
      <c r="M289" s="301">
        <v>2.15205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246.5</v>
      </c>
      <c r="D290" s="302">
        <v>250.76666666666665</v>
      </c>
      <c r="E290" s="302">
        <v>239.58333333333331</v>
      </c>
      <c r="F290" s="302">
        <v>232.66666666666666</v>
      </c>
      <c r="G290" s="302">
        <v>221.48333333333332</v>
      </c>
      <c r="H290" s="302">
        <v>257.68333333333328</v>
      </c>
      <c r="I290" s="302">
        <v>268.86666666666667</v>
      </c>
      <c r="J290" s="302">
        <v>275.7833333333333</v>
      </c>
      <c r="K290" s="301">
        <v>261.95</v>
      </c>
      <c r="L290" s="301">
        <v>243.85</v>
      </c>
      <c r="M290" s="301">
        <v>1.9013500000000001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492.55</v>
      </c>
      <c r="D291" s="302">
        <v>502.4666666666667</v>
      </c>
      <c r="E291" s="302">
        <v>480.43333333333339</v>
      </c>
      <c r="F291" s="302">
        <v>468.31666666666672</v>
      </c>
      <c r="G291" s="302">
        <v>446.28333333333342</v>
      </c>
      <c r="H291" s="302">
        <v>514.58333333333337</v>
      </c>
      <c r="I291" s="302">
        <v>536.61666666666667</v>
      </c>
      <c r="J291" s="302">
        <v>548.73333333333335</v>
      </c>
      <c r="K291" s="301">
        <v>524.5</v>
      </c>
      <c r="L291" s="301">
        <v>490.35</v>
      </c>
      <c r="M291" s="301">
        <v>18.390440000000002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8696.85</v>
      </c>
      <c r="D292" s="302">
        <v>8784.1166666666668</v>
      </c>
      <c r="E292" s="302">
        <v>8552.7333333333336</v>
      </c>
      <c r="F292" s="302">
        <v>8408.6166666666668</v>
      </c>
      <c r="G292" s="302">
        <v>8177.2333333333336</v>
      </c>
      <c r="H292" s="302">
        <v>8928.2333333333336</v>
      </c>
      <c r="I292" s="302">
        <v>9159.6166666666686</v>
      </c>
      <c r="J292" s="302">
        <v>9303.7333333333336</v>
      </c>
      <c r="K292" s="301">
        <v>9015.5</v>
      </c>
      <c r="L292" s="301">
        <v>8640</v>
      </c>
      <c r="M292" s="301">
        <v>4.2099999999999999E-2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61.95</v>
      </c>
      <c r="D293" s="302">
        <v>62.933333333333337</v>
      </c>
      <c r="E293" s="302">
        <v>60.866666666666674</v>
      </c>
      <c r="F293" s="302">
        <v>59.783333333333339</v>
      </c>
      <c r="G293" s="302">
        <v>57.716666666666676</v>
      </c>
      <c r="H293" s="302">
        <v>64.01666666666668</v>
      </c>
      <c r="I293" s="302">
        <v>66.083333333333343</v>
      </c>
      <c r="J293" s="302">
        <v>67.166666666666671</v>
      </c>
      <c r="K293" s="301">
        <v>65</v>
      </c>
      <c r="L293" s="301">
        <v>61.85</v>
      </c>
      <c r="M293" s="301">
        <v>23.63287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310.8</v>
      </c>
      <c r="D294" s="302">
        <v>315.68333333333334</v>
      </c>
      <c r="E294" s="302">
        <v>303.76666666666665</v>
      </c>
      <c r="F294" s="302">
        <v>296.73333333333329</v>
      </c>
      <c r="G294" s="302">
        <v>284.81666666666661</v>
      </c>
      <c r="H294" s="302">
        <v>322.7166666666667</v>
      </c>
      <c r="I294" s="302">
        <v>334.63333333333333</v>
      </c>
      <c r="J294" s="302">
        <v>341.66666666666674</v>
      </c>
      <c r="K294" s="301">
        <v>327.60000000000002</v>
      </c>
      <c r="L294" s="301">
        <v>308.64999999999998</v>
      </c>
      <c r="M294" s="301">
        <v>29.414729999999999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2998.55</v>
      </c>
      <c r="D295" s="302">
        <v>3005.8333333333335</v>
      </c>
      <c r="E295" s="302">
        <v>2942.8166666666671</v>
      </c>
      <c r="F295" s="302">
        <v>2887.0833333333335</v>
      </c>
      <c r="G295" s="302">
        <v>2824.0666666666671</v>
      </c>
      <c r="H295" s="302">
        <v>3061.5666666666671</v>
      </c>
      <c r="I295" s="302">
        <v>3124.5833333333335</v>
      </c>
      <c r="J295" s="302">
        <v>3180.3166666666671</v>
      </c>
      <c r="K295" s="301">
        <v>3068.85</v>
      </c>
      <c r="L295" s="301">
        <v>2950.1</v>
      </c>
      <c r="M295" s="301">
        <v>0.39537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1037.6500000000001</v>
      </c>
      <c r="D296" s="302">
        <v>1040.8333333333333</v>
      </c>
      <c r="E296" s="302">
        <v>1016.8166666666666</v>
      </c>
      <c r="F296" s="302">
        <v>995.98333333333335</v>
      </c>
      <c r="G296" s="302">
        <v>971.9666666666667</v>
      </c>
      <c r="H296" s="302">
        <v>1061.6666666666665</v>
      </c>
      <c r="I296" s="302">
        <v>1085.6833333333334</v>
      </c>
      <c r="J296" s="302">
        <v>1106.5166666666664</v>
      </c>
      <c r="K296" s="301">
        <v>1064.8499999999999</v>
      </c>
      <c r="L296" s="301">
        <v>1020</v>
      </c>
      <c r="M296" s="301">
        <v>2.3459400000000001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1527.4</v>
      </c>
      <c r="D297" s="302">
        <v>1539.7166666666665</v>
      </c>
      <c r="E297" s="302">
        <v>1504.4333333333329</v>
      </c>
      <c r="F297" s="302">
        <v>1481.4666666666665</v>
      </c>
      <c r="G297" s="302">
        <v>1446.1833333333329</v>
      </c>
      <c r="H297" s="302">
        <v>1562.6833333333329</v>
      </c>
      <c r="I297" s="302">
        <v>1597.9666666666662</v>
      </c>
      <c r="J297" s="302">
        <v>1620.9333333333329</v>
      </c>
      <c r="K297" s="301">
        <v>1575</v>
      </c>
      <c r="L297" s="301">
        <v>1516.75</v>
      </c>
      <c r="M297" s="301">
        <v>23.29325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4061.3</v>
      </c>
      <c r="D298" s="302">
        <v>4158.833333333333</v>
      </c>
      <c r="E298" s="302">
        <v>3937.6666666666661</v>
      </c>
      <c r="F298" s="302">
        <v>3814.0333333333328</v>
      </c>
      <c r="G298" s="302">
        <v>3592.8666666666659</v>
      </c>
      <c r="H298" s="302">
        <v>4282.4666666666662</v>
      </c>
      <c r="I298" s="302">
        <v>4503.6333333333323</v>
      </c>
      <c r="J298" s="302">
        <v>4627.2666666666664</v>
      </c>
      <c r="K298" s="301">
        <v>4380</v>
      </c>
      <c r="L298" s="301">
        <v>4035.2</v>
      </c>
      <c r="M298" s="301">
        <v>5.1966900000000003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3152.35</v>
      </c>
      <c r="D299" s="302">
        <v>3225.1666666666665</v>
      </c>
      <c r="E299" s="302">
        <v>3068.333333333333</v>
      </c>
      <c r="F299" s="302">
        <v>2984.3166666666666</v>
      </c>
      <c r="G299" s="302">
        <v>2827.4833333333331</v>
      </c>
      <c r="H299" s="302">
        <v>3309.1833333333329</v>
      </c>
      <c r="I299" s="302">
        <v>3466.016666666666</v>
      </c>
      <c r="J299" s="302">
        <v>3550.0333333333328</v>
      </c>
      <c r="K299" s="301">
        <v>3382</v>
      </c>
      <c r="L299" s="301">
        <v>3141.15</v>
      </c>
      <c r="M299" s="301">
        <v>2.8891399999999998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603</v>
      </c>
      <c r="D300" s="302">
        <v>607.18333333333328</v>
      </c>
      <c r="E300" s="302">
        <v>596.06666666666661</v>
      </c>
      <c r="F300" s="302">
        <v>589.13333333333333</v>
      </c>
      <c r="G300" s="302">
        <v>578.01666666666665</v>
      </c>
      <c r="H300" s="302">
        <v>614.11666666666656</v>
      </c>
      <c r="I300" s="302">
        <v>625.23333333333312</v>
      </c>
      <c r="J300" s="302">
        <v>632.16666666666652</v>
      </c>
      <c r="K300" s="301">
        <v>618.29999999999995</v>
      </c>
      <c r="L300" s="301">
        <v>600.25</v>
      </c>
      <c r="M300" s="301">
        <v>13.04335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1763.3</v>
      </c>
      <c r="D301" s="302">
        <v>1779.8333333333333</v>
      </c>
      <c r="E301" s="302">
        <v>1731.6666666666665</v>
      </c>
      <c r="F301" s="302">
        <v>1700.0333333333333</v>
      </c>
      <c r="G301" s="302">
        <v>1651.8666666666666</v>
      </c>
      <c r="H301" s="302">
        <v>1811.4666666666665</v>
      </c>
      <c r="I301" s="302">
        <v>1859.633333333333</v>
      </c>
      <c r="J301" s="302">
        <v>1891.2666666666664</v>
      </c>
      <c r="K301" s="301">
        <v>1828</v>
      </c>
      <c r="L301" s="301">
        <v>1748.2</v>
      </c>
      <c r="M301" s="301">
        <v>0.89737999999999996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319.45</v>
      </c>
      <c r="D302" s="302">
        <v>322.90000000000003</v>
      </c>
      <c r="E302" s="302">
        <v>312.50000000000006</v>
      </c>
      <c r="F302" s="302">
        <v>305.55</v>
      </c>
      <c r="G302" s="302">
        <v>295.15000000000003</v>
      </c>
      <c r="H302" s="302">
        <v>329.85000000000008</v>
      </c>
      <c r="I302" s="302">
        <v>340.25000000000006</v>
      </c>
      <c r="J302" s="302">
        <v>347.2000000000001</v>
      </c>
      <c r="K302" s="301">
        <v>333.3</v>
      </c>
      <c r="L302" s="301">
        <v>315.95</v>
      </c>
      <c r="M302" s="301">
        <v>13.649039999999999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1005.25</v>
      </c>
      <c r="D303" s="302">
        <v>1013.3166666666666</v>
      </c>
      <c r="E303" s="302">
        <v>988.93333333333317</v>
      </c>
      <c r="F303" s="302">
        <v>972.61666666666656</v>
      </c>
      <c r="G303" s="302">
        <v>948.23333333333312</v>
      </c>
      <c r="H303" s="302">
        <v>1029.6333333333332</v>
      </c>
      <c r="I303" s="302">
        <v>1054.0166666666664</v>
      </c>
      <c r="J303" s="302">
        <v>1070.3333333333333</v>
      </c>
      <c r="K303" s="301">
        <v>1037.7</v>
      </c>
      <c r="L303" s="301">
        <v>997</v>
      </c>
      <c r="M303" s="301">
        <v>32.55301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171.3</v>
      </c>
      <c r="D304" s="302">
        <v>174.38333333333333</v>
      </c>
      <c r="E304" s="302">
        <v>167.56666666666666</v>
      </c>
      <c r="F304" s="302">
        <v>163.83333333333334</v>
      </c>
      <c r="G304" s="302">
        <v>157.01666666666668</v>
      </c>
      <c r="H304" s="302">
        <v>178.11666666666665</v>
      </c>
      <c r="I304" s="302">
        <v>184.93333333333331</v>
      </c>
      <c r="J304" s="302">
        <v>188.66666666666663</v>
      </c>
      <c r="K304" s="301">
        <v>181.2</v>
      </c>
      <c r="L304" s="301">
        <v>170.65</v>
      </c>
      <c r="M304" s="301">
        <v>21.883089999999999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15.75</v>
      </c>
      <c r="D305" s="302">
        <v>15.949999999999998</v>
      </c>
      <c r="E305" s="302">
        <v>15.349999999999994</v>
      </c>
      <c r="F305" s="302">
        <v>14.949999999999998</v>
      </c>
      <c r="G305" s="302">
        <v>14.349999999999994</v>
      </c>
      <c r="H305" s="302">
        <v>16.349999999999994</v>
      </c>
      <c r="I305" s="302">
        <v>16.95</v>
      </c>
      <c r="J305" s="302">
        <v>17.349999999999994</v>
      </c>
      <c r="K305" s="301">
        <v>16.55</v>
      </c>
      <c r="L305" s="301">
        <v>15.55</v>
      </c>
      <c r="M305" s="301">
        <v>18.771339999999999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200.4</v>
      </c>
      <c r="D306" s="302">
        <v>198.66666666666666</v>
      </c>
      <c r="E306" s="302">
        <v>194.08333333333331</v>
      </c>
      <c r="F306" s="302">
        <v>187.76666666666665</v>
      </c>
      <c r="G306" s="302">
        <v>183.18333333333331</v>
      </c>
      <c r="H306" s="302">
        <v>204.98333333333332</v>
      </c>
      <c r="I306" s="302">
        <v>209.56666666666663</v>
      </c>
      <c r="J306" s="302">
        <v>215.88333333333333</v>
      </c>
      <c r="K306" s="301">
        <v>203.25</v>
      </c>
      <c r="L306" s="301">
        <v>192.35</v>
      </c>
      <c r="M306" s="301">
        <v>5.1583699999999997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440.05</v>
      </c>
      <c r="D307" s="302">
        <v>446.09999999999997</v>
      </c>
      <c r="E307" s="302">
        <v>427.19999999999993</v>
      </c>
      <c r="F307" s="302">
        <v>414.34999999999997</v>
      </c>
      <c r="G307" s="302">
        <v>395.44999999999993</v>
      </c>
      <c r="H307" s="302">
        <v>458.94999999999993</v>
      </c>
      <c r="I307" s="302">
        <v>477.84999999999991</v>
      </c>
      <c r="J307" s="302">
        <v>490.69999999999993</v>
      </c>
      <c r="K307" s="301">
        <v>465</v>
      </c>
      <c r="L307" s="301">
        <v>433.25</v>
      </c>
      <c r="M307" s="301">
        <v>1.8242799999999999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86.55</v>
      </c>
      <c r="D308" s="302">
        <v>87.55</v>
      </c>
      <c r="E308" s="302">
        <v>85</v>
      </c>
      <c r="F308" s="302">
        <v>83.45</v>
      </c>
      <c r="G308" s="302">
        <v>80.900000000000006</v>
      </c>
      <c r="H308" s="302">
        <v>89.1</v>
      </c>
      <c r="I308" s="302">
        <v>91.649999999999977</v>
      </c>
      <c r="J308" s="302">
        <v>93.199999999999989</v>
      </c>
      <c r="K308" s="301">
        <v>90.1</v>
      </c>
      <c r="L308" s="301">
        <v>86</v>
      </c>
      <c r="M308" s="301">
        <v>47.431269999999998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484.8</v>
      </c>
      <c r="D309" s="302">
        <v>485.95</v>
      </c>
      <c r="E309" s="302">
        <v>477.34999999999997</v>
      </c>
      <c r="F309" s="302">
        <v>469.9</v>
      </c>
      <c r="G309" s="302">
        <v>461.29999999999995</v>
      </c>
      <c r="H309" s="302">
        <v>493.4</v>
      </c>
      <c r="I309" s="302">
        <v>502</v>
      </c>
      <c r="J309" s="302">
        <v>509.45</v>
      </c>
      <c r="K309" s="301">
        <v>494.55</v>
      </c>
      <c r="L309" s="301">
        <v>478.5</v>
      </c>
      <c r="M309" s="301">
        <v>12.897360000000001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7833.6</v>
      </c>
      <c r="D310" s="302">
        <v>7887.8666666666659</v>
      </c>
      <c r="E310" s="302">
        <v>7750.7333333333318</v>
      </c>
      <c r="F310" s="302">
        <v>7667.8666666666659</v>
      </c>
      <c r="G310" s="302">
        <v>7530.7333333333318</v>
      </c>
      <c r="H310" s="302">
        <v>7970.7333333333318</v>
      </c>
      <c r="I310" s="302">
        <v>8107.866666666665</v>
      </c>
      <c r="J310" s="302">
        <v>8190.7333333333318</v>
      </c>
      <c r="K310" s="301">
        <v>8025</v>
      </c>
      <c r="L310" s="301">
        <v>7805</v>
      </c>
      <c r="M310" s="301">
        <v>13.19566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2001.65</v>
      </c>
      <c r="D311" s="302">
        <v>2066.8666666666668</v>
      </c>
      <c r="E311" s="302">
        <v>1915.8333333333335</v>
      </c>
      <c r="F311" s="302">
        <v>1830.0166666666667</v>
      </c>
      <c r="G311" s="302">
        <v>1678.9833333333333</v>
      </c>
      <c r="H311" s="302">
        <v>2152.6833333333334</v>
      </c>
      <c r="I311" s="302">
        <v>2303.7166666666662</v>
      </c>
      <c r="J311" s="302">
        <v>2389.5333333333338</v>
      </c>
      <c r="K311" s="301">
        <v>2217.9</v>
      </c>
      <c r="L311" s="301">
        <v>1981.05</v>
      </c>
      <c r="M311" s="301">
        <v>3.2259000000000002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351.5</v>
      </c>
      <c r="D312" s="302">
        <v>352.01666666666665</v>
      </c>
      <c r="E312" s="302">
        <v>346.48333333333329</v>
      </c>
      <c r="F312" s="302">
        <v>341.46666666666664</v>
      </c>
      <c r="G312" s="302">
        <v>335.93333333333328</v>
      </c>
      <c r="H312" s="302">
        <v>357.0333333333333</v>
      </c>
      <c r="I312" s="302">
        <v>362.56666666666661</v>
      </c>
      <c r="J312" s="302">
        <v>367.58333333333331</v>
      </c>
      <c r="K312" s="301">
        <v>357.55</v>
      </c>
      <c r="L312" s="301">
        <v>347</v>
      </c>
      <c r="M312" s="301">
        <v>3.51918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245.55</v>
      </c>
      <c r="D313" s="302">
        <v>249.08333333333334</v>
      </c>
      <c r="E313" s="302">
        <v>239.76666666666671</v>
      </c>
      <c r="F313" s="302">
        <v>233.98333333333338</v>
      </c>
      <c r="G313" s="302">
        <v>224.66666666666674</v>
      </c>
      <c r="H313" s="302">
        <v>254.86666666666667</v>
      </c>
      <c r="I313" s="302">
        <v>264.18333333333334</v>
      </c>
      <c r="J313" s="302">
        <v>269.96666666666664</v>
      </c>
      <c r="K313" s="301">
        <v>258.39999999999998</v>
      </c>
      <c r="L313" s="301">
        <v>243.3</v>
      </c>
      <c r="M313" s="301">
        <v>2.0524100000000001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747.45</v>
      </c>
      <c r="D314" s="302">
        <v>754.69999999999993</v>
      </c>
      <c r="E314" s="302">
        <v>732.39999999999986</v>
      </c>
      <c r="F314" s="302">
        <v>717.34999999999991</v>
      </c>
      <c r="G314" s="302">
        <v>695.04999999999984</v>
      </c>
      <c r="H314" s="302">
        <v>769.74999999999989</v>
      </c>
      <c r="I314" s="302">
        <v>792.04999999999984</v>
      </c>
      <c r="J314" s="302">
        <v>807.09999999999991</v>
      </c>
      <c r="K314" s="301">
        <v>777</v>
      </c>
      <c r="L314" s="301">
        <v>739.65</v>
      </c>
      <c r="M314" s="301">
        <v>14.0678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1240.8</v>
      </c>
      <c r="D315" s="302">
        <v>1261.1166666666666</v>
      </c>
      <c r="E315" s="302">
        <v>1215.0333333333331</v>
      </c>
      <c r="F315" s="302">
        <v>1189.2666666666664</v>
      </c>
      <c r="G315" s="302">
        <v>1143.1833333333329</v>
      </c>
      <c r="H315" s="302">
        <v>1286.8833333333332</v>
      </c>
      <c r="I315" s="302">
        <v>1332.9666666666667</v>
      </c>
      <c r="J315" s="302">
        <v>1358.7333333333333</v>
      </c>
      <c r="K315" s="301">
        <v>1307.2</v>
      </c>
      <c r="L315" s="301">
        <v>1235.3499999999999</v>
      </c>
      <c r="M315" s="301">
        <v>2.1611899999999999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1415.7</v>
      </c>
      <c r="D316" s="302">
        <v>1433.8666666666668</v>
      </c>
      <c r="E316" s="302">
        <v>1387.8333333333335</v>
      </c>
      <c r="F316" s="302">
        <v>1359.9666666666667</v>
      </c>
      <c r="G316" s="302">
        <v>1313.9333333333334</v>
      </c>
      <c r="H316" s="302">
        <v>1461.7333333333336</v>
      </c>
      <c r="I316" s="302">
        <v>1507.7666666666669</v>
      </c>
      <c r="J316" s="302">
        <v>1535.6333333333337</v>
      </c>
      <c r="K316" s="301">
        <v>1479.9</v>
      </c>
      <c r="L316" s="301">
        <v>1406</v>
      </c>
      <c r="M316" s="301">
        <v>2.7858800000000001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797.75</v>
      </c>
      <c r="D317" s="302">
        <v>807.58333333333337</v>
      </c>
      <c r="E317" s="302">
        <v>783.16666666666674</v>
      </c>
      <c r="F317" s="302">
        <v>768.58333333333337</v>
      </c>
      <c r="G317" s="302">
        <v>744.16666666666674</v>
      </c>
      <c r="H317" s="302">
        <v>822.16666666666674</v>
      </c>
      <c r="I317" s="302">
        <v>846.58333333333348</v>
      </c>
      <c r="J317" s="302">
        <v>861.16666666666674</v>
      </c>
      <c r="K317" s="301">
        <v>832</v>
      </c>
      <c r="L317" s="301">
        <v>793</v>
      </c>
      <c r="M317" s="301">
        <v>4.8038600000000002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720.85</v>
      </c>
      <c r="D318" s="302">
        <v>736.7166666666667</v>
      </c>
      <c r="E318" s="302">
        <v>700.48333333333335</v>
      </c>
      <c r="F318" s="302">
        <v>680.11666666666667</v>
      </c>
      <c r="G318" s="302">
        <v>643.88333333333333</v>
      </c>
      <c r="H318" s="302">
        <v>757.08333333333337</v>
      </c>
      <c r="I318" s="302">
        <v>793.31666666666672</v>
      </c>
      <c r="J318" s="302">
        <v>813.68333333333339</v>
      </c>
      <c r="K318" s="301">
        <v>772.95</v>
      </c>
      <c r="L318" s="301">
        <v>716.35</v>
      </c>
      <c r="M318" s="301">
        <v>4.6037600000000003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204.95</v>
      </c>
      <c r="D319" s="302">
        <v>210.16666666666666</v>
      </c>
      <c r="E319" s="302">
        <v>197.7833333333333</v>
      </c>
      <c r="F319" s="302">
        <v>190.61666666666665</v>
      </c>
      <c r="G319" s="302">
        <v>178.23333333333329</v>
      </c>
      <c r="H319" s="302">
        <v>217.33333333333331</v>
      </c>
      <c r="I319" s="302">
        <v>229.7166666666667</v>
      </c>
      <c r="J319" s="302">
        <v>236.88333333333333</v>
      </c>
      <c r="K319" s="301">
        <v>222.55</v>
      </c>
      <c r="L319" s="301">
        <v>203</v>
      </c>
      <c r="M319" s="301">
        <v>3.5499200000000002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161.44999999999999</v>
      </c>
      <c r="D320" s="302">
        <v>164.5</v>
      </c>
      <c r="E320" s="302">
        <v>157.94999999999999</v>
      </c>
      <c r="F320" s="302">
        <v>154.44999999999999</v>
      </c>
      <c r="G320" s="302">
        <v>147.89999999999998</v>
      </c>
      <c r="H320" s="302">
        <v>168</v>
      </c>
      <c r="I320" s="302">
        <v>174.55</v>
      </c>
      <c r="J320" s="302">
        <v>178.05</v>
      </c>
      <c r="K320" s="301">
        <v>171.05</v>
      </c>
      <c r="L320" s="301">
        <v>161</v>
      </c>
      <c r="M320" s="301">
        <v>1.5956900000000001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181.95</v>
      </c>
      <c r="D321" s="302">
        <v>185.9</v>
      </c>
      <c r="E321" s="302">
        <v>176.05</v>
      </c>
      <c r="F321" s="302">
        <v>170.15</v>
      </c>
      <c r="G321" s="302">
        <v>160.30000000000001</v>
      </c>
      <c r="H321" s="302">
        <v>191.8</v>
      </c>
      <c r="I321" s="302">
        <v>201.64999999999998</v>
      </c>
      <c r="J321" s="302">
        <v>207.55</v>
      </c>
      <c r="K321" s="301">
        <v>195.75</v>
      </c>
      <c r="L321" s="301">
        <v>180</v>
      </c>
      <c r="M321" s="301">
        <v>6.9029400000000001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879.1</v>
      </c>
      <c r="D322" s="302">
        <v>877.88333333333333</v>
      </c>
      <c r="E322" s="302">
        <v>858.2166666666667</v>
      </c>
      <c r="F322" s="302">
        <v>837.33333333333337</v>
      </c>
      <c r="G322" s="302">
        <v>817.66666666666674</v>
      </c>
      <c r="H322" s="302">
        <v>898.76666666666665</v>
      </c>
      <c r="I322" s="302">
        <v>918.43333333333339</v>
      </c>
      <c r="J322" s="302">
        <v>939.31666666666661</v>
      </c>
      <c r="K322" s="301">
        <v>897.55</v>
      </c>
      <c r="L322" s="301">
        <v>857</v>
      </c>
      <c r="M322" s="301">
        <v>2.2818700000000001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2814.8</v>
      </c>
      <c r="D323" s="302">
        <v>2871.6</v>
      </c>
      <c r="E323" s="302">
        <v>2743.25</v>
      </c>
      <c r="F323" s="302">
        <v>2671.7000000000003</v>
      </c>
      <c r="G323" s="302">
        <v>2543.3500000000004</v>
      </c>
      <c r="H323" s="302">
        <v>2943.1499999999996</v>
      </c>
      <c r="I323" s="302">
        <v>3071.4999999999991</v>
      </c>
      <c r="J323" s="302">
        <v>3143.0499999999993</v>
      </c>
      <c r="K323" s="301">
        <v>2999.95</v>
      </c>
      <c r="L323" s="301">
        <v>2800.05</v>
      </c>
      <c r="M323" s="301">
        <v>4.5419400000000003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35.049999999999997</v>
      </c>
      <c r="D324" s="302">
        <v>35.9</v>
      </c>
      <c r="E324" s="302">
        <v>33.849999999999994</v>
      </c>
      <c r="F324" s="302">
        <v>32.65</v>
      </c>
      <c r="G324" s="302">
        <v>30.599999999999994</v>
      </c>
      <c r="H324" s="302">
        <v>37.099999999999994</v>
      </c>
      <c r="I324" s="302">
        <v>39.149999999999991</v>
      </c>
      <c r="J324" s="302">
        <v>40.349999999999994</v>
      </c>
      <c r="K324" s="301">
        <v>37.950000000000003</v>
      </c>
      <c r="L324" s="301">
        <v>34.700000000000003</v>
      </c>
      <c r="M324" s="301">
        <v>10.13256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145.65</v>
      </c>
      <c r="D325" s="302">
        <v>147.31666666666669</v>
      </c>
      <c r="E325" s="302">
        <v>142.43333333333339</v>
      </c>
      <c r="F325" s="302">
        <v>139.2166666666667</v>
      </c>
      <c r="G325" s="302">
        <v>134.3333333333334</v>
      </c>
      <c r="H325" s="302">
        <v>150.53333333333339</v>
      </c>
      <c r="I325" s="302">
        <v>155.41666666666666</v>
      </c>
      <c r="J325" s="302">
        <v>158.63333333333338</v>
      </c>
      <c r="K325" s="301">
        <v>152.19999999999999</v>
      </c>
      <c r="L325" s="301">
        <v>144.1</v>
      </c>
      <c r="M325" s="301">
        <v>1.3646799999999999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748.15</v>
      </c>
      <c r="D326" s="302">
        <v>763.7166666666667</v>
      </c>
      <c r="E326" s="302">
        <v>729.43333333333339</v>
      </c>
      <c r="F326" s="302">
        <v>710.7166666666667</v>
      </c>
      <c r="G326" s="302">
        <v>676.43333333333339</v>
      </c>
      <c r="H326" s="302">
        <v>782.43333333333339</v>
      </c>
      <c r="I326" s="302">
        <v>816.7166666666667</v>
      </c>
      <c r="J326" s="302">
        <v>835.43333333333339</v>
      </c>
      <c r="K326" s="301">
        <v>798</v>
      </c>
      <c r="L326" s="301">
        <v>745</v>
      </c>
      <c r="M326" s="301">
        <v>0.89868999999999999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2308.85</v>
      </c>
      <c r="D327" s="302">
        <v>2334.2333333333331</v>
      </c>
      <c r="E327" s="302">
        <v>2268.6166666666663</v>
      </c>
      <c r="F327" s="302">
        <v>2228.3833333333332</v>
      </c>
      <c r="G327" s="302">
        <v>2162.7666666666664</v>
      </c>
      <c r="H327" s="302">
        <v>2374.4666666666662</v>
      </c>
      <c r="I327" s="302">
        <v>2440.083333333333</v>
      </c>
      <c r="J327" s="302">
        <v>2480.3166666666662</v>
      </c>
      <c r="K327" s="301">
        <v>2399.85</v>
      </c>
      <c r="L327" s="301">
        <v>2294</v>
      </c>
      <c r="M327" s="301">
        <v>9.8160500000000006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67176.600000000006</v>
      </c>
      <c r="D328" s="302">
        <v>67830.516666666663</v>
      </c>
      <c r="E328" s="302">
        <v>66346.083333333328</v>
      </c>
      <c r="F328" s="302">
        <v>65515.566666666666</v>
      </c>
      <c r="G328" s="302">
        <v>64031.133333333331</v>
      </c>
      <c r="H328" s="302">
        <v>68661.033333333326</v>
      </c>
      <c r="I328" s="302">
        <v>70145.466666666674</v>
      </c>
      <c r="J328" s="302">
        <v>70975.983333333323</v>
      </c>
      <c r="K328" s="301">
        <v>69314.95</v>
      </c>
      <c r="L328" s="301">
        <v>67000</v>
      </c>
      <c r="M328" s="301">
        <v>7.0910000000000001E-2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96.2</v>
      </c>
      <c r="D329" s="302">
        <v>99.966666666666654</v>
      </c>
      <c r="E329" s="302">
        <v>90.883333333333312</v>
      </c>
      <c r="F329" s="302">
        <v>85.566666666666663</v>
      </c>
      <c r="G329" s="302">
        <v>76.48333333333332</v>
      </c>
      <c r="H329" s="302">
        <v>105.2833333333333</v>
      </c>
      <c r="I329" s="302">
        <v>114.36666666666665</v>
      </c>
      <c r="J329" s="302">
        <v>119.68333333333329</v>
      </c>
      <c r="K329" s="301">
        <v>109.05</v>
      </c>
      <c r="L329" s="301">
        <v>94.65</v>
      </c>
      <c r="M329" s="301">
        <v>287.06243000000001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1034.7</v>
      </c>
      <c r="D330" s="302">
        <v>1039.1833333333332</v>
      </c>
      <c r="E330" s="302">
        <v>1024.3666666666663</v>
      </c>
      <c r="F330" s="302">
        <v>1014.0333333333331</v>
      </c>
      <c r="G330" s="302">
        <v>999.21666666666624</v>
      </c>
      <c r="H330" s="302">
        <v>1049.5166666666664</v>
      </c>
      <c r="I330" s="302">
        <v>1064.3333333333335</v>
      </c>
      <c r="J330" s="302">
        <v>1074.6666666666665</v>
      </c>
      <c r="K330" s="301">
        <v>1054</v>
      </c>
      <c r="L330" s="301">
        <v>1028.8499999999999</v>
      </c>
      <c r="M330" s="301">
        <v>5.1025099999999997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284.3</v>
      </c>
      <c r="D331" s="302">
        <v>283.45</v>
      </c>
      <c r="E331" s="302">
        <v>279.59999999999997</v>
      </c>
      <c r="F331" s="302">
        <v>274.89999999999998</v>
      </c>
      <c r="G331" s="302">
        <v>271.04999999999995</v>
      </c>
      <c r="H331" s="302">
        <v>288.14999999999998</v>
      </c>
      <c r="I331" s="302">
        <v>292</v>
      </c>
      <c r="J331" s="302">
        <v>296.7</v>
      </c>
      <c r="K331" s="301">
        <v>287.3</v>
      </c>
      <c r="L331" s="301">
        <v>278.75</v>
      </c>
      <c r="M331" s="301">
        <v>7.9392500000000004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668.75</v>
      </c>
      <c r="D332" s="302">
        <v>673.30000000000007</v>
      </c>
      <c r="E332" s="302">
        <v>660.45000000000016</v>
      </c>
      <c r="F332" s="302">
        <v>652.15000000000009</v>
      </c>
      <c r="G332" s="302">
        <v>639.30000000000018</v>
      </c>
      <c r="H332" s="302">
        <v>681.60000000000014</v>
      </c>
      <c r="I332" s="302">
        <v>694.45</v>
      </c>
      <c r="J332" s="302">
        <v>702.75000000000011</v>
      </c>
      <c r="K332" s="301">
        <v>686.15</v>
      </c>
      <c r="L332" s="301">
        <v>665</v>
      </c>
      <c r="M332" s="301">
        <v>1.22916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78.2</v>
      </c>
      <c r="D333" s="302">
        <v>79.833333333333329</v>
      </c>
      <c r="E333" s="302">
        <v>75.966666666666654</v>
      </c>
      <c r="F333" s="302">
        <v>73.73333333333332</v>
      </c>
      <c r="G333" s="302">
        <v>69.866666666666646</v>
      </c>
      <c r="H333" s="302">
        <v>82.066666666666663</v>
      </c>
      <c r="I333" s="302">
        <v>85.933333333333337</v>
      </c>
      <c r="J333" s="302">
        <v>88.166666666666671</v>
      </c>
      <c r="K333" s="301">
        <v>83.7</v>
      </c>
      <c r="L333" s="301">
        <v>77.599999999999994</v>
      </c>
      <c r="M333" s="301">
        <v>145.81668999999999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3611.25</v>
      </c>
      <c r="D334" s="302">
        <v>3634.4833333333336</v>
      </c>
      <c r="E334" s="302">
        <v>3550.9666666666672</v>
      </c>
      <c r="F334" s="302">
        <v>3490.6833333333334</v>
      </c>
      <c r="G334" s="302">
        <v>3407.166666666667</v>
      </c>
      <c r="H334" s="302">
        <v>3694.7666666666673</v>
      </c>
      <c r="I334" s="302">
        <v>3778.2833333333338</v>
      </c>
      <c r="J334" s="302">
        <v>3838.5666666666675</v>
      </c>
      <c r="K334" s="301">
        <v>3718</v>
      </c>
      <c r="L334" s="301">
        <v>3574.2</v>
      </c>
      <c r="M334" s="301">
        <v>5.1677499999999998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3531.1</v>
      </c>
      <c r="D335" s="302">
        <v>3561.7000000000003</v>
      </c>
      <c r="E335" s="302">
        <v>3458.4000000000005</v>
      </c>
      <c r="F335" s="302">
        <v>3385.7000000000003</v>
      </c>
      <c r="G335" s="302">
        <v>3282.4000000000005</v>
      </c>
      <c r="H335" s="302">
        <v>3634.4000000000005</v>
      </c>
      <c r="I335" s="302">
        <v>3737.7000000000007</v>
      </c>
      <c r="J335" s="302">
        <v>3810.4000000000005</v>
      </c>
      <c r="K335" s="301">
        <v>3665</v>
      </c>
      <c r="L335" s="301">
        <v>3489</v>
      </c>
      <c r="M335" s="301">
        <v>1.96851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1075.05</v>
      </c>
      <c r="D336" s="302">
        <v>1096.0166666666667</v>
      </c>
      <c r="E336" s="302">
        <v>1044.0333333333333</v>
      </c>
      <c r="F336" s="302">
        <v>1013.0166666666667</v>
      </c>
      <c r="G336" s="302">
        <v>961.0333333333333</v>
      </c>
      <c r="H336" s="302">
        <v>1127.0333333333333</v>
      </c>
      <c r="I336" s="302">
        <v>1179.0166666666664</v>
      </c>
      <c r="J336" s="302">
        <v>1210.0333333333333</v>
      </c>
      <c r="K336" s="301">
        <v>1148</v>
      </c>
      <c r="L336" s="301">
        <v>1065</v>
      </c>
      <c r="M336" s="301">
        <v>1.0729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28.35</v>
      </c>
      <c r="D337" s="302">
        <v>29.166666666666668</v>
      </c>
      <c r="E337" s="302">
        <v>27.333333333333336</v>
      </c>
      <c r="F337" s="302">
        <v>26.316666666666666</v>
      </c>
      <c r="G337" s="302">
        <v>24.483333333333334</v>
      </c>
      <c r="H337" s="302">
        <v>30.183333333333337</v>
      </c>
      <c r="I337" s="302">
        <v>32.016666666666673</v>
      </c>
      <c r="J337" s="302">
        <v>33.033333333333339</v>
      </c>
      <c r="K337" s="301">
        <v>31</v>
      </c>
      <c r="L337" s="301">
        <v>28.15</v>
      </c>
      <c r="M337" s="301">
        <v>70.347020000000001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58.5</v>
      </c>
      <c r="D338" s="302">
        <v>59.383333333333326</v>
      </c>
      <c r="E338" s="302">
        <v>57.16666666666665</v>
      </c>
      <c r="F338" s="302">
        <v>55.833333333333321</v>
      </c>
      <c r="G338" s="302">
        <v>53.616666666666646</v>
      </c>
      <c r="H338" s="302">
        <v>60.716666666666654</v>
      </c>
      <c r="I338" s="302">
        <v>62.933333333333323</v>
      </c>
      <c r="J338" s="302">
        <v>64.266666666666652</v>
      </c>
      <c r="K338" s="301">
        <v>61.6</v>
      </c>
      <c r="L338" s="301">
        <v>58.05</v>
      </c>
      <c r="M338" s="301">
        <v>17.712140000000002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524</v>
      </c>
      <c r="D339" s="302">
        <v>532.66666666666663</v>
      </c>
      <c r="E339" s="302">
        <v>511.33333333333326</v>
      </c>
      <c r="F339" s="302">
        <v>498.66666666666663</v>
      </c>
      <c r="G339" s="302">
        <v>477.33333333333326</v>
      </c>
      <c r="H339" s="302">
        <v>545.33333333333326</v>
      </c>
      <c r="I339" s="302">
        <v>566.66666666666652</v>
      </c>
      <c r="J339" s="302">
        <v>579.33333333333326</v>
      </c>
      <c r="K339" s="301">
        <v>554</v>
      </c>
      <c r="L339" s="301">
        <v>520</v>
      </c>
      <c r="M339" s="301">
        <v>0.23974999999999999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16874</v>
      </c>
      <c r="D340" s="302">
        <v>16812.649999999998</v>
      </c>
      <c r="E340" s="302">
        <v>16676.299999999996</v>
      </c>
      <c r="F340" s="302">
        <v>16478.599999999999</v>
      </c>
      <c r="G340" s="302">
        <v>16342.249999999996</v>
      </c>
      <c r="H340" s="302">
        <v>17010.349999999995</v>
      </c>
      <c r="I340" s="302">
        <v>17146.699999999993</v>
      </c>
      <c r="J340" s="302">
        <v>17344.399999999994</v>
      </c>
      <c r="K340" s="301">
        <v>16949</v>
      </c>
      <c r="L340" s="301">
        <v>16614.95</v>
      </c>
      <c r="M340" s="301">
        <v>0.80754000000000004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67.25</v>
      </c>
      <c r="D341" s="302">
        <v>69.916666666666671</v>
      </c>
      <c r="E341" s="302">
        <v>63.63333333333334</v>
      </c>
      <c r="F341" s="302">
        <v>60.016666666666666</v>
      </c>
      <c r="G341" s="302">
        <v>53.733333333333334</v>
      </c>
      <c r="H341" s="302">
        <v>73.533333333333346</v>
      </c>
      <c r="I341" s="302">
        <v>79.816666666666677</v>
      </c>
      <c r="J341" s="302">
        <v>83.433333333333351</v>
      </c>
      <c r="K341" s="301">
        <v>76.2</v>
      </c>
      <c r="L341" s="301">
        <v>66.3</v>
      </c>
      <c r="M341" s="301">
        <v>32.215029999999999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41.75</v>
      </c>
      <c r="D342" s="302">
        <v>42.633333333333333</v>
      </c>
      <c r="E342" s="302">
        <v>40.316666666666663</v>
      </c>
      <c r="F342" s="302">
        <v>38.883333333333333</v>
      </c>
      <c r="G342" s="302">
        <v>36.566666666666663</v>
      </c>
      <c r="H342" s="302">
        <v>44.066666666666663</v>
      </c>
      <c r="I342" s="302">
        <v>46.38333333333334</v>
      </c>
      <c r="J342" s="302">
        <v>47.816666666666663</v>
      </c>
      <c r="K342" s="301">
        <v>44.95</v>
      </c>
      <c r="L342" s="301">
        <v>41.2</v>
      </c>
      <c r="M342" s="301">
        <v>11.27955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633.79999999999995</v>
      </c>
      <c r="D343" s="302">
        <v>633.30000000000007</v>
      </c>
      <c r="E343" s="302">
        <v>626.10000000000014</v>
      </c>
      <c r="F343" s="302">
        <v>618.40000000000009</v>
      </c>
      <c r="G343" s="302">
        <v>611.20000000000016</v>
      </c>
      <c r="H343" s="302">
        <v>641.00000000000011</v>
      </c>
      <c r="I343" s="302">
        <v>648.20000000000016</v>
      </c>
      <c r="J343" s="302">
        <v>655.90000000000009</v>
      </c>
      <c r="K343" s="301">
        <v>640.5</v>
      </c>
      <c r="L343" s="301">
        <v>625.6</v>
      </c>
      <c r="M343" s="301">
        <v>1.26318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30.6</v>
      </c>
      <c r="D344" s="302">
        <v>30.966666666666669</v>
      </c>
      <c r="E344" s="302">
        <v>30.133333333333336</v>
      </c>
      <c r="F344" s="302">
        <v>29.666666666666668</v>
      </c>
      <c r="G344" s="302">
        <v>28.833333333333336</v>
      </c>
      <c r="H344" s="302">
        <v>31.433333333333337</v>
      </c>
      <c r="I344" s="302">
        <v>32.266666666666666</v>
      </c>
      <c r="J344" s="302">
        <v>32.733333333333334</v>
      </c>
      <c r="K344" s="301">
        <v>31.8</v>
      </c>
      <c r="L344" s="301">
        <v>30.5</v>
      </c>
      <c r="M344" s="301">
        <v>70.684640000000002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85.85</v>
      </c>
      <c r="D345" s="302">
        <v>87.166666666666671</v>
      </c>
      <c r="E345" s="302">
        <v>83.733333333333348</v>
      </c>
      <c r="F345" s="302">
        <v>81.616666666666674</v>
      </c>
      <c r="G345" s="302">
        <v>78.183333333333351</v>
      </c>
      <c r="H345" s="302">
        <v>89.283333333333346</v>
      </c>
      <c r="I345" s="302">
        <v>92.716666666666654</v>
      </c>
      <c r="J345" s="302">
        <v>94.833333333333343</v>
      </c>
      <c r="K345" s="301">
        <v>90.6</v>
      </c>
      <c r="L345" s="301">
        <v>85.05</v>
      </c>
      <c r="M345" s="301">
        <v>3.0140699999999998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1776.9</v>
      </c>
      <c r="D346" s="302">
        <v>1787.6000000000001</v>
      </c>
      <c r="E346" s="302">
        <v>1741.3500000000004</v>
      </c>
      <c r="F346" s="302">
        <v>1705.8000000000002</v>
      </c>
      <c r="G346" s="302">
        <v>1659.5500000000004</v>
      </c>
      <c r="H346" s="302">
        <v>1823.1500000000003</v>
      </c>
      <c r="I346" s="302">
        <v>1869.3999999999999</v>
      </c>
      <c r="J346" s="302">
        <v>1904.9500000000003</v>
      </c>
      <c r="K346" s="301">
        <v>1833.85</v>
      </c>
      <c r="L346" s="301">
        <v>1752.05</v>
      </c>
      <c r="M346" s="301">
        <v>2.4420000000000001E-2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64.2</v>
      </c>
      <c r="D347" s="302">
        <v>65.533333333333346</v>
      </c>
      <c r="E347" s="302">
        <v>62.166666666666686</v>
      </c>
      <c r="F347" s="302">
        <v>60.13333333333334</v>
      </c>
      <c r="G347" s="302">
        <v>56.76666666666668</v>
      </c>
      <c r="H347" s="302">
        <v>67.566666666666691</v>
      </c>
      <c r="I347" s="302">
        <v>70.933333333333337</v>
      </c>
      <c r="J347" s="302">
        <v>72.966666666666697</v>
      </c>
      <c r="K347" s="301">
        <v>68.900000000000006</v>
      </c>
      <c r="L347" s="301">
        <v>63.5</v>
      </c>
      <c r="M347" s="301">
        <v>29.407630000000001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108</v>
      </c>
      <c r="D348" s="302">
        <v>110.34999999999998</v>
      </c>
      <c r="E348" s="302">
        <v>105.24999999999996</v>
      </c>
      <c r="F348" s="302">
        <v>102.49999999999997</v>
      </c>
      <c r="G348" s="302">
        <v>97.399999999999949</v>
      </c>
      <c r="H348" s="302">
        <v>113.09999999999997</v>
      </c>
      <c r="I348" s="302">
        <v>118.19999999999999</v>
      </c>
      <c r="J348" s="302">
        <v>120.94999999999997</v>
      </c>
      <c r="K348" s="301">
        <v>115.45</v>
      </c>
      <c r="L348" s="301">
        <v>107.6</v>
      </c>
      <c r="M348" s="301">
        <v>89.912980000000005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243.35</v>
      </c>
      <c r="D349" s="302">
        <v>248.80000000000004</v>
      </c>
      <c r="E349" s="302">
        <v>236.60000000000008</v>
      </c>
      <c r="F349" s="302">
        <v>229.85000000000005</v>
      </c>
      <c r="G349" s="302">
        <v>217.65000000000009</v>
      </c>
      <c r="H349" s="302">
        <v>255.55000000000007</v>
      </c>
      <c r="I349" s="302">
        <v>267.75000000000006</v>
      </c>
      <c r="J349" s="302">
        <v>274.50000000000006</v>
      </c>
      <c r="K349" s="301">
        <v>261</v>
      </c>
      <c r="L349" s="301">
        <v>242.05</v>
      </c>
      <c r="M349" s="301">
        <v>8.4497699999999991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142.94999999999999</v>
      </c>
      <c r="D350" s="302">
        <v>145.03333333333333</v>
      </c>
      <c r="E350" s="302">
        <v>139.91666666666666</v>
      </c>
      <c r="F350" s="302">
        <v>136.88333333333333</v>
      </c>
      <c r="G350" s="302">
        <v>131.76666666666665</v>
      </c>
      <c r="H350" s="302">
        <v>148.06666666666666</v>
      </c>
      <c r="I350" s="302">
        <v>153.18333333333334</v>
      </c>
      <c r="J350" s="302">
        <v>156.21666666666667</v>
      </c>
      <c r="K350" s="301">
        <v>150.15</v>
      </c>
      <c r="L350" s="301">
        <v>142</v>
      </c>
      <c r="M350" s="301">
        <v>184.94040000000001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759.4</v>
      </c>
      <c r="D351" s="302">
        <v>771.18333333333339</v>
      </c>
      <c r="E351" s="302">
        <v>742.46666666666681</v>
      </c>
      <c r="F351" s="302">
        <v>725.53333333333342</v>
      </c>
      <c r="G351" s="302">
        <v>696.81666666666683</v>
      </c>
      <c r="H351" s="302">
        <v>788.11666666666679</v>
      </c>
      <c r="I351" s="302">
        <v>816.83333333333348</v>
      </c>
      <c r="J351" s="302">
        <v>833.76666666666677</v>
      </c>
      <c r="K351" s="301">
        <v>799.9</v>
      </c>
      <c r="L351" s="301">
        <v>754.25</v>
      </c>
      <c r="M351" s="301">
        <v>4.5922900000000002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3025.2</v>
      </c>
      <c r="D352" s="302">
        <v>3060.0333333333333</v>
      </c>
      <c r="E352" s="302">
        <v>2985.1666666666665</v>
      </c>
      <c r="F352" s="302">
        <v>2945.1333333333332</v>
      </c>
      <c r="G352" s="302">
        <v>2870.2666666666664</v>
      </c>
      <c r="H352" s="302">
        <v>3100.0666666666666</v>
      </c>
      <c r="I352" s="302">
        <v>3174.9333333333334</v>
      </c>
      <c r="J352" s="302">
        <v>3214.9666666666667</v>
      </c>
      <c r="K352" s="301">
        <v>3134.9</v>
      </c>
      <c r="L352" s="301">
        <v>3020</v>
      </c>
      <c r="M352" s="301">
        <v>0.62985000000000002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264.89999999999998</v>
      </c>
      <c r="D353" s="302">
        <v>265.81666666666666</v>
      </c>
      <c r="E353" s="302">
        <v>254.63333333333333</v>
      </c>
      <c r="F353" s="302">
        <v>244.36666666666667</v>
      </c>
      <c r="G353" s="302">
        <v>233.18333333333334</v>
      </c>
      <c r="H353" s="302">
        <v>276.08333333333331</v>
      </c>
      <c r="I353" s="302">
        <v>287.26666666666659</v>
      </c>
      <c r="J353" s="302">
        <v>297.5333333333333</v>
      </c>
      <c r="K353" s="301">
        <v>277</v>
      </c>
      <c r="L353" s="301">
        <v>255.55</v>
      </c>
      <c r="M353" s="301">
        <v>56.509509999999999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143.55000000000001</v>
      </c>
      <c r="D354" s="302">
        <v>145.9</v>
      </c>
      <c r="E354" s="302">
        <v>140.25</v>
      </c>
      <c r="F354" s="302">
        <v>136.94999999999999</v>
      </c>
      <c r="G354" s="302">
        <v>131.29999999999998</v>
      </c>
      <c r="H354" s="302">
        <v>149.20000000000002</v>
      </c>
      <c r="I354" s="302">
        <v>154.85000000000005</v>
      </c>
      <c r="J354" s="302">
        <v>158.15000000000003</v>
      </c>
      <c r="K354" s="301">
        <v>151.55000000000001</v>
      </c>
      <c r="L354" s="301">
        <v>142.6</v>
      </c>
      <c r="M354" s="301">
        <v>251.30676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262.35000000000002</v>
      </c>
      <c r="D355" s="302">
        <v>265.33333333333331</v>
      </c>
      <c r="E355" s="302">
        <v>256.01666666666665</v>
      </c>
      <c r="F355" s="302">
        <v>249.68333333333334</v>
      </c>
      <c r="G355" s="302">
        <v>240.36666666666667</v>
      </c>
      <c r="H355" s="302">
        <v>271.66666666666663</v>
      </c>
      <c r="I355" s="302">
        <v>280.98333333333335</v>
      </c>
      <c r="J355" s="302">
        <v>287.31666666666661</v>
      </c>
      <c r="K355" s="301">
        <v>274.64999999999998</v>
      </c>
      <c r="L355" s="301">
        <v>259</v>
      </c>
      <c r="M355" s="301">
        <v>0.96987999999999996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40044.400000000001</v>
      </c>
      <c r="D356" s="302">
        <v>40537.533333333333</v>
      </c>
      <c r="E356" s="302">
        <v>39476.266666666663</v>
      </c>
      <c r="F356" s="302">
        <v>38908.133333333331</v>
      </c>
      <c r="G356" s="302">
        <v>37846.866666666661</v>
      </c>
      <c r="H356" s="302">
        <v>41105.666666666664</v>
      </c>
      <c r="I356" s="302">
        <v>42166.933333333342</v>
      </c>
      <c r="J356" s="302">
        <v>42735.066666666666</v>
      </c>
      <c r="K356" s="301">
        <v>41598.800000000003</v>
      </c>
      <c r="L356" s="301">
        <v>39969.4</v>
      </c>
      <c r="M356" s="301">
        <v>0.37036000000000002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100.9</v>
      </c>
      <c r="D357" s="302">
        <v>101.93333333333334</v>
      </c>
      <c r="E357" s="302">
        <v>98.866666666666674</v>
      </c>
      <c r="F357" s="302">
        <v>96.833333333333343</v>
      </c>
      <c r="G357" s="302">
        <v>93.76666666666668</v>
      </c>
      <c r="H357" s="302">
        <v>103.96666666666667</v>
      </c>
      <c r="I357" s="302">
        <v>107.03333333333333</v>
      </c>
      <c r="J357" s="302">
        <v>109.06666666666666</v>
      </c>
      <c r="K357" s="301">
        <v>105</v>
      </c>
      <c r="L357" s="301">
        <v>99.9</v>
      </c>
      <c r="M357" s="301">
        <v>9.8031299999999995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1649.45</v>
      </c>
      <c r="D358" s="302">
        <v>1664.9000000000003</v>
      </c>
      <c r="E358" s="302">
        <v>1620.9000000000005</v>
      </c>
      <c r="F358" s="302">
        <v>1592.3500000000001</v>
      </c>
      <c r="G358" s="302">
        <v>1548.3500000000004</v>
      </c>
      <c r="H358" s="302">
        <v>1693.4500000000007</v>
      </c>
      <c r="I358" s="302">
        <v>1737.4500000000003</v>
      </c>
      <c r="J358" s="302">
        <v>1766.0000000000009</v>
      </c>
      <c r="K358" s="301">
        <v>1708.9</v>
      </c>
      <c r="L358" s="301">
        <v>1636.35</v>
      </c>
      <c r="M358" s="301">
        <v>11.647019999999999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3248.95</v>
      </c>
      <c r="D359" s="302">
        <v>3323.2833333333333</v>
      </c>
      <c r="E359" s="302">
        <v>3156.5666666666666</v>
      </c>
      <c r="F359" s="302">
        <v>3064.1833333333334</v>
      </c>
      <c r="G359" s="302">
        <v>2897.4666666666667</v>
      </c>
      <c r="H359" s="302">
        <v>3415.6666666666665</v>
      </c>
      <c r="I359" s="302">
        <v>3582.3833333333328</v>
      </c>
      <c r="J359" s="302">
        <v>3674.7666666666664</v>
      </c>
      <c r="K359" s="301">
        <v>3490</v>
      </c>
      <c r="L359" s="301">
        <v>3230.9</v>
      </c>
      <c r="M359" s="301">
        <v>2.6475200000000001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213.6</v>
      </c>
      <c r="D360" s="302">
        <v>213.16666666666666</v>
      </c>
      <c r="E360" s="302">
        <v>209.98333333333332</v>
      </c>
      <c r="F360" s="302">
        <v>206.36666666666667</v>
      </c>
      <c r="G360" s="302">
        <v>203.18333333333334</v>
      </c>
      <c r="H360" s="302">
        <v>216.7833333333333</v>
      </c>
      <c r="I360" s="302">
        <v>219.96666666666664</v>
      </c>
      <c r="J360" s="302">
        <v>223.58333333333329</v>
      </c>
      <c r="K360" s="301">
        <v>216.35</v>
      </c>
      <c r="L360" s="301">
        <v>209.55</v>
      </c>
      <c r="M360" s="301">
        <v>23.74296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99.75</v>
      </c>
      <c r="D361" s="302">
        <v>101.06666666666666</v>
      </c>
      <c r="E361" s="302">
        <v>98.133333333333326</v>
      </c>
      <c r="F361" s="302">
        <v>96.516666666666666</v>
      </c>
      <c r="G361" s="302">
        <v>93.583333333333329</v>
      </c>
      <c r="H361" s="302">
        <v>102.68333333333332</v>
      </c>
      <c r="I361" s="302">
        <v>105.61666666666666</v>
      </c>
      <c r="J361" s="302">
        <v>107.23333333333332</v>
      </c>
      <c r="K361" s="301">
        <v>104</v>
      </c>
      <c r="L361" s="301">
        <v>99.45</v>
      </c>
      <c r="M361" s="301">
        <v>42.2089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4136.8999999999996</v>
      </c>
      <c r="D362" s="302">
        <v>4153.2166666666662</v>
      </c>
      <c r="E362" s="302">
        <v>4108.6833333333325</v>
      </c>
      <c r="F362" s="302">
        <v>4080.4666666666662</v>
      </c>
      <c r="G362" s="302">
        <v>4035.9333333333325</v>
      </c>
      <c r="H362" s="302">
        <v>4181.4333333333325</v>
      </c>
      <c r="I362" s="302">
        <v>4225.9666666666672</v>
      </c>
      <c r="J362" s="302">
        <v>4254.1833333333325</v>
      </c>
      <c r="K362" s="301">
        <v>4197.75</v>
      </c>
      <c r="L362" s="301">
        <v>4125</v>
      </c>
      <c r="M362" s="301">
        <v>0.22195999999999999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13361.8</v>
      </c>
      <c r="D363" s="302">
        <v>13374.699999999999</v>
      </c>
      <c r="E363" s="302">
        <v>13287.099999999999</v>
      </c>
      <c r="F363" s="302">
        <v>13212.4</v>
      </c>
      <c r="G363" s="302">
        <v>13124.8</v>
      </c>
      <c r="H363" s="302">
        <v>13449.399999999998</v>
      </c>
      <c r="I363" s="302">
        <v>13537</v>
      </c>
      <c r="J363" s="302">
        <v>13611.699999999997</v>
      </c>
      <c r="K363" s="301">
        <v>13462.3</v>
      </c>
      <c r="L363" s="301">
        <v>13300</v>
      </c>
      <c r="M363" s="301">
        <v>2.7519999999999999E-2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4029.05</v>
      </c>
      <c r="D364" s="302">
        <v>4078.4166666666665</v>
      </c>
      <c r="E364" s="302">
        <v>3961.7833333333328</v>
      </c>
      <c r="F364" s="302">
        <v>3894.5166666666664</v>
      </c>
      <c r="G364" s="302">
        <v>3777.8833333333328</v>
      </c>
      <c r="H364" s="302">
        <v>4145.6833333333325</v>
      </c>
      <c r="I364" s="302">
        <v>4262.3166666666675</v>
      </c>
      <c r="J364" s="302">
        <v>4329.583333333333</v>
      </c>
      <c r="K364" s="301">
        <v>4195.05</v>
      </c>
      <c r="L364" s="301">
        <v>4011.15</v>
      </c>
      <c r="M364" s="301">
        <v>9.8409999999999997E-2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1065.45</v>
      </c>
      <c r="D365" s="302">
        <v>1054.7333333333333</v>
      </c>
      <c r="E365" s="302">
        <v>1000.5166666666667</v>
      </c>
      <c r="F365" s="302">
        <v>935.58333333333326</v>
      </c>
      <c r="G365" s="302">
        <v>881.36666666666656</v>
      </c>
      <c r="H365" s="302">
        <v>1119.6666666666667</v>
      </c>
      <c r="I365" s="302">
        <v>1173.8833333333334</v>
      </c>
      <c r="J365" s="302">
        <v>1238.8166666666668</v>
      </c>
      <c r="K365" s="301">
        <v>1108.95</v>
      </c>
      <c r="L365" s="301">
        <v>989.8</v>
      </c>
      <c r="M365" s="301">
        <v>4.7097899999999999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2097.0500000000002</v>
      </c>
      <c r="D366" s="302">
        <v>2109.0166666666669</v>
      </c>
      <c r="E366" s="302">
        <v>2068.0333333333338</v>
      </c>
      <c r="F366" s="302">
        <v>2039.0166666666669</v>
      </c>
      <c r="G366" s="302">
        <v>1998.0333333333338</v>
      </c>
      <c r="H366" s="302">
        <v>2138.0333333333338</v>
      </c>
      <c r="I366" s="302">
        <v>2179.0166666666664</v>
      </c>
      <c r="J366" s="302">
        <v>2208.0333333333338</v>
      </c>
      <c r="K366" s="301">
        <v>2150</v>
      </c>
      <c r="L366" s="301">
        <v>2080</v>
      </c>
      <c r="M366" s="301">
        <v>2.6620599999999999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2534.3000000000002</v>
      </c>
      <c r="D367" s="302">
        <v>2554.7166666666667</v>
      </c>
      <c r="E367" s="302">
        <v>2484.6333333333332</v>
      </c>
      <c r="F367" s="302">
        <v>2434.9666666666667</v>
      </c>
      <c r="G367" s="302">
        <v>2364.8833333333332</v>
      </c>
      <c r="H367" s="302">
        <v>2604.3833333333332</v>
      </c>
      <c r="I367" s="302">
        <v>2674.4666666666662</v>
      </c>
      <c r="J367" s="302">
        <v>2724.1333333333332</v>
      </c>
      <c r="K367" s="301">
        <v>2624.8</v>
      </c>
      <c r="L367" s="301">
        <v>2505.0500000000002</v>
      </c>
      <c r="M367" s="301">
        <v>2.2165599999999999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29.05</v>
      </c>
      <c r="D368" s="302">
        <v>29.399999999999995</v>
      </c>
      <c r="E368" s="302">
        <v>28.54999999999999</v>
      </c>
      <c r="F368" s="302">
        <v>28.049999999999994</v>
      </c>
      <c r="G368" s="302">
        <v>27.199999999999989</v>
      </c>
      <c r="H368" s="302">
        <v>29.899999999999991</v>
      </c>
      <c r="I368" s="302">
        <v>30.749999999999993</v>
      </c>
      <c r="J368" s="302">
        <v>31.249999999999993</v>
      </c>
      <c r="K368" s="301">
        <v>30.25</v>
      </c>
      <c r="L368" s="301">
        <v>28.9</v>
      </c>
      <c r="M368" s="301">
        <v>240.73157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334.1</v>
      </c>
      <c r="D369" s="302">
        <v>337.6</v>
      </c>
      <c r="E369" s="302">
        <v>326.65000000000003</v>
      </c>
      <c r="F369" s="302">
        <v>319.2</v>
      </c>
      <c r="G369" s="302">
        <v>308.25</v>
      </c>
      <c r="H369" s="302">
        <v>345.05000000000007</v>
      </c>
      <c r="I369" s="302">
        <v>356.00000000000011</v>
      </c>
      <c r="J369" s="302">
        <v>363.4500000000001</v>
      </c>
      <c r="K369" s="301">
        <v>348.55</v>
      </c>
      <c r="L369" s="301">
        <v>330.15</v>
      </c>
      <c r="M369" s="301">
        <v>2.29345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232.95</v>
      </c>
      <c r="D370" s="302">
        <v>236.28333333333333</v>
      </c>
      <c r="E370" s="302">
        <v>227.91666666666666</v>
      </c>
      <c r="F370" s="302">
        <v>222.88333333333333</v>
      </c>
      <c r="G370" s="302">
        <v>214.51666666666665</v>
      </c>
      <c r="H370" s="302">
        <v>241.31666666666666</v>
      </c>
      <c r="I370" s="302">
        <v>249.68333333333334</v>
      </c>
      <c r="J370" s="302">
        <v>254.71666666666667</v>
      </c>
      <c r="K370" s="301">
        <v>244.65</v>
      </c>
      <c r="L370" s="301">
        <v>231.25</v>
      </c>
      <c r="M370" s="301">
        <v>1.08728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2135.8000000000002</v>
      </c>
      <c r="D371" s="302">
        <v>2181.0833333333335</v>
      </c>
      <c r="E371" s="302">
        <v>2079.8166666666671</v>
      </c>
      <c r="F371" s="302">
        <v>2023.8333333333335</v>
      </c>
      <c r="G371" s="302">
        <v>1922.5666666666671</v>
      </c>
      <c r="H371" s="302">
        <v>2237.0666666666671</v>
      </c>
      <c r="I371" s="302">
        <v>2338.3333333333335</v>
      </c>
      <c r="J371" s="302">
        <v>2394.3166666666671</v>
      </c>
      <c r="K371" s="301">
        <v>2282.35</v>
      </c>
      <c r="L371" s="301">
        <v>2125.1</v>
      </c>
      <c r="M371" s="301">
        <v>5.0253199999999998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694.45</v>
      </c>
      <c r="D372" s="302">
        <v>699.9666666666667</v>
      </c>
      <c r="E372" s="302">
        <v>683.23333333333335</v>
      </c>
      <c r="F372" s="302">
        <v>672.01666666666665</v>
      </c>
      <c r="G372" s="302">
        <v>655.2833333333333</v>
      </c>
      <c r="H372" s="302">
        <v>711.18333333333339</v>
      </c>
      <c r="I372" s="302">
        <v>727.91666666666674</v>
      </c>
      <c r="J372" s="302">
        <v>739.13333333333344</v>
      </c>
      <c r="K372" s="301">
        <v>716.7</v>
      </c>
      <c r="L372" s="301">
        <v>688.75</v>
      </c>
      <c r="M372" s="301">
        <v>0.33027000000000001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2005.2</v>
      </c>
      <c r="D373" s="302">
        <v>2063.4833333333331</v>
      </c>
      <c r="E373" s="302">
        <v>1926.9666666666662</v>
      </c>
      <c r="F373" s="302">
        <v>1848.7333333333331</v>
      </c>
      <c r="G373" s="302">
        <v>1712.2166666666662</v>
      </c>
      <c r="H373" s="302">
        <v>2141.7166666666662</v>
      </c>
      <c r="I373" s="302">
        <v>2278.2333333333336</v>
      </c>
      <c r="J373" s="302">
        <v>2356.4666666666662</v>
      </c>
      <c r="K373" s="301">
        <v>2200</v>
      </c>
      <c r="L373" s="301">
        <v>1985.25</v>
      </c>
      <c r="M373" s="301">
        <v>4.7454299999999998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227.1</v>
      </c>
      <c r="D374" s="302">
        <v>232.31666666666663</v>
      </c>
      <c r="E374" s="302">
        <v>218.93333333333328</v>
      </c>
      <c r="F374" s="302">
        <v>210.76666666666665</v>
      </c>
      <c r="G374" s="302">
        <v>197.3833333333333</v>
      </c>
      <c r="H374" s="302">
        <v>240.48333333333326</v>
      </c>
      <c r="I374" s="302">
        <v>253.86666666666665</v>
      </c>
      <c r="J374" s="302">
        <v>262.03333333333325</v>
      </c>
      <c r="K374" s="301">
        <v>245.7</v>
      </c>
      <c r="L374" s="301">
        <v>224.15</v>
      </c>
      <c r="M374" s="301">
        <v>31.713999999999999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216.35</v>
      </c>
      <c r="D375" s="302">
        <v>218.76666666666665</v>
      </c>
      <c r="E375" s="302">
        <v>213.23333333333329</v>
      </c>
      <c r="F375" s="302">
        <v>210.11666666666665</v>
      </c>
      <c r="G375" s="302">
        <v>204.58333333333329</v>
      </c>
      <c r="H375" s="302">
        <v>221.8833333333333</v>
      </c>
      <c r="I375" s="302">
        <v>227.41666666666666</v>
      </c>
      <c r="J375" s="302">
        <v>230.5333333333333</v>
      </c>
      <c r="K375" s="301">
        <v>224.3</v>
      </c>
      <c r="L375" s="301">
        <v>215.65</v>
      </c>
      <c r="M375" s="301">
        <v>89.125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3118</v>
      </c>
      <c r="D376" s="302">
        <v>3182.25</v>
      </c>
      <c r="E376" s="302">
        <v>3035.75</v>
      </c>
      <c r="F376" s="302">
        <v>2953.5</v>
      </c>
      <c r="G376" s="302">
        <v>2807</v>
      </c>
      <c r="H376" s="302">
        <v>3264.5</v>
      </c>
      <c r="I376" s="302">
        <v>3411</v>
      </c>
      <c r="J376" s="302">
        <v>3493.25</v>
      </c>
      <c r="K376" s="301">
        <v>3328.75</v>
      </c>
      <c r="L376" s="301">
        <v>3100</v>
      </c>
      <c r="M376" s="301">
        <v>0.4546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334.25</v>
      </c>
      <c r="D377" s="302">
        <v>335.88333333333333</v>
      </c>
      <c r="E377" s="302">
        <v>328.46666666666664</v>
      </c>
      <c r="F377" s="302">
        <v>322.68333333333334</v>
      </c>
      <c r="G377" s="302">
        <v>315.26666666666665</v>
      </c>
      <c r="H377" s="302">
        <v>341.66666666666663</v>
      </c>
      <c r="I377" s="302">
        <v>349.08333333333337</v>
      </c>
      <c r="J377" s="302">
        <v>354.86666666666662</v>
      </c>
      <c r="K377" s="301">
        <v>343.3</v>
      </c>
      <c r="L377" s="301">
        <v>330.1</v>
      </c>
      <c r="M377" s="301">
        <v>20.366299999999999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406.6</v>
      </c>
      <c r="D378" s="302">
        <v>410.88333333333338</v>
      </c>
      <c r="E378" s="302">
        <v>398.66666666666674</v>
      </c>
      <c r="F378" s="302">
        <v>390.73333333333335</v>
      </c>
      <c r="G378" s="302">
        <v>378.51666666666671</v>
      </c>
      <c r="H378" s="302">
        <v>418.81666666666678</v>
      </c>
      <c r="I378" s="302">
        <v>431.03333333333336</v>
      </c>
      <c r="J378" s="302">
        <v>438.96666666666681</v>
      </c>
      <c r="K378" s="301">
        <v>423.1</v>
      </c>
      <c r="L378" s="301">
        <v>402.95</v>
      </c>
      <c r="M378" s="301">
        <v>4.7226999999999997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600.04999999999995</v>
      </c>
      <c r="D379" s="302">
        <v>603.35</v>
      </c>
      <c r="E379" s="302">
        <v>593.70000000000005</v>
      </c>
      <c r="F379" s="302">
        <v>587.35</v>
      </c>
      <c r="G379" s="302">
        <v>577.70000000000005</v>
      </c>
      <c r="H379" s="302">
        <v>609.70000000000005</v>
      </c>
      <c r="I379" s="302">
        <v>619.34999999999991</v>
      </c>
      <c r="J379" s="302">
        <v>625.70000000000005</v>
      </c>
      <c r="K379" s="301">
        <v>613</v>
      </c>
      <c r="L379" s="301">
        <v>597</v>
      </c>
      <c r="M379" s="301">
        <v>1.2503500000000001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101.3</v>
      </c>
      <c r="D380" s="302">
        <v>103.18333333333334</v>
      </c>
      <c r="E380" s="302">
        <v>97.916666666666671</v>
      </c>
      <c r="F380" s="302">
        <v>94.533333333333331</v>
      </c>
      <c r="G380" s="302">
        <v>89.266666666666666</v>
      </c>
      <c r="H380" s="302">
        <v>106.56666666666668</v>
      </c>
      <c r="I380" s="302">
        <v>111.83333333333333</v>
      </c>
      <c r="J380" s="302">
        <v>115.21666666666668</v>
      </c>
      <c r="K380" s="301">
        <v>108.45</v>
      </c>
      <c r="L380" s="301">
        <v>99.8</v>
      </c>
      <c r="M380" s="301">
        <v>0.95118999999999998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1730.8</v>
      </c>
      <c r="D381" s="302">
        <v>1757.5</v>
      </c>
      <c r="E381" s="302">
        <v>1699.05</v>
      </c>
      <c r="F381" s="302">
        <v>1667.3</v>
      </c>
      <c r="G381" s="302">
        <v>1608.85</v>
      </c>
      <c r="H381" s="302">
        <v>1789.25</v>
      </c>
      <c r="I381" s="302">
        <v>1847.6999999999998</v>
      </c>
      <c r="J381" s="302">
        <v>1879.45</v>
      </c>
      <c r="K381" s="301">
        <v>1815.95</v>
      </c>
      <c r="L381" s="301">
        <v>1725.75</v>
      </c>
      <c r="M381" s="301">
        <v>5.2861200000000004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614.1</v>
      </c>
      <c r="D382" s="302">
        <v>621.18333333333339</v>
      </c>
      <c r="E382" s="302">
        <v>600.91666666666674</v>
      </c>
      <c r="F382" s="302">
        <v>587.73333333333335</v>
      </c>
      <c r="G382" s="302">
        <v>567.4666666666667</v>
      </c>
      <c r="H382" s="302">
        <v>634.36666666666679</v>
      </c>
      <c r="I382" s="302">
        <v>654.63333333333344</v>
      </c>
      <c r="J382" s="302">
        <v>667.81666666666683</v>
      </c>
      <c r="K382" s="301">
        <v>641.45000000000005</v>
      </c>
      <c r="L382" s="301">
        <v>608</v>
      </c>
      <c r="M382" s="301">
        <v>1.16526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820.3</v>
      </c>
      <c r="D383" s="302">
        <v>822.30000000000007</v>
      </c>
      <c r="E383" s="302">
        <v>810.60000000000014</v>
      </c>
      <c r="F383" s="302">
        <v>800.90000000000009</v>
      </c>
      <c r="G383" s="302">
        <v>789.20000000000016</v>
      </c>
      <c r="H383" s="302">
        <v>832.00000000000011</v>
      </c>
      <c r="I383" s="302">
        <v>843.70000000000016</v>
      </c>
      <c r="J383" s="302">
        <v>853.40000000000009</v>
      </c>
      <c r="K383" s="301">
        <v>834</v>
      </c>
      <c r="L383" s="301">
        <v>812.6</v>
      </c>
      <c r="M383" s="301">
        <v>3.1347399999999999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91.45</v>
      </c>
      <c r="D384" s="302">
        <v>93.05</v>
      </c>
      <c r="E384" s="302">
        <v>88.899999999999991</v>
      </c>
      <c r="F384" s="302">
        <v>86.35</v>
      </c>
      <c r="G384" s="302">
        <v>82.199999999999989</v>
      </c>
      <c r="H384" s="302">
        <v>95.6</v>
      </c>
      <c r="I384" s="302">
        <v>99.75</v>
      </c>
      <c r="J384" s="302">
        <v>102.3</v>
      </c>
      <c r="K384" s="301">
        <v>97.2</v>
      </c>
      <c r="L384" s="301">
        <v>90.5</v>
      </c>
      <c r="M384" s="301">
        <v>8.7988099999999996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152.6</v>
      </c>
      <c r="D385" s="302">
        <v>156.18333333333331</v>
      </c>
      <c r="E385" s="302">
        <v>147.41666666666663</v>
      </c>
      <c r="F385" s="302">
        <v>142.23333333333332</v>
      </c>
      <c r="G385" s="302">
        <v>133.46666666666664</v>
      </c>
      <c r="H385" s="302">
        <v>161.36666666666662</v>
      </c>
      <c r="I385" s="302">
        <v>170.13333333333333</v>
      </c>
      <c r="J385" s="302">
        <v>175.31666666666661</v>
      </c>
      <c r="K385" s="301">
        <v>164.95</v>
      </c>
      <c r="L385" s="301">
        <v>151</v>
      </c>
      <c r="M385" s="301">
        <v>14.839980000000001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531.1</v>
      </c>
      <c r="D386" s="302">
        <v>537.41666666666663</v>
      </c>
      <c r="E386" s="302">
        <v>519.83333333333326</v>
      </c>
      <c r="F386" s="302">
        <v>508.56666666666661</v>
      </c>
      <c r="G386" s="302">
        <v>490.98333333333323</v>
      </c>
      <c r="H386" s="302">
        <v>548.68333333333328</v>
      </c>
      <c r="I386" s="302">
        <v>566.26666666666654</v>
      </c>
      <c r="J386" s="302">
        <v>577.5333333333333</v>
      </c>
      <c r="K386" s="301">
        <v>555</v>
      </c>
      <c r="L386" s="301">
        <v>526.15</v>
      </c>
      <c r="M386" s="301">
        <v>1.68563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189.95</v>
      </c>
      <c r="D387" s="302">
        <v>191.71666666666667</v>
      </c>
      <c r="E387" s="302">
        <v>187.23333333333335</v>
      </c>
      <c r="F387" s="302">
        <v>184.51666666666668</v>
      </c>
      <c r="G387" s="302">
        <v>180.03333333333336</v>
      </c>
      <c r="H387" s="302">
        <v>194.43333333333334</v>
      </c>
      <c r="I387" s="302">
        <v>198.91666666666663</v>
      </c>
      <c r="J387" s="302">
        <v>201.63333333333333</v>
      </c>
      <c r="K387" s="301">
        <v>196.2</v>
      </c>
      <c r="L387" s="301">
        <v>189</v>
      </c>
      <c r="M387" s="301">
        <v>1.94465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585.4</v>
      </c>
      <c r="D388" s="302">
        <v>592.23333333333323</v>
      </c>
      <c r="E388" s="302">
        <v>569.76666666666642</v>
      </c>
      <c r="F388" s="302">
        <v>554.13333333333321</v>
      </c>
      <c r="G388" s="302">
        <v>531.6666666666664</v>
      </c>
      <c r="H388" s="302">
        <v>607.86666666666645</v>
      </c>
      <c r="I388" s="302">
        <v>630.33333333333337</v>
      </c>
      <c r="J388" s="302">
        <v>645.96666666666647</v>
      </c>
      <c r="K388" s="301">
        <v>614.70000000000005</v>
      </c>
      <c r="L388" s="301">
        <v>576.6</v>
      </c>
      <c r="M388" s="301">
        <v>10.420500000000001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2477.0500000000002</v>
      </c>
      <c r="D389" s="302">
        <v>2500.0333333333333</v>
      </c>
      <c r="E389" s="302">
        <v>2423.0666666666666</v>
      </c>
      <c r="F389" s="302">
        <v>2369.0833333333335</v>
      </c>
      <c r="G389" s="302">
        <v>2292.1166666666668</v>
      </c>
      <c r="H389" s="302">
        <v>2554.0166666666664</v>
      </c>
      <c r="I389" s="302">
        <v>2630.9833333333327</v>
      </c>
      <c r="J389" s="302">
        <v>2684.9666666666662</v>
      </c>
      <c r="K389" s="301">
        <v>2577</v>
      </c>
      <c r="L389" s="301">
        <v>2446.0500000000002</v>
      </c>
      <c r="M389" s="301">
        <v>0.11731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103.45</v>
      </c>
      <c r="D390" s="302">
        <v>103.88333333333333</v>
      </c>
      <c r="E390" s="302">
        <v>101.76666666666665</v>
      </c>
      <c r="F390" s="302">
        <v>100.08333333333333</v>
      </c>
      <c r="G390" s="302">
        <v>97.966666666666654</v>
      </c>
      <c r="H390" s="302">
        <v>105.56666666666665</v>
      </c>
      <c r="I390" s="302">
        <v>107.68333333333332</v>
      </c>
      <c r="J390" s="302">
        <v>109.36666666666665</v>
      </c>
      <c r="K390" s="301">
        <v>106</v>
      </c>
      <c r="L390" s="301">
        <v>102.2</v>
      </c>
      <c r="M390" s="301">
        <v>13.17273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81.900000000000006</v>
      </c>
      <c r="D391" s="302">
        <v>84.066666666666663</v>
      </c>
      <c r="E391" s="302">
        <v>78.033333333333331</v>
      </c>
      <c r="F391" s="302">
        <v>74.166666666666671</v>
      </c>
      <c r="G391" s="302">
        <v>68.13333333333334</v>
      </c>
      <c r="H391" s="302">
        <v>87.933333333333323</v>
      </c>
      <c r="I391" s="302">
        <v>93.966666666666654</v>
      </c>
      <c r="J391" s="302">
        <v>97.833333333333314</v>
      </c>
      <c r="K391" s="301">
        <v>90.1</v>
      </c>
      <c r="L391" s="301">
        <v>80.2</v>
      </c>
      <c r="M391" s="301">
        <v>426.56608999999997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80.599999999999994</v>
      </c>
      <c r="D392" s="302">
        <v>82.133333333333326</v>
      </c>
      <c r="E392" s="302">
        <v>78.266666666666652</v>
      </c>
      <c r="F392" s="302">
        <v>75.933333333333323</v>
      </c>
      <c r="G392" s="302">
        <v>72.066666666666649</v>
      </c>
      <c r="H392" s="302">
        <v>84.466666666666654</v>
      </c>
      <c r="I392" s="302">
        <v>88.333333333333329</v>
      </c>
      <c r="J392" s="302">
        <v>90.666666666666657</v>
      </c>
      <c r="K392" s="301">
        <v>86</v>
      </c>
      <c r="L392" s="301">
        <v>79.8</v>
      </c>
      <c r="M392" s="301">
        <v>51.324339999999999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112.05</v>
      </c>
      <c r="D393" s="302">
        <v>112.8</v>
      </c>
      <c r="E393" s="302">
        <v>110.8</v>
      </c>
      <c r="F393" s="302">
        <v>109.55</v>
      </c>
      <c r="G393" s="302">
        <v>107.55</v>
      </c>
      <c r="H393" s="302">
        <v>114.05</v>
      </c>
      <c r="I393" s="302">
        <v>116.05</v>
      </c>
      <c r="J393" s="302">
        <v>117.3</v>
      </c>
      <c r="K393" s="301">
        <v>114.8</v>
      </c>
      <c r="L393" s="301">
        <v>111.55</v>
      </c>
      <c r="M393" s="301">
        <v>31.259530000000002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114.55</v>
      </c>
      <c r="D394" s="302">
        <v>116.73333333333333</v>
      </c>
      <c r="E394" s="302">
        <v>110.51666666666667</v>
      </c>
      <c r="F394" s="302">
        <v>106.48333333333333</v>
      </c>
      <c r="G394" s="302">
        <v>100.26666666666667</v>
      </c>
      <c r="H394" s="302">
        <v>120.76666666666667</v>
      </c>
      <c r="I394" s="302">
        <v>126.98333333333333</v>
      </c>
      <c r="J394" s="302">
        <v>131.01666666666665</v>
      </c>
      <c r="K394" s="301">
        <v>122.95</v>
      </c>
      <c r="L394" s="301">
        <v>112.7</v>
      </c>
      <c r="M394" s="301">
        <v>35.559190000000001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965.3</v>
      </c>
      <c r="D395" s="302">
        <v>976.56666666666661</v>
      </c>
      <c r="E395" s="302">
        <v>948.13333333333321</v>
      </c>
      <c r="F395" s="302">
        <v>930.96666666666658</v>
      </c>
      <c r="G395" s="302">
        <v>902.53333333333319</v>
      </c>
      <c r="H395" s="302">
        <v>993.73333333333323</v>
      </c>
      <c r="I395" s="302">
        <v>1022.1666666666666</v>
      </c>
      <c r="J395" s="302">
        <v>1039.3333333333333</v>
      </c>
      <c r="K395" s="301">
        <v>1005</v>
      </c>
      <c r="L395" s="301">
        <v>959.4</v>
      </c>
      <c r="M395" s="301">
        <v>0.96562000000000003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2560</v>
      </c>
      <c r="D396" s="302">
        <v>2591.0166666666669</v>
      </c>
      <c r="E396" s="302">
        <v>2522.9833333333336</v>
      </c>
      <c r="F396" s="302">
        <v>2485.9666666666667</v>
      </c>
      <c r="G396" s="302">
        <v>2417.9333333333334</v>
      </c>
      <c r="H396" s="302">
        <v>2628.0333333333338</v>
      </c>
      <c r="I396" s="302">
        <v>2696.0666666666675</v>
      </c>
      <c r="J396" s="302">
        <v>2733.0833333333339</v>
      </c>
      <c r="K396" s="301">
        <v>2659.05</v>
      </c>
      <c r="L396" s="301">
        <v>2554</v>
      </c>
      <c r="M396" s="301">
        <v>78.969430000000003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500</v>
      </c>
      <c r="D397" s="302">
        <v>501.33333333333331</v>
      </c>
      <c r="E397" s="302">
        <v>489.71666666666658</v>
      </c>
      <c r="F397" s="302">
        <v>479.43333333333328</v>
      </c>
      <c r="G397" s="302">
        <v>467.81666666666655</v>
      </c>
      <c r="H397" s="302">
        <v>511.61666666666662</v>
      </c>
      <c r="I397" s="302">
        <v>523.23333333333335</v>
      </c>
      <c r="J397" s="302">
        <v>533.51666666666665</v>
      </c>
      <c r="K397" s="301">
        <v>512.95000000000005</v>
      </c>
      <c r="L397" s="301">
        <v>491.05</v>
      </c>
      <c r="M397" s="301">
        <v>2.0322300000000002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233.1</v>
      </c>
      <c r="D398" s="302">
        <v>235.70000000000002</v>
      </c>
      <c r="E398" s="302">
        <v>229.40000000000003</v>
      </c>
      <c r="F398" s="302">
        <v>225.70000000000002</v>
      </c>
      <c r="G398" s="302">
        <v>219.40000000000003</v>
      </c>
      <c r="H398" s="302">
        <v>239.40000000000003</v>
      </c>
      <c r="I398" s="302">
        <v>245.70000000000005</v>
      </c>
      <c r="J398" s="302">
        <v>249.40000000000003</v>
      </c>
      <c r="K398" s="301">
        <v>242</v>
      </c>
      <c r="L398" s="301">
        <v>232</v>
      </c>
      <c r="M398" s="301">
        <v>1.16439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849.25</v>
      </c>
      <c r="D399" s="302">
        <v>853.36666666666667</v>
      </c>
      <c r="E399" s="302">
        <v>835.93333333333339</v>
      </c>
      <c r="F399" s="302">
        <v>822.61666666666667</v>
      </c>
      <c r="G399" s="302">
        <v>805.18333333333339</v>
      </c>
      <c r="H399" s="302">
        <v>866.68333333333339</v>
      </c>
      <c r="I399" s="302">
        <v>884.11666666666656</v>
      </c>
      <c r="J399" s="302">
        <v>897.43333333333339</v>
      </c>
      <c r="K399" s="301">
        <v>870.8</v>
      </c>
      <c r="L399" s="301">
        <v>840.05</v>
      </c>
      <c r="M399" s="301">
        <v>0.62297000000000002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1234.75</v>
      </c>
      <c r="D400" s="302">
        <v>1247.6833333333332</v>
      </c>
      <c r="E400" s="302">
        <v>1200.4166666666663</v>
      </c>
      <c r="F400" s="302">
        <v>1166.083333333333</v>
      </c>
      <c r="G400" s="302">
        <v>1118.8166666666662</v>
      </c>
      <c r="H400" s="302">
        <v>1282.0166666666664</v>
      </c>
      <c r="I400" s="302">
        <v>1329.2833333333333</v>
      </c>
      <c r="J400" s="302">
        <v>1363.6166666666666</v>
      </c>
      <c r="K400" s="301">
        <v>1294.95</v>
      </c>
      <c r="L400" s="301">
        <v>1213.3499999999999</v>
      </c>
      <c r="M400" s="301">
        <v>1.3927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30.1</v>
      </c>
      <c r="D401" s="302">
        <v>30.433333333333334</v>
      </c>
      <c r="E401" s="302">
        <v>29.666666666666668</v>
      </c>
      <c r="F401" s="302">
        <v>29.233333333333334</v>
      </c>
      <c r="G401" s="302">
        <v>28.466666666666669</v>
      </c>
      <c r="H401" s="302">
        <v>30.866666666666667</v>
      </c>
      <c r="I401" s="302">
        <v>31.633333333333333</v>
      </c>
      <c r="J401" s="302">
        <v>32.066666666666663</v>
      </c>
      <c r="K401" s="301">
        <v>31.2</v>
      </c>
      <c r="L401" s="301">
        <v>30</v>
      </c>
      <c r="M401" s="301">
        <v>13.410270000000001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67.25</v>
      </c>
      <c r="D402" s="302">
        <v>68.583333333333329</v>
      </c>
      <c r="E402" s="302">
        <v>65.166666666666657</v>
      </c>
      <c r="F402" s="302">
        <v>63.083333333333329</v>
      </c>
      <c r="G402" s="302">
        <v>59.666666666666657</v>
      </c>
      <c r="H402" s="302">
        <v>70.666666666666657</v>
      </c>
      <c r="I402" s="302">
        <v>74.083333333333314</v>
      </c>
      <c r="J402" s="302">
        <v>76.166666666666657</v>
      </c>
      <c r="K402" s="301">
        <v>72</v>
      </c>
      <c r="L402" s="301">
        <v>66.5</v>
      </c>
      <c r="M402" s="301">
        <v>399.71287999999998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6480.7</v>
      </c>
      <c r="D403" s="302">
        <v>6533.9000000000005</v>
      </c>
      <c r="E403" s="302">
        <v>6401.8000000000011</v>
      </c>
      <c r="F403" s="302">
        <v>6322.9000000000005</v>
      </c>
      <c r="G403" s="302">
        <v>6190.8000000000011</v>
      </c>
      <c r="H403" s="302">
        <v>6612.8000000000011</v>
      </c>
      <c r="I403" s="302">
        <v>6744.9000000000015</v>
      </c>
      <c r="J403" s="302">
        <v>6823.8000000000011</v>
      </c>
      <c r="K403" s="301">
        <v>6666</v>
      </c>
      <c r="L403" s="301">
        <v>6455</v>
      </c>
      <c r="M403" s="301">
        <v>8.3510000000000001E-2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707.5</v>
      </c>
      <c r="D404" s="302">
        <v>714.26666666666677</v>
      </c>
      <c r="E404" s="302">
        <v>693.68333333333351</v>
      </c>
      <c r="F404" s="302">
        <v>679.86666666666679</v>
      </c>
      <c r="G404" s="302">
        <v>659.28333333333353</v>
      </c>
      <c r="H404" s="302">
        <v>728.08333333333348</v>
      </c>
      <c r="I404" s="302">
        <v>748.66666666666674</v>
      </c>
      <c r="J404" s="302">
        <v>762.48333333333346</v>
      </c>
      <c r="K404" s="301">
        <v>734.85</v>
      </c>
      <c r="L404" s="301">
        <v>700.45</v>
      </c>
      <c r="M404" s="301">
        <v>15.56639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1105.1500000000001</v>
      </c>
      <c r="D405" s="302">
        <v>1114.2333333333333</v>
      </c>
      <c r="E405" s="302">
        <v>1090.8166666666666</v>
      </c>
      <c r="F405" s="302">
        <v>1076.4833333333333</v>
      </c>
      <c r="G405" s="302">
        <v>1053.0666666666666</v>
      </c>
      <c r="H405" s="302">
        <v>1128.5666666666666</v>
      </c>
      <c r="I405" s="302">
        <v>1151.9833333333331</v>
      </c>
      <c r="J405" s="302">
        <v>1166.3166666666666</v>
      </c>
      <c r="K405" s="301">
        <v>1137.6500000000001</v>
      </c>
      <c r="L405" s="301">
        <v>1099.9000000000001</v>
      </c>
      <c r="M405" s="301">
        <v>13.85141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441.6</v>
      </c>
      <c r="D406" s="302">
        <v>446.5</v>
      </c>
      <c r="E406" s="302">
        <v>435.25</v>
      </c>
      <c r="F406" s="302">
        <v>428.9</v>
      </c>
      <c r="G406" s="302">
        <v>417.65</v>
      </c>
      <c r="H406" s="302">
        <v>452.85</v>
      </c>
      <c r="I406" s="302">
        <v>464.1</v>
      </c>
      <c r="J406" s="302">
        <v>470.45000000000005</v>
      </c>
      <c r="K406" s="301">
        <v>457.75</v>
      </c>
      <c r="L406" s="301">
        <v>440.15</v>
      </c>
      <c r="M406" s="301">
        <v>107.80703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2238.0500000000002</v>
      </c>
      <c r="D407" s="302">
        <v>2252.6333333333332</v>
      </c>
      <c r="E407" s="302">
        <v>2205.4166666666665</v>
      </c>
      <c r="F407" s="302">
        <v>2172.7833333333333</v>
      </c>
      <c r="G407" s="302">
        <v>2125.5666666666666</v>
      </c>
      <c r="H407" s="302">
        <v>2285.2666666666664</v>
      </c>
      <c r="I407" s="302">
        <v>2332.4833333333336</v>
      </c>
      <c r="J407" s="302">
        <v>2365.1166666666663</v>
      </c>
      <c r="K407" s="301">
        <v>2299.85</v>
      </c>
      <c r="L407" s="301">
        <v>2220</v>
      </c>
      <c r="M407" s="301">
        <v>0.36547000000000002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101.5</v>
      </c>
      <c r="D408" s="302">
        <v>103.64999999999999</v>
      </c>
      <c r="E408" s="302">
        <v>97.949999999999989</v>
      </c>
      <c r="F408" s="302">
        <v>94.399999999999991</v>
      </c>
      <c r="G408" s="302">
        <v>88.699999999999989</v>
      </c>
      <c r="H408" s="302">
        <v>107.19999999999999</v>
      </c>
      <c r="I408" s="302">
        <v>112.9</v>
      </c>
      <c r="J408" s="302">
        <v>116.44999999999999</v>
      </c>
      <c r="K408" s="301">
        <v>109.35</v>
      </c>
      <c r="L408" s="301">
        <v>100.1</v>
      </c>
      <c r="M408" s="301">
        <v>5.3648899999999999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98.55</v>
      </c>
      <c r="D409" s="302">
        <v>101.16666666666667</v>
      </c>
      <c r="E409" s="302">
        <v>95.433333333333337</v>
      </c>
      <c r="F409" s="302">
        <v>92.316666666666663</v>
      </c>
      <c r="G409" s="302">
        <v>86.583333333333329</v>
      </c>
      <c r="H409" s="302">
        <v>104.28333333333335</v>
      </c>
      <c r="I409" s="302">
        <v>110.01666666666667</v>
      </c>
      <c r="J409" s="302">
        <v>113.13333333333335</v>
      </c>
      <c r="K409" s="301">
        <v>106.9</v>
      </c>
      <c r="L409" s="301">
        <v>98.05</v>
      </c>
      <c r="M409" s="301">
        <v>14.39433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94.9</v>
      </c>
      <c r="D410" s="302">
        <v>96.783333333333346</v>
      </c>
      <c r="E410" s="302">
        <v>92.116666666666688</v>
      </c>
      <c r="F410" s="302">
        <v>89.333333333333343</v>
      </c>
      <c r="G410" s="302">
        <v>84.666666666666686</v>
      </c>
      <c r="H410" s="302">
        <v>99.566666666666691</v>
      </c>
      <c r="I410" s="302">
        <v>104.23333333333335</v>
      </c>
      <c r="J410" s="302">
        <v>107.01666666666669</v>
      </c>
      <c r="K410" s="301">
        <v>101.45</v>
      </c>
      <c r="L410" s="301">
        <v>94</v>
      </c>
      <c r="M410" s="301">
        <v>12.63625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2733.25</v>
      </c>
      <c r="D411" s="302">
        <v>2772.7333333333336</v>
      </c>
      <c r="E411" s="302">
        <v>2660.5166666666673</v>
      </c>
      <c r="F411" s="302">
        <v>2587.7833333333338</v>
      </c>
      <c r="G411" s="302">
        <v>2475.5666666666675</v>
      </c>
      <c r="H411" s="302">
        <v>2845.4666666666672</v>
      </c>
      <c r="I411" s="302">
        <v>2957.6833333333334</v>
      </c>
      <c r="J411" s="302">
        <v>3030.416666666667</v>
      </c>
      <c r="K411" s="301">
        <v>2884.95</v>
      </c>
      <c r="L411" s="301">
        <v>2700</v>
      </c>
      <c r="M411" s="301">
        <v>0.49075000000000002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642.35</v>
      </c>
      <c r="D412" s="302">
        <v>650.16666666666663</v>
      </c>
      <c r="E412" s="302">
        <v>628.33333333333326</v>
      </c>
      <c r="F412" s="302">
        <v>614.31666666666661</v>
      </c>
      <c r="G412" s="302">
        <v>592.48333333333323</v>
      </c>
      <c r="H412" s="302">
        <v>664.18333333333328</v>
      </c>
      <c r="I412" s="302">
        <v>686.01666666666654</v>
      </c>
      <c r="J412" s="302">
        <v>700.0333333333333</v>
      </c>
      <c r="K412" s="301">
        <v>672</v>
      </c>
      <c r="L412" s="301">
        <v>636.15</v>
      </c>
      <c r="M412" s="301">
        <v>6.1007400000000001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411.15</v>
      </c>
      <c r="D413" s="302">
        <v>420.01666666666665</v>
      </c>
      <c r="E413" s="302">
        <v>396.13333333333333</v>
      </c>
      <c r="F413" s="302">
        <v>381.11666666666667</v>
      </c>
      <c r="G413" s="302">
        <v>357.23333333333335</v>
      </c>
      <c r="H413" s="302">
        <v>435.0333333333333</v>
      </c>
      <c r="I413" s="302">
        <v>458.91666666666663</v>
      </c>
      <c r="J413" s="302">
        <v>473.93333333333328</v>
      </c>
      <c r="K413" s="301">
        <v>443.9</v>
      </c>
      <c r="L413" s="301">
        <v>405</v>
      </c>
      <c r="M413" s="301">
        <v>1.01738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18711.849999999999</v>
      </c>
      <c r="D414" s="302">
        <v>18950.600000000002</v>
      </c>
      <c r="E414" s="302">
        <v>18411.250000000004</v>
      </c>
      <c r="F414" s="302">
        <v>18110.650000000001</v>
      </c>
      <c r="G414" s="302">
        <v>17571.300000000003</v>
      </c>
      <c r="H414" s="302">
        <v>19251.200000000004</v>
      </c>
      <c r="I414" s="302">
        <v>19790.550000000003</v>
      </c>
      <c r="J414" s="302">
        <v>20091.150000000005</v>
      </c>
      <c r="K414" s="301">
        <v>19489.95</v>
      </c>
      <c r="L414" s="301">
        <v>18650</v>
      </c>
      <c r="M414" s="301">
        <v>0.49042000000000002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1644</v>
      </c>
      <c r="D415" s="302">
        <v>1655.7666666666667</v>
      </c>
      <c r="E415" s="302">
        <v>1607.2833333333333</v>
      </c>
      <c r="F415" s="302">
        <v>1570.5666666666666</v>
      </c>
      <c r="G415" s="302">
        <v>1522.0833333333333</v>
      </c>
      <c r="H415" s="302">
        <v>1692.4833333333333</v>
      </c>
      <c r="I415" s="302">
        <v>1740.9666666666665</v>
      </c>
      <c r="J415" s="302">
        <v>1777.6833333333334</v>
      </c>
      <c r="K415" s="301">
        <v>1704.25</v>
      </c>
      <c r="L415" s="301">
        <v>1619.05</v>
      </c>
      <c r="M415" s="301">
        <v>2.1548600000000002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2341.65</v>
      </c>
      <c r="D416" s="302">
        <v>2364.0499999999997</v>
      </c>
      <c r="E416" s="302">
        <v>2307.9999999999995</v>
      </c>
      <c r="F416" s="302">
        <v>2274.35</v>
      </c>
      <c r="G416" s="302">
        <v>2218.2999999999997</v>
      </c>
      <c r="H416" s="302">
        <v>2397.6999999999994</v>
      </c>
      <c r="I416" s="302">
        <v>2453.7499999999995</v>
      </c>
      <c r="J416" s="302">
        <v>2487.3999999999992</v>
      </c>
      <c r="K416" s="301">
        <v>2420.1</v>
      </c>
      <c r="L416" s="301">
        <v>2330.4</v>
      </c>
      <c r="M416" s="301">
        <v>1.73645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462.75</v>
      </c>
      <c r="D417" s="302">
        <v>460.3</v>
      </c>
      <c r="E417" s="302">
        <v>448.95000000000005</v>
      </c>
      <c r="F417" s="302">
        <v>435.15000000000003</v>
      </c>
      <c r="G417" s="302">
        <v>423.80000000000007</v>
      </c>
      <c r="H417" s="302">
        <v>474.1</v>
      </c>
      <c r="I417" s="302">
        <v>485.45000000000005</v>
      </c>
      <c r="J417" s="302">
        <v>499.25</v>
      </c>
      <c r="K417" s="301">
        <v>471.65</v>
      </c>
      <c r="L417" s="301">
        <v>446.5</v>
      </c>
      <c r="M417" s="301">
        <v>1.84165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26.75</v>
      </c>
      <c r="D418" s="302">
        <v>26.95</v>
      </c>
      <c r="E418" s="302">
        <v>26.349999999999998</v>
      </c>
      <c r="F418" s="302">
        <v>25.95</v>
      </c>
      <c r="G418" s="302">
        <v>25.349999999999998</v>
      </c>
      <c r="H418" s="302">
        <v>27.349999999999998</v>
      </c>
      <c r="I418" s="302">
        <v>27.95</v>
      </c>
      <c r="J418" s="302">
        <v>28.349999999999998</v>
      </c>
      <c r="K418" s="301">
        <v>27.55</v>
      </c>
      <c r="L418" s="301">
        <v>26.55</v>
      </c>
      <c r="M418" s="301">
        <v>22.827729999999999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3249.55</v>
      </c>
      <c r="D419" s="302">
        <v>3260.2666666666664</v>
      </c>
      <c r="E419" s="302">
        <v>3195.5333333333328</v>
      </c>
      <c r="F419" s="302">
        <v>3141.5166666666664</v>
      </c>
      <c r="G419" s="302">
        <v>3076.7833333333328</v>
      </c>
      <c r="H419" s="302">
        <v>3314.2833333333328</v>
      </c>
      <c r="I419" s="302">
        <v>3379.0166666666664</v>
      </c>
      <c r="J419" s="302">
        <v>3433.0333333333328</v>
      </c>
      <c r="K419" s="301">
        <v>3325</v>
      </c>
      <c r="L419" s="301">
        <v>3206.25</v>
      </c>
      <c r="M419" s="301">
        <v>0.48424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499.35</v>
      </c>
      <c r="D420" s="302">
        <v>506.13333333333338</v>
      </c>
      <c r="E420" s="302">
        <v>489.26666666666677</v>
      </c>
      <c r="F420" s="302">
        <v>479.18333333333339</v>
      </c>
      <c r="G420" s="302">
        <v>462.31666666666678</v>
      </c>
      <c r="H420" s="302">
        <v>516.2166666666667</v>
      </c>
      <c r="I420" s="302">
        <v>533.08333333333348</v>
      </c>
      <c r="J420" s="302">
        <v>543.16666666666674</v>
      </c>
      <c r="K420" s="301">
        <v>523</v>
      </c>
      <c r="L420" s="301">
        <v>496.05</v>
      </c>
      <c r="M420" s="301">
        <v>1.9405399999999999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362.8</v>
      </c>
      <c r="D421" s="302">
        <v>369.59999999999997</v>
      </c>
      <c r="E421" s="302">
        <v>353.19999999999993</v>
      </c>
      <c r="F421" s="302">
        <v>343.59999999999997</v>
      </c>
      <c r="G421" s="302">
        <v>327.19999999999993</v>
      </c>
      <c r="H421" s="302">
        <v>379.19999999999993</v>
      </c>
      <c r="I421" s="302">
        <v>395.59999999999991</v>
      </c>
      <c r="J421" s="302">
        <v>405.19999999999993</v>
      </c>
      <c r="K421" s="301">
        <v>386</v>
      </c>
      <c r="L421" s="301">
        <v>360</v>
      </c>
      <c r="M421" s="301">
        <v>0.81928999999999996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2759.35</v>
      </c>
      <c r="D422" s="302">
        <v>2765.9666666666672</v>
      </c>
      <c r="E422" s="302">
        <v>2726.9333333333343</v>
      </c>
      <c r="F422" s="302">
        <v>2694.5166666666673</v>
      </c>
      <c r="G422" s="302">
        <v>2655.4833333333345</v>
      </c>
      <c r="H422" s="302">
        <v>2798.3833333333341</v>
      </c>
      <c r="I422" s="302">
        <v>2837.416666666667</v>
      </c>
      <c r="J422" s="302">
        <v>2869.8333333333339</v>
      </c>
      <c r="K422" s="301">
        <v>2805</v>
      </c>
      <c r="L422" s="301">
        <v>2733.55</v>
      </c>
      <c r="M422" s="301">
        <v>0.21240999999999999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569.5</v>
      </c>
      <c r="D423" s="302">
        <v>580.9</v>
      </c>
      <c r="E423" s="302">
        <v>553.59999999999991</v>
      </c>
      <c r="F423" s="302">
        <v>537.69999999999993</v>
      </c>
      <c r="G423" s="302">
        <v>510.39999999999986</v>
      </c>
      <c r="H423" s="302">
        <v>596.79999999999995</v>
      </c>
      <c r="I423" s="302">
        <v>624.09999999999991</v>
      </c>
      <c r="J423" s="302">
        <v>640</v>
      </c>
      <c r="K423" s="301">
        <v>608.20000000000005</v>
      </c>
      <c r="L423" s="301">
        <v>565</v>
      </c>
      <c r="M423" s="301">
        <v>6.1407699999999998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655.6</v>
      </c>
      <c r="D424" s="302">
        <v>665.08333333333337</v>
      </c>
      <c r="E424" s="302">
        <v>636.56666666666672</v>
      </c>
      <c r="F424" s="302">
        <v>617.5333333333333</v>
      </c>
      <c r="G424" s="302">
        <v>589.01666666666665</v>
      </c>
      <c r="H424" s="302">
        <v>684.11666666666679</v>
      </c>
      <c r="I424" s="302">
        <v>712.63333333333344</v>
      </c>
      <c r="J424" s="302">
        <v>731.66666666666686</v>
      </c>
      <c r="K424" s="301">
        <v>693.6</v>
      </c>
      <c r="L424" s="301">
        <v>646.04999999999995</v>
      </c>
      <c r="M424" s="301">
        <v>1.0093399999999999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307.10000000000002</v>
      </c>
      <c r="D425" s="302">
        <v>316.68333333333334</v>
      </c>
      <c r="E425" s="302">
        <v>291.51666666666665</v>
      </c>
      <c r="F425" s="302">
        <v>275.93333333333334</v>
      </c>
      <c r="G425" s="302">
        <v>250.76666666666665</v>
      </c>
      <c r="H425" s="302">
        <v>332.26666666666665</v>
      </c>
      <c r="I425" s="302">
        <v>357.43333333333328</v>
      </c>
      <c r="J425" s="302">
        <v>373.01666666666665</v>
      </c>
      <c r="K425" s="301">
        <v>341.85</v>
      </c>
      <c r="L425" s="301">
        <v>301.10000000000002</v>
      </c>
      <c r="M425" s="301">
        <v>1.7784199999999999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187.3</v>
      </c>
      <c r="D426" s="302">
        <v>192.73333333333335</v>
      </c>
      <c r="E426" s="302">
        <v>179.56666666666669</v>
      </c>
      <c r="F426" s="302">
        <v>171.83333333333334</v>
      </c>
      <c r="G426" s="302">
        <v>158.66666666666669</v>
      </c>
      <c r="H426" s="302">
        <v>200.4666666666667</v>
      </c>
      <c r="I426" s="302">
        <v>213.63333333333333</v>
      </c>
      <c r="J426" s="302">
        <v>221.3666666666667</v>
      </c>
      <c r="K426" s="301">
        <v>205.9</v>
      </c>
      <c r="L426" s="301">
        <v>185</v>
      </c>
      <c r="M426" s="301">
        <v>3.3868299999999998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41.05</v>
      </c>
      <c r="D427" s="302">
        <v>41.616666666666667</v>
      </c>
      <c r="E427" s="302">
        <v>39.883333333333333</v>
      </c>
      <c r="F427" s="302">
        <v>38.716666666666669</v>
      </c>
      <c r="G427" s="302">
        <v>36.983333333333334</v>
      </c>
      <c r="H427" s="302">
        <v>42.783333333333331</v>
      </c>
      <c r="I427" s="302">
        <v>44.516666666666666</v>
      </c>
      <c r="J427" s="302">
        <v>45.68333333333333</v>
      </c>
      <c r="K427" s="301">
        <v>43.35</v>
      </c>
      <c r="L427" s="301">
        <v>40.450000000000003</v>
      </c>
      <c r="M427" s="301">
        <v>58.38832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2188.15</v>
      </c>
      <c r="D428" s="302">
        <v>2233.85</v>
      </c>
      <c r="E428" s="302">
        <v>2124.6999999999998</v>
      </c>
      <c r="F428" s="302">
        <v>2061.25</v>
      </c>
      <c r="G428" s="302">
        <v>1952.1</v>
      </c>
      <c r="H428" s="302">
        <v>2297.2999999999997</v>
      </c>
      <c r="I428" s="302">
        <v>2406.4500000000003</v>
      </c>
      <c r="J428" s="302">
        <v>2469.8999999999996</v>
      </c>
      <c r="K428" s="301">
        <v>2343</v>
      </c>
      <c r="L428" s="301">
        <v>2170.4</v>
      </c>
      <c r="M428" s="301">
        <v>5.9142000000000001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1142.75</v>
      </c>
      <c r="D429" s="302">
        <v>1147.1333333333334</v>
      </c>
      <c r="E429" s="302">
        <v>1119.2666666666669</v>
      </c>
      <c r="F429" s="302">
        <v>1095.7833333333335</v>
      </c>
      <c r="G429" s="302">
        <v>1067.916666666667</v>
      </c>
      <c r="H429" s="302">
        <v>1170.6166666666668</v>
      </c>
      <c r="I429" s="302">
        <v>1198.4833333333331</v>
      </c>
      <c r="J429" s="302">
        <v>1221.9666666666667</v>
      </c>
      <c r="K429" s="301">
        <v>1175</v>
      </c>
      <c r="L429" s="301">
        <v>1123.6500000000001</v>
      </c>
      <c r="M429" s="301">
        <v>13.3977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295.14999999999998</v>
      </c>
      <c r="D430" s="302">
        <v>306.91666666666669</v>
      </c>
      <c r="E430" s="302">
        <v>281.58333333333337</v>
      </c>
      <c r="F430" s="302">
        <v>268.01666666666671</v>
      </c>
      <c r="G430" s="302">
        <v>242.68333333333339</v>
      </c>
      <c r="H430" s="302">
        <v>320.48333333333335</v>
      </c>
      <c r="I430" s="302">
        <v>345.81666666666672</v>
      </c>
      <c r="J430" s="302">
        <v>359.38333333333333</v>
      </c>
      <c r="K430" s="301">
        <v>332.25</v>
      </c>
      <c r="L430" s="301">
        <v>293.35000000000002</v>
      </c>
      <c r="M430" s="301">
        <v>17.915849999999999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82.95</v>
      </c>
      <c r="D431" s="302">
        <v>84.3</v>
      </c>
      <c r="E431" s="302">
        <v>80.149999999999991</v>
      </c>
      <c r="F431" s="302">
        <v>77.349999999999994</v>
      </c>
      <c r="G431" s="302">
        <v>73.199999999999989</v>
      </c>
      <c r="H431" s="302">
        <v>87.1</v>
      </c>
      <c r="I431" s="302">
        <v>91.25</v>
      </c>
      <c r="J431" s="302">
        <v>94.05</v>
      </c>
      <c r="K431" s="301">
        <v>88.45</v>
      </c>
      <c r="L431" s="301">
        <v>81.5</v>
      </c>
      <c r="M431" s="301">
        <v>0.89337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152.69999999999999</v>
      </c>
      <c r="D432" s="302">
        <v>156.56666666666666</v>
      </c>
      <c r="E432" s="302">
        <v>147.38333333333333</v>
      </c>
      <c r="F432" s="302">
        <v>142.06666666666666</v>
      </c>
      <c r="G432" s="302">
        <v>132.88333333333333</v>
      </c>
      <c r="H432" s="302">
        <v>161.88333333333333</v>
      </c>
      <c r="I432" s="302">
        <v>171.06666666666666</v>
      </c>
      <c r="J432" s="302">
        <v>176.38333333333333</v>
      </c>
      <c r="K432" s="301">
        <v>165.75</v>
      </c>
      <c r="L432" s="301">
        <v>151.25</v>
      </c>
      <c r="M432" s="301">
        <v>5.36517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419.85</v>
      </c>
      <c r="D433" s="302">
        <v>435.2833333333333</v>
      </c>
      <c r="E433" s="302">
        <v>399.06666666666661</v>
      </c>
      <c r="F433" s="302">
        <v>378.2833333333333</v>
      </c>
      <c r="G433" s="302">
        <v>342.06666666666661</v>
      </c>
      <c r="H433" s="302">
        <v>456.06666666666661</v>
      </c>
      <c r="I433" s="302">
        <v>492.2833333333333</v>
      </c>
      <c r="J433" s="302">
        <v>513.06666666666661</v>
      </c>
      <c r="K433" s="301">
        <v>471.5</v>
      </c>
      <c r="L433" s="301">
        <v>414.5</v>
      </c>
      <c r="M433" s="301">
        <v>15.308809999999999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430.75</v>
      </c>
      <c r="D434" s="302">
        <v>431.75</v>
      </c>
      <c r="E434" s="302">
        <v>422.5</v>
      </c>
      <c r="F434" s="302">
        <v>414.25</v>
      </c>
      <c r="G434" s="302">
        <v>405</v>
      </c>
      <c r="H434" s="302">
        <v>440</v>
      </c>
      <c r="I434" s="302">
        <v>449.25</v>
      </c>
      <c r="J434" s="302">
        <v>457.5</v>
      </c>
      <c r="K434" s="301">
        <v>441</v>
      </c>
      <c r="L434" s="301">
        <v>423.5</v>
      </c>
      <c r="M434" s="301">
        <v>4.4925499999999996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1760.3</v>
      </c>
      <c r="D435" s="302">
        <v>1768.7166666666665</v>
      </c>
      <c r="E435" s="302">
        <v>1701.583333333333</v>
      </c>
      <c r="F435" s="302">
        <v>1642.8666666666666</v>
      </c>
      <c r="G435" s="302">
        <v>1575.7333333333331</v>
      </c>
      <c r="H435" s="302">
        <v>1827.4333333333329</v>
      </c>
      <c r="I435" s="302">
        <v>1894.5666666666666</v>
      </c>
      <c r="J435" s="302">
        <v>1953.2833333333328</v>
      </c>
      <c r="K435" s="301">
        <v>1835.85</v>
      </c>
      <c r="L435" s="301">
        <v>1710</v>
      </c>
      <c r="M435" s="301">
        <v>0.43735000000000002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698.35</v>
      </c>
      <c r="D436" s="302">
        <v>704.91666666666663</v>
      </c>
      <c r="E436" s="302">
        <v>683.43333333333328</v>
      </c>
      <c r="F436" s="302">
        <v>668.51666666666665</v>
      </c>
      <c r="G436" s="302">
        <v>647.0333333333333</v>
      </c>
      <c r="H436" s="302">
        <v>719.83333333333326</v>
      </c>
      <c r="I436" s="302">
        <v>741.31666666666661</v>
      </c>
      <c r="J436" s="302">
        <v>756.23333333333323</v>
      </c>
      <c r="K436" s="301">
        <v>726.4</v>
      </c>
      <c r="L436" s="301">
        <v>690</v>
      </c>
      <c r="M436" s="301">
        <v>1.38351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814.6</v>
      </c>
      <c r="D437" s="302">
        <v>815.71666666666658</v>
      </c>
      <c r="E437" s="302">
        <v>805.43333333333317</v>
      </c>
      <c r="F437" s="302">
        <v>796.26666666666654</v>
      </c>
      <c r="G437" s="302">
        <v>785.98333333333312</v>
      </c>
      <c r="H437" s="302">
        <v>824.88333333333321</v>
      </c>
      <c r="I437" s="302">
        <v>835.16666666666674</v>
      </c>
      <c r="J437" s="302">
        <v>844.33333333333326</v>
      </c>
      <c r="K437" s="301">
        <v>826</v>
      </c>
      <c r="L437" s="301">
        <v>806.55</v>
      </c>
      <c r="M437" s="301">
        <v>23.274139999999999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438.15</v>
      </c>
      <c r="D438" s="302">
        <v>441.76666666666665</v>
      </c>
      <c r="E438" s="302">
        <v>427.63333333333333</v>
      </c>
      <c r="F438" s="302">
        <v>417.11666666666667</v>
      </c>
      <c r="G438" s="302">
        <v>402.98333333333335</v>
      </c>
      <c r="H438" s="302">
        <v>452.2833333333333</v>
      </c>
      <c r="I438" s="302">
        <v>466.41666666666663</v>
      </c>
      <c r="J438" s="302">
        <v>476.93333333333328</v>
      </c>
      <c r="K438" s="301">
        <v>455.9</v>
      </c>
      <c r="L438" s="301">
        <v>431.25</v>
      </c>
      <c r="M438" s="301">
        <v>4.50786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409.4</v>
      </c>
      <c r="D439" s="302">
        <v>413.04999999999995</v>
      </c>
      <c r="E439" s="302">
        <v>403.64999999999992</v>
      </c>
      <c r="F439" s="302">
        <v>397.9</v>
      </c>
      <c r="G439" s="302">
        <v>388.49999999999994</v>
      </c>
      <c r="H439" s="302">
        <v>418.7999999999999</v>
      </c>
      <c r="I439" s="302">
        <v>428.2</v>
      </c>
      <c r="J439" s="302">
        <v>433.94999999999987</v>
      </c>
      <c r="K439" s="301">
        <v>422.45</v>
      </c>
      <c r="L439" s="301">
        <v>407.3</v>
      </c>
      <c r="M439" s="301">
        <v>17.885280000000002</v>
      </c>
      <c r="N439" s="1"/>
      <c r="O439" s="1"/>
    </row>
    <row r="440" spans="1:15" ht="12.75" customHeight="1">
      <c r="A440" s="30">
        <v>430</v>
      </c>
      <c r="B440" s="311" t="s">
        <v>1037</v>
      </c>
      <c r="C440" s="301" t="e">
        <v>#N/A</v>
      </c>
      <c r="D440" s="302" t="e">
        <v>#N/A</v>
      </c>
      <c r="E440" s="302" t="e">
        <v>#N/A</v>
      </c>
      <c r="F440" s="302" t="e">
        <v>#N/A</v>
      </c>
      <c r="G440" s="302" t="e">
        <v>#N/A</v>
      </c>
      <c r="H440" s="302" t="e">
        <v>#N/A</v>
      </c>
      <c r="I440" s="302" t="e">
        <v>#N/A</v>
      </c>
      <c r="J440" s="302" t="e">
        <v>#N/A</v>
      </c>
      <c r="K440" s="301" t="e">
        <v>#N/A</v>
      </c>
      <c r="L440" s="301" t="e">
        <v>#N/A</v>
      </c>
      <c r="M440" s="301" t="e">
        <v>#N/A</v>
      </c>
      <c r="N440" s="1"/>
      <c r="O440" s="1"/>
    </row>
    <row r="441" spans="1:15" ht="12.75" customHeight="1">
      <c r="A441" s="30">
        <v>431</v>
      </c>
      <c r="B441" s="311" t="s">
        <v>518</v>
      </c>
      <c r="C441" s="301">
        <v>312.10000000000002</v>
      </c>
      <c r="D441" s="302">
        <v>314.8</v>
      </c>
      <c r="E441" s="302">
        <v>307.60000000000002</v>
      </c>
      <c r="F441" s="302">
        <v>303.10000000000002</v>
      </c>
      <c r="G441" s="302">
        <v>295.90000000000003</v>
      </c>
      <c r="H441" s="302">
        <v>319.3</v>
      </c>
      <c r="I441" s="302">
        <v>326.49999999999994</v>
      </c>
      <c r="J441" s="302">
        <v>331</v>
      </c>
      <c r="K441" s="301">
        <v>322</v>
      </c>
      <c r="L441" s="301">
        <v>310.3</v>
      </c>
      <c r="M441" s="301">
        <v>1.9602599999999999</v>
      </c>
      <c r="N441" s="1"/>
      <c r="O441" s="1"/>
    </row>
    <row r="442" spans="1:15" ht="12.75" customHeight="1">
      <c r="A442" s="30">
        <v>432</v>
      </c>
      <c r="B442" s="311" t="s">
        <v>519</v>
      </c>
      <c r="C442" s="301">
        <v>1757.95</v>
      </c>
      <c r="D442" s="302">
        <v>1772.2666666666667</v>
      </c>
      <c r="E442" s="302">
        <v>1719.6333333333332</v>
      </c>
      <c r="F442" s="302">
        <v>1681.3166666666666</v>
      </c>
      <c r="G442" s="302">
        <v>1628.6833333333332</v>
      </c>
      <c r="H442" s="302">
        <v>1810.5833333333333</v>
      </c>
      <c r="I442" s="302">
        <v>1863.2166666666669</v>
      </c>
      <c r="J442" s="302">
        <v>1901.5333333333333</v>
      </c>
      <c r="K442" s="301">
        <v>1824.9</v>
      </c>
      <c r="L442" s="301">
        <v>1733.95</v>
      </c>
      <c r="M442" s="301">
        <v>0.36385000000000001</v>
      </c>
      <c r="N442" s="1"/>
      <c r="O442" s="1"/>
    </row>
    <row r="443" spans="1:15" ht="12.75" customHeight="1">
      <c r="A443" s="30">
        <v>433</v>
      </c>
      <c r="B443" s="311" t="s">
        <v>520</v>
      </c>
      <c r="C443" s="301">
        <v>474.55</v>
      </c>
      <c r="D443" s="302">
        <v>475.36666666666662</v>
      </c>
      <c r="E443" s="302">
        <v>470.73333333333323</v>
      </c>
      <c r="F443" s="302">
        <v>466.91666666666663</v>
      </c>
      <c r="G443" s="302">
        <v>462.28333333333325</v>
      </c>
      <c r="H443" s="302">
        <v>479.18333333333322</v>
      </c>
      <c r="I443" s="302">
        <v>483.81666666666655</v>
      </c>
      <c r="J443" s="302">
        <v>487.63333333333321</v>
      </c>
      <c r="K443" s="301">
        <v>480</v>
      </c>
      <c r="L443" s="301">
        <v>471.55</v>
      </c>
      <c r="M443" s="301">
        <v>1.3326</v>
      </c>
      <c r="N443" s="1"/>
      <c r="O443" s="1"/>
    </row>
    <row r="444" spans="1:15" ht="12.75" customHeight="1">
      <c r="A444" s="30">
        <v>434</v>
      </c>
      <c r="B444" s="311" t="s">
        <v>521</v>
      </c>
      <c r="C444" s="301">
        <v>7.75</v>
      </c>
      <c r="D444" s="302">
        <v>7.9333333333333336</v>
      </c>
      <c r="E444" s="302">
        <v>7.5166666666666675</v>
      </c>
      <c r="F444" s="302">
        <v>7.2833333333333341</v>
      </c>
      <c r="G444" s="302">
        <v>6.866666666666668</v>
      </c>
      <c r="H444" s="302">
        <v>8.1666666666666679</v>
      </c>
      <c r="I444" s="302">
        <v>8.5833333333333321</v>
      </c>
      <c r="J444" s="302">
        <v>8.8166666666666664</v>
      </c>
      <c r="K444" s="301">
        <v>8.35</v>
      </c>
      <c r="L444" s="301">
        <v>7.7</v>
      </c>
      <c r="M444" s="301">
        <v>424.20402000000001</v>
      </c>
      <c r="N444" s="1"/>
      <c r="O444" s="1"/>
    </row>
    <row r="445" spans="1:15" ht="12.75" customHeight="1">
      <c r="A445" s="30">
        <v>435</v>
      </c>
      <c r="B445" s="311" t="s">
        <v>509</v>
      </c>
      <c r="C445" s="301">
        <v>298.64999999999998</v>
      </c>
      <c r="D445" s="302">
        <v>305.90000000000003</v>
      </c>
      <c r="E445" s="302">
        <v>286.95000000000005</v>
      </c>
      <c r="F445" s="302">
        <v>275.25</v>
      </c>
      <c r="G445" s="302">
        <v>256.3</v>
      </c>
      <c r="H445" s="302">
        <v>317.60000000000008</v>
      </c>
      <c r="I445" s="302">
        <v>336.55</v>
      </c>
      <c r="J445" s="302">
        <v>348.25000000000011</v>
      </c>
      <c r="K445" s="301">
        <v>324.85000000000002</v>
      </c>
      <c r="L445" s="301">
        <v>294.2</v>
      </c>
      <c r="M445" s="301">
        <v>2.47845</v>
      </c>
      <c r="N445" s="1"/>
      <c r="O445" s="1"/>
    </row>
    <row r="446" spans="1:15" ht="12.75" customHeight="1">
      <c r="A446" s="30">
        <v>436</v>
      </c>
      <c r="B446" s="311" t="s">
        <v>522</v>
      </c>
      <c r="C446" s="301">
        <v>889.3</v>
      </c>
      <c r="D446" s="302">
        <v>904.31666666666661</v>
      </c>
      <c r="E446" s="302">
        <v>860.33333333333326</v>
      </c>
      <c r="F446" s="302">
        <v>831.36666666666667</v>
      </c>
      <c r="G446" s="302">
        <v>787.38333333333333</v>
      </c>
      <c r="H446" s="302">
        <v>933.28333333333319</v>
      </c>
      <c r="I446" s="302">
        <v>977.26666666666654</v>
      </c>
      <c r="J446" s="302">
        <v>1006.2333333333331</v>
      </c>
      <c r="K446" s="301">
        <v>948.3</v>
      </c>
      <c r="L446" s="301">
        <v>875.35</v>
      </c>
      <c r="M446" s="301">
        <v>0.29985000000000001</v>
      </c>
      <c r="N446" s="1"/>
      <c r="O446" s="1"/>
    </row>
    <row r="447" spans="1:15" ht="12.75" customHeight="1">
      <c r="A447" s="30">
        <v>437</v>
      </c>
      <c r="B447" s="311" t="s">
        <v>275</v>
      </c>
      <c r="C447" s="301">
        <v>536.04999999999995</v>
      </c>
      <c r="D447" s="302">
        <v>546.15</v>
      </c>
      <c r="E447" s="302">
        <v>523.59999999999991</v>
      </c>
      <c r="F447" s="302">
        <v>511.15</v>
      </c>
      <c r="G447" s="302">
        <v>488.59999999999991</v>
      </c>
      <c r="H447" s="302">
        <v>558.59999999999991</v>
      </c>
      <c r="I447" s="302">
        <v>581.14999999999986</v>
      </c>
      <c r="J447" s="302">
        <v>593.59999999999991</v>
      </c>
      <c r="K447" s="301">
        <v>568.70000000000005</v>
      </c>
      <c r="L447" s="301">
        <v>533.70000000000005</v>
      </c>
      <c r="M447" s="301">
        <v>5.4684100000000004</v>
      </c>
      <c r="N447" s="1"/>
      <c r="O447" s="1"/>
    </row>
    <row r="448" spans="1:15" ht="12.75" customHeight="1">
      <c r="A448" s="30">
        <v>438</v>
      </c>
      <c r="B448" s="311" t="s">
        <v>527</v>
      </c>
      <c r="C448" s="301">
        <v>1080.0999999999999</v>
      </c>
      <c r="D448" s="302">
        <v>1121.3</v>
      </c>
      <c r="E448" s="302">
        <v>1033.8</v>
      </c>
      <c r="F448" s="302">
        <v>987.5</v>
      </c>
      <c r="G448" s="302">
        <v>900</v>
      </c>
      <c r="H448" s="302">
        <v>1167.5999999999999</v>
      </c>
      <c r="I448" s="302">
        <v>1255.0999999999999</v>
      </c>
      <c r="J448" s="302">
        <v>1301.3999999999999</v>
      </c>
      <c r="K448" s="301">
        <v>1208.8</v>
      </c>
      <c r="L448" s="301">
        <v>1075</v>
      </c>
      <c r="M448" s="301">
        <v>3.0082100000000001</v>
      </c>
      <c r="N448" s="1"/>
      <c r="O448" s="1"/>
    </row>
    <row r="449" spans="1:15" ht="12.75" customHeight="1">
      <c r="A449" s="30">
        <v>439</v>
      </c>
      <c r="B449" s="311" t="s">
        <v>528</v>
      </c>
      <c r="C449" s="301">
        <v>9033</v>
      </c>
      <c r="D449" s="302">
        <v>9054.3166666666675</v>
      </c>
      <c r="E449" s="302">
        <v>8878.6833333333343</v>
      </c>
      <c r="F449" s="302">
        <v>8724.3666666666668</v>
      </c>
      <c r="G449" s="302">
        <v>8548.7333333333336</v>
      </c>
      <c r="H449" s="302">
        <v>9208.633333333335</v>
      </c>
      <c r="I449" s="302">
        <v>9384.2666666666701</v>
      </c>
      <c r="J449" s="302">
        <v>9538.5833333333358</v>
      </c>
      <c r="K449" s="301">
        <v>9229.9500000000007</v>
      </c>
      <c r="L449" s="301">
        <v>8900</v>
      </c>
      <c r="M449" s="301">
        <v>1.0869999999999999E-2</v>
      </c>
      <c r="N449" s="1"/>
      <c r="O449" s="1"/>
    </row>
    <row r="450" spans="1:15" ht="12.75" customHeight="1">
      <c r="A450" s="30">
        <v>440</v>
      </c>
      <c r="B450" s="311" t="s">
        <v>195</v>
      </c>
      <c r="C450" s="301">
        <v>853.75</v>
      </c>
      <c r="D450" s="302">
        <v>864.75</v>
      </c>
      <c r="E450" s="302">
        <v>840</v>
      </c>
      <c r="F450" s="302">
        <v>826.25</v>
      </c>
      <c r="G450" s="302">
        <v>801.5</v>
      </c>
      <c r="H450" s="302">
        <v>878.5</v>
      </c>
      <c r="I450" s="302">
        <v>903.25</v>
      </c>
      <c r="J450" s="302">
        <v>917</v>
      </c>
      <c r="K450" s="301">
        <v>889.5</v>
      </c>
      <c r="L450" s="301">
        <v>851</v>
      </c>
      <c r="M450" s="301">
        <v>13.463430000000001</v>
      </c>
      <c r="N450" s="1"/>
      <c r="O450" s="1"/>
    </row>
    <row r="451" spans="1:15" ht="12.75" customHeight="1">
      <c r="A451" s="30">
        <v>441</v>
      </c>
      <c r="B451" s="311" t="s">
        <v>529</v>
      </c>
      <c r="C451" s="301">
        <v>197.25</v>
      </c>
      <c r="D451" s="302">
        <v>199.16666666666666</v>
      </c>
      <c r="E451" s="302">
        <v>194.33333333333331</v>
      </c>
      <c r="F451" s="302">
        <v>191.41666666666666</v>
      </c>
      <c r="G451" s="302">
        <v>186.58333333333331</v>
      </c>
      <c r="H451" s="302">
        <v>202.08333333333331</v>
      </c>
      <c r="I451" s="302">
        <v>206.91666666666663</v>
      </c>
      <c r="J451" s="302">
        <v>209.83333333333331</v>
      </c>
      <c r="K451" s="301">
        <v>204</v>
      </c>
      <c r="L451" s="301">
        <v>196.25</v>
      </c>
      <c r="M451" s="301">
        <v>4.5963799999999999</v>
      </c>
      <c r="N451" s="1"/>
      <c r="O451" s="1"/>
    </row>
    <row r="452" spans="1:15" ht="12.75" customHeight="1">
      <c r="A452" s="30">
        <v>442</v>
      </c>
      <c r="B452" s="311" t="s">
        <v>530</v>
      </c>
      <c r="C452" s="301">
        <v>875</v>
      </c>
      <c r="D452" s="302">
        <v>882.13333333333333</v>
      </c>
      <c r="E452" s="302">
        <v>860.26666666666665</v>
      </c>
      <c r="F452" s="302">
        <v>845.5333333333333</v>
      </c>
      <c r="G452" s="302">
        <v>823.66666666666663</v>
      </c>
      <c r="H452" s="302">
        <v>896.86666666666667</v>
      </c>
      <c r="I452" s="302">
        <v>918.73333333333323</v>
      </c>
      <c r="J452" s="302">
        <v>933.4666666666667</v>
      </c>
      <c r="K452" s="301">
        <v>904</v>
      </c>
      <c r="L452" s="301">
        <v>867.4</v>
      </c>
      <c r="M452" s="301">
        <v>13.03796</v>
      </c>
      <c r="N452" s="1"/>
      <c r="O452" s="1"/>
    </row>
    <row r="453" spans="1:15" ht="12.75" customHeight="1">
      <c r="A453" s="30">
        <v>443</v>
      </c>
      <c r="B453" s="311" t="s">
        <v>196</v>
      </c>
      <c r="C453" s="301">
        <v>724.95</v>
      </c>
      <c r="D453" s="302">
        <v>730.91666666666663</v>
      </c>
      <c r="E453" s="302">
        <v>713.08333333333326</v>
      </c>
      <c r="F453" s="302">
        <v>701.21666666666658</v>
      </c>
      <c r="G453" s="302">
        <v>683.38333333333321</v>
      </c>
      <c r="H453" s="302">
        <v>742.7833333333333</v>
      </c>
      <c r="I453" s="302">
        <v>760.61666666666656</v>
      </c>
      <c r="J453" s="302">
        <v>772.48333333333335</v>
      </c>
      <c r="K453" s="301">
        <v>748.75</v>
      </c>
      <c r="L453" s="301">
        <v>719.05</v>
      </c>
      <c r="M453" s="301">
        <v>10.609529999999999</v>
      </c>
      <c r="N453" s="1"/>
      <c r="O453" s="1"/>
    </row>
    <row r="454" spans="1:15" ht="12.75" customHeight="1">
      <c r="A454" s="30">
        <v>444</v>
      </c>
      <c r="B454" s="311" t="s">
        <v>276</v>
      </c>
      <c r="C454" s="301">
        <v>7991.9</v>
      </c>
      <c r="D454" s="302">
        <v>8045.3</v>
      </c>
      <c r="E454" s="302">
        <v>7721.6</v>
      </c>
      <c r="F454" s="302">
        <v>7451.3</v>
      </c>
      <c r="G454" s="302">
        <v>7127.6</v>
      </c>
      <c r="H454" s="302">
        <v>8315.6</v>
      </c>
      <c r="I454" s="302">
        <v>8639.2999999999993</v>
      </c>
      <c r="J454" s="302">
        <v>8909.6</v>
      </c>
      <c r="K454" s="301">
        <v>8369</v>
      </c>
      <c r="L454" s="301">
        <v>7775</v>
      </c>
      <c r="M454" s="301">
        <v>5.3116500000000002</v>
      </c>
      <c r="N454" s="1"/>
      <c r="O454" s="1"/>
    </row>
    <row r="455" spans="1:15" ht="12.75" customHeight="1">
      <c r="A455" s="30">
        <v>445</v>
      </c>
      <c r="B455" s="311" t="s">
        <v>197</v>
      </c>
      <c r="C455" s="301">
        <v>392.95</v>
      </c>
      <c r="D455" s="302">
        <v>401.31666666666661</v>
      </c>
      <c r="E455" s="302">
        <v>381.73333333333323</v>
      </c>
      <c r="F455" s="302">
        <v>370.51666666666665</v>
      </c>
      <c r="G455" s="302">
        <v>350.93333333333328</v>
      </c>
      <c r="H455" s="302">
        <v>412.53333333333319</v>
      </c>
      <c r="I455" s="302">
        <v>432.11666666666656</v>
      </c>
      <c r="J455" s="302">
        <v>443.33333333333314</v>
      </c>
      <c r="K455" s="301">
        <v>420.9</v>
      </c>
      <c r="L455" s="301">
        <v>390.1</v>
      </c>
      <c r="M455" s="301">
        <v>222.61032</v>
      </c>
      <c r="N455" s="1"/>
      <c r="O455" s="1"/>
    </row>
    <row r="456" spans="1:15" ht="12.75" customHeight="1">
      <c r="A456" s="30">
        <v>446</v>
      </c>
      <c r="B456" s="311" t="s">
        <v>531</v>
      </c>
      <c r="C456" s="301">
        <v>195.85</v>
      </c>
      <c r="D456" s="302">
        <v>199.1</v>
      </c>
      <c r="E456" s="302">
        <v>191.54999999999998</v>
      </c>
      <c r="F456" s="302">
        <v>187.25</v>
      </c>
      <c r="G456" s="302">
        <v>179.7</v>
      </c>
      <c r="H456" s="302">
        <v>203.39999999999998</v>
      </c>
      <c r="I456" s="302">
        <v>210.95</v>
      </c>
      <c r="J456" s="302">
        <v>215.24999999999997</v>
      </c>
      <c r="K456" s="301">
        <v>206.65</v>
      </c>
      <c r="L456" s="301">
        <v>194.8</v>
      </c>
      <c r="M456" s="301">
        <v>30.848220000000001</v>
      </c>
      <c r="N456" s="1"/>
      <c r="O456" s="1"/>
    </row>
    <row r="457" spans="1:15" ht="12.75" customHeight="1">
      <c r="A457" s="30">
        <v>447</v>
      </c>
      <c r="B457" s="311" t="s">
        <v>198</v>
      </c>
      <c r="C457" s="301">
        <v>209.8</v>
      </c>
      <c r="D457" s="302">
        <v>214.03333333333333</v>
      </c>
      <c r="E457" s="302">
        <v>204.76666666666665</v>
      </c>
      <c r="F457" s="302">
        <v>199.73333333333332</v>
      </c>
      <c r="G457" s="302">
        <v>190.46666666666664</v>
      </c>
      <c r="H457" s="302">
        <v>219.06666666666666</v>
      </c>
      <c r="I457" s="302">
        <v>228.33333333333337</v>
      </c>
      <c r="J457" s="302">
        <v>233.36666666666667</v>
      </c>
      <c r="K457" s="301">
        <v>223.3</v>
      </c>
      <c r="L457" s="301">
        <v>209</v>
      </c>
      <c r="M457" s="301">
        <v>224.8647</v>
      </c>
      <c r="N457" s="1"/>
      <c r="O457" s="1"/>
    </row>
    <row r="458" spans="1:15" ht="12.75" customHeight="1">
      <c r="A458" s="30">
        <v>448</v>
      </c>
      <c r="B458" s="311" t="s">
        <v>199</v>
      </c>
      <c r="C458" s="301">
        <v>901.7</v>
      </c>
      <c r="D458" s="302">
        <v>924.9666666666667</v>
      </c>
      <c r="E458" s="302">
        <v>874.93333333333339</v>
      </c>
      <c r="F458" s="302">
        <v>848.16666666666674</v>
      </c>
      <c r="G458" s="302">
        <v>798.13333333333344</v>
      </c>
      <c r="H458" s="302">
        <v>951.73333333333335</v>
      </c>
      <c r="I458" s="302">
        <v>1001.7666666666667</v>
      </c>
      <c r="J458" s="302">
        <v>1028.5333333333333</v>
      </c>
      <c r="K458" s="301">
        <v>975</v>
      </c>
      <c r="L458" s="301">
        <v>898.2</v>
      </c>
      <c r="M458" s="301">
        <v>122.74105</v>
      </c>
      <c r="N458" s="1"/>
      <c r="O458" s="1"/>
    </row>
    <row r="459" spans="1:15" ht="12.75" customHeight="1">
      <c r="A459" s="30">
        <v>449</v>
      </c>
      <c r="B459" s="311" t="s">
        <v>844</v>
      </c>
      <c r="C459" s="301">
        <v>583.15</v>
      </c>
      <c r="D459" s="302">
        <v>594.2166666666667</v>
      </c>
      <c r="E459" s="302">
        <v>569.43333333333339</v>
      </c>
      <c r="F459" s="302">
        <v>555.7166666666667</v>
      </c>
      <c r="G459" s="302">
        <v>530.93333333333339</v>
      </c>
      <c r="H459" s="302">
        <v>607.93333333333339</v>
      </c>
      <c r="I459" s="302">
        <v>632.7166666666667</v>
      </c>
      <c r="J459" s="302">
        <v>646.43333333333339</v>
      </c>
      <c r="K459" s="301">
        <v>619</v>
      </c>
      <c r="L459" s="301">
        <v>580.5</v>
      </c>
      <c r="M459" s="301">
        <v>0.79625000000000001</v>
      </c>
      <c r="N459" s="1"/>
      <c r="O459" s="1"/>
    </row>
    <row r="460" spans="1:15" ht="12.75" customHeight="1">
      <c r="A460" s="30">
        <v>450</v>
      </c>
      <c r="B460" s="311" t="s">
        <v>523</v>
      </c>
      <c r="C460" s="301">
        <v>1592.45</v>
      </c>
      <c r="D460" s="302">
        <v>1592.1499999999999</v>
      </c>
      <c r="E460" s="302">
        <v>1554.2999999999997</v>
      </c>
      <c r="F460" s="302">
        <v>1516.1499999999999</v>
      </c>
      <c r="G460" s="302">
        <v>1478.2999999999997</v>
      </c>
      <c r="H460" s="302">
        <v>1630.2999999999997</v>
      </c>
      <c r="I460" s="302">
        <v>1668.1499999999996</v>
      </c>
      <c r="J460" s="302">
        <v>1706.2999999999997</v>
      </c>
      <c r="K460" s="301">
        <v>1630</v>
      </c>
      <c r="L460" s="301">
        <v>1554</v>
      </c>
      <c r="M460" s="301">
        <v>0.13613</v>
      </c>
      <c r="N460" s="1"/>
      <c r="O460" s="1"/>
    </row>
    <row r="461" spans="1:15" ht="12.75" customHeight="1">
      <c r="A461" s="30">
        <v>451</v>
      </c>
      <c r="B461" s="311" t="s">
        <v>524</v>
      </c>
      <c r="C461" s="301">
        <v>521.1</v>
      </c>
      <c r="D461" s="302">
        <v>525.66666666666663</v>
      </c>
      <c r="E461" s="302">
        <v>508.43333333333328</v>
      </c>
      <c r="F461" s="302">
        <v>495.76666666666665</v>
      </c>
      <c r="G461" s="302">
        <v>478.5333333333333</v>
      </c>
      <c r="H461" s="302">
        <v>538.33333333333326</v>
      </c>
      <c r="I461" s="302">
        <v>555.56666666666661</v>
      </c>
      <c r="J461" s="302">
        <v>568.23333333333323</v>
      </c>
      <c r="K461" s="301">
        <v>542.9</v>
      </c>
      <c r="L461" s="301">
        <v>513</v>
      </c>
      <c r="M461" s="301">
        <v>0.39167000000000002</v>
      </c>
      <c r="N461" s="1"/>
      <c r="O461" s="1"/>
    </row>
    <row r="462" spans="1:15" ht="12.75" customHeight="1">
      <c r="A462" s="30">
        <v>452</v>
      </c>
      <c r="B462" s="311" t="s">
        <v>200</v>
      </c>
      <c r="C462" s="301">
        <v>3142</v>
      </c>
      <c r="D462" s="302">
        <v>3173.3000000000006</v>
      </c>
      <c r="E462" s="302">
        <v>3101.7500000000014</v>
      </c>
      <c r="F462" s="302">
        <v>3061.5000000000009</v>
      </c>
      <c r="G462" s="302">
        <v>2989.9500000000016</v>
      </c>
      <c r="H462" s="302">
        <v>3213.5500000000011</v>
      </c>
      <c r="I462" s="302">
        <v>3285.1000000000004</v>
      </c>
      <c r="J462" s="302">
        <v>3325.3500000000008</v>
      </c>
      <c r="K462" s="301">
        <v>3244.85</v>
      </c>
      <c r="L462" s="301">
        <v>3133.05</v>
      </c>
      <c r="M462" s="301">
        <v>20.32028</v>
      </c>
      <c r="N462" s="1"/>
      <c r="O462" s="1"/>
    </row>
    <row r="463" spans="1:15" ht="12.75" customHeight="1">
      <c r="A463" s="30">
        <v>453</v>
      </c>
      <c r="B463" s="311" t="s">
        <v>532</v>
      </c>
      <c r="C463" s="301">
        <v>3161.8</v>
      </c>
      <c r="D463" s="302">
        <v>3121.2666666666664</v>
      </c>
      <c r="E463" s="302">
        <v>3010.5333333333328</v>
      </c>
      <c r="F463" s="302">
        <v>2859.2666666666664</v>
      </c>
      <c r="G463" s="302">
        <v>2748.5333333333328</v>
      </c>
      <c r="H463" s="302">
        <v>3272.5333333333328</v>
      </c>
      <c r="I463" s="302">
        <v>3383.2666666666664</v>
      </c>
      <c r="J463" s="302">
        <v>3534.5333333333328</v>
      </c>
      <c r="K463" s="301">
        <v>3232</v>
      </c>
      <c r="L463" s="301">
        <v>2970</v>
      </c>
      <c r="M463" s="301">
        <v>0.29413</v>
      </c>
      <c r="N463" s="1"/>
      <c r="O463" s="1"/>
    </row>
    <row r="464" spans="1:15" ht="12.75" customHeight="1">
      <c r="A464" s="30">
        <v>454</v>
      </c>
      <c r="B464" s="311" t="s">
        <v>201</v>
      </c>
      <c r="C464" s="301">
        <v>975.3</v>
      </c>
      <c r="D464" s="302">
        <v>993.29999999999984</v>
      </c>
      <c r="E464" s="302">
        <v>952.99999999999977</v>
      </c>
      <c r="F464" s="302">
        <v>930.69999999999993</v>
      </c>
      <c r="G464" s="302">
        <v>890.39999999999986</v>
      </c>
      <c r="H464" s="302">
        <v>1015.5999999999997</v>
      </c>
      <c r="I464" s="302">
        <v>1055.8999999999996</v>
      </c>
      <c r="J464" s="302">
        <v>1078.1999999999996</v>
      </c>
      <c r="K464" s="301">
        <v>1033.5999999999999</v>
      </c>
      <c r="L464" s="301">
        <v>971</v>
      </c>
      <c r="M464" s="301">
        <v>56.004429999999999</v>
      </c>
      <c r="N464" s="1"/>
      <c r="O464" s="1"/>
    </row>
    <row r="465" spans="1:15" ht="12.75" customHeight="1">
      <c r="A465" s="30">
        <v>455</v>
      </c>
      <c r="B465" s="311" t="s">
        <v>534</v>
      </c>
      <c r="C465" s="301">
        <v>2029.7</v>
      </c>
      <c r="D465" s="302">
        <v>2023.9833333333333</v>
      </c>
      <c r="E465" s="302">
        <v>2000.7166666666667</v>
      </c>
      <c r="F465" s="302">
        <v>1971.7333333333333</v>
      </c>
      <c r="G465" s="302">
        <v>1948.4666666666667</v>
      </c>
      <c r="H465" s="302">
        <v>2052.9666666666667</v>
      </c>
      <c r="I465" s="302">
        <v>2076.2333333333336</v>
      </c>
      <c r="J465" s="302">
        <v>2105.2166666666667</v>
      </c>
      <c r="K465" s="301">
        <v>2047.25</v>
      </c>
      <c r="L465" s="301">
        <v>1995</v>
      </c>
      <c r="M465" s="301">
        <v>0.39726</v>
      </c>
      <c r="N465" s="1"/>
      <c r="O465" s="1"/>
    </row>
    <row r="466" spans="1:15" ht="12.75" customHeight="1">
      <c r="A466" s="30">
        <v>456</v>
      </c>
      <c r="B466" s="311" t="s">
        <v>535</v>
      </c>
      <c r="C466" s="301">
        <v>646.5</v>
      </c>
      <c r="D466" s="302">
        <v>652.58333333333337</v>
      </c>
      <c r="E466" s="302">
        <v>631.41666666666674</v>
      </c>
      <c r="F466" s="302">
        <v>616.33333333333337</v>
      </c>
      <c r="G466" s="302">
        <v>595.16666666666674</v>
      </c>
      <c r="H466" s="302">
        <v>667.66666666666674</v>
      </c>
      <c r="I466" s="302">
        <v>688.83333333333348</v>
      </c>
      <c r="J466" s="302">
        <v>703.91666666666674</v>
      </c>
      <c r="K466" s="301">
        <v>673.75</v>
      </c>
      <c r="L466" s="301">
        <v>637.5</v>
      </c>
      <c r="M466" s="301">
        <v>0.74494000000000005</v>
      </c>
      <c r="N466" s="1"/>
      <c r="O466" s="1"/>
    </row>
    <row r="467" spans="1:15" ht="12.75" customHeight="1">
      <c r="A467" s="30">
        <v>457</v>
      </c>
      <c r="B467" s="311" t="s">
        <v>539</v>
      </c>
      <c r="C467" s="301">
        <v>1516.5</v>
      </c>
      <c r="D467" s="302">
        <v>1530.0999999999997</v>
      </c>
      <c r="E467" s="302">
        <v>1491.7499999999993</v>
      </c>
      <c r="F467" s="302">
        <v>1466.9999999999995</v>
      </c>
      <c r="G467" s="302">
        <v>1428.6499999999992</v>
      </c>
      <c r="H467" s="302">
        <v>1554.8499999999995</v>
      </c>
      <c r="I467" s="302">
        <v>1593.1999999999998</v>
      </c>
      <c r="J467" s="302">
        <v>1617.9499999999996</v>
      </c>
      <c r="K467" s="301">
        <v>1568.45</v>
      </c>
      <c r="L467" s="301">
        <v>1505.35</v>
      </c>
      <c r="M467" s="301">
        <v>0.98921000000000003</v>
      </c>
      <c r="N467" s="1"/>
      <c r="O467" s="1"/>
    </row>
    <row r="468" spans="1:15" ht="12.75" customHeight="1">
      <c r="A468" s="30">
        <v>458</v>
      </c>
      <c r="B468" s="311" t="s">
        <v>536</v>
      </c>
      <c r="C468" s="301">
        <v>2355.9499999999998</v>
      </c>
      <c r="D468" s="302">
        <v>2392.4666666666667</v>
      </c>
      <c r="E468" s="302">
        <v>2296.9333333333334</v>
      </c>
      <c r="F468" s="302">
        <v>2237.9166666666665</v>
      </c>
      <c r="G468" s="302">
        <v>2142.3833333333332</v>
      </c>
      <c r="H468" s="302">
        <v>2451.4833333333336</v>
      </c>
      <c r="I468" s="302">
        <v>2547.0166666666673</v>
      </c>
      <c r="J468" s="302">
        <v>2606.0333333333338</v>
      </c>
      <c r="K468" s="301">
        <v>2488</v>
      </c>
      <c r="L468" s="301">
        <v>2333.4499999999998</v>
      </c>
      <c r="M468" s="301">
        <v>1.6151</v>
      </c>
      <c r="N468" s="1"/>
      <c r="O468" s="1"/>
    </row>
    <row r="469" spans="1:15" ht="12.75" customHeight="1">
      <c r="A469" s="30">
        <v>459</v>
      </c>
      <c r="B469" s="311" t="s">
        <v>202</v>
      </c>
      <c r="C469" s="301">
        <v>2060.9499999999998</v>
      </c>
      <c r="D469" s="302">
        <v>2082.6666666666665</v>
      </c>
      <c r="E469" s="302">
        <v>2020.333333333333</v>
      </c>
      <c r="F469" s="302">
        <v>1979.7166666666665</v>
      </c>
      <c r="G469" s="302">
        <v>1917.383333333333</v>
      </c>
      <c r="H469" s="302">
        <v>2123.2833333333328</v>
      </c>
      <c r="I469" s="302">
        <v>2185.6166666666659</v>
      </c>
      <c r="J469" s="302">
        <v>2226.2333333333331</v>
      </c>
      <c r="K469" s="301">
        <v>2145</v>
      </c>
      <c r="L469" s="301">
        <v>2042.05</v>
      </c>
      <c r="M469" s="301">
        <v>12.652889999999999</v>
      </c>
      <c r="N469" s="1"/>
      <c r="O469" s="1"/>
    </row>
    <row r="470" spans="1:15" ht="12.75" customHeight="1">
      <c r="A470" s="30">
        <v>460</v>
      </c>
      <c r="B470" s="311" t="s">
        <v>203</v>
      </c>
      <c r="C470" s="301">
        <v>2799.05</v>
      </c>
      <c r="D470" s="302">
        <v>2808.2166666666672</v>
      </c>
      <c r="E470" s="302">
        <v>2777.5333333333342</v>
      </c>
      <c r="F470" s="302">
        <v>2756.0166666666669</v>
      </c>
      <c r="G470" s="302">
        <v>2725.3333333333339</v>
      </c>
      <c r="H470" s="302">
        <v>2829.7333333333345</v>
      </c>
      <c r="I470" s="302">
        <v>2860.416666666667</v>
      </c>
      <c r="J470" s="302">
        <v>2881.9333333333348</v>
      </c>
      <c r="K470" s="301">
        <v>2838.9</v>
      </c>
      <c r="L470" s="301">
        <v>2786.7</v>
      </c>
      <c r="M470" s="301">
        <v>1.9821</v>
      </c>
      <c r="N470" s="1"/>
      <c r="O470" s="1"/>
    </row>
    <row r="471" spans="1:15" ht="12.75" customHeight="1">
      <c r="A471" s="30">
        <v>461</v>
      </c>
      <c r="B471" s="311" t="s">
        <v>204</v>
      </c>
      <c r="C471" s="301">
        <v>469.75</v>
      </c>
      <c r="D471" s="302">
        <v>471.95</v>
      </c>
      <c r="E471" s="302">
        <v>462.9</v>
      </c>
      <c r="F471" s="302">
        <v>456.05</v>
      </c>
      <c r="G471" s="302">
        <v>447</v>
      </c>
      <c r="H471" s="302">
        <v>478.79999999999995</v>
      </c>
      <c r="I471" s="302">
        <v>487.85</v>
      </c>
      <c r="J471" s="302">
        <v>494.69999999999993</v>
      </c>
      <c r="K471" s="301">
        <v>481</v>
      </c>
      <c r="L471" s="301">
        <v>465.1</v>
      </c>
      <c r="M471" s="301">
        <v>12.12931</v>
      </c>
      <c r="N471" s="1"/>
      <c r="O471" s="1"/>
    </row>
    <row r="472" spans="1:15" ht="12.75" customHeight="1">
      <c r="A472" s="30">
        <v>462</v>
      </c>
      <c r="B472" s="311" t="s">
        <v>205</v>
      </c>
      <c r="C472" s="301">
        <v>1078.05</v>
      </c>
      <c r="D472" s="302">
        <v>1088.3833333333332</v>
      </c>
      <c r="E472" s="302">
        <v>1059.1666666666665</v>
      </c>
      <c r="F472" s="302">
        <v>1040.2833333333333</v>
      </c>
      <c r="G472" s="302">
        <v>1011.0666666666666</v>
      </c>
      <c r="H472" s="302">
        <v>1107.2666666666664</v>
      </c>
      <c r="I472" s="302">
        <v>1136.4833333333331</v>
      </c>
      <c r="J472" s="302">
        <v>1155.3666666666663</v>
      </c>
      <c r="K472" s="301">
        <v>1117.5999999999999</v>
      </c>
      <c r="L472" s="301">
        <v>1069.5</v>
      </c>
      <c r="M472" s="301">
        <v>3.87582</v>
      </c>
      <c r="N472" s="1"/>
      <c r="O472" s="1"/>
    </row>
    <row r="473" spans="1:15" ht="12.75" customHeight="1">
      <c r="A473" s="30">
        <v>463</v>
      </c>
      <c r="B473" s="311" t="s">
        <v>537</v>
      </c>
      <c r="C473" s="301">
        <v>38.450000000000003</v>
      </c>
      <c r="D473" s="302">
        <v>39.466666666666669</v>
      </c>
      <c r="E473" s="302">
        <v>37.333333333333336</v>
      </c>
      <c r="F473" s="302">
        <v>36.216666666666669</v>
      </c>
      <c r="G473" s="302">
        <v>34.083333333333336</v>
      </c>
      <c r="H473" s="302">
        <v>40.583333333333336</v>
      </c>
      <c r="I473" s="302">
        <v>42.716666666666661</v>
      </c>
      <c r="J473" s="302">
        <v>43.833333333333336</v>
      </c>
      <c r="K473" s="301">
        <v>41.6</v>
      </c>
      <c r="L473" s="301">
        <v>38.35</v>
      </c>
      <c r="M473" s="301">
        <v>84.584900000000005</v>
      </c>
      <c r="N473" s="1"/>
      <c r="O473" s="1"/>
    </row>
    <row r="474" spans="1:15" ht="12.75" customHeight="1">
      <c r="A474" s="30">
        <v>464</v>
      </c>
      <c r="B474" s="311" t="s">
        <v>538</v>
      </c>
      <c r="C474" s="301">
        <v>152.5</v>
      </c>
      <c r="D474" s="302">
        <v>154.81666666666666</v>
      </c>
      <c r="E474" s="302">
        <v>147.68333333333334</v>
      </c>
      <c r="F474" s="302">
        <v>142.86666666666667</v>
      </c>
      <c r="G474" s="302">
        <v>135.73333333333335</v>
      </c>
      <c r="H474" s="302">
        <v>159.63333333333333</v>
      </c>
      <c r="I474" s="302">
        <v>166.76666666666665</v>
      </c>
      <c r="J474" s="302">
        <v>171.58333333333331</v>
      </c>
      <c r="K474" s="301">
        <v>161.94999999999999</v>
      </c>
      <c r="L474" s="301">
        <v>150</v>
      </c>
      <c r="M474" s="301">
        <v>1.50773</v>
      </c>
      <c r="N474" s="1"/>
      <c r="O474" s="1"/>
    </row>
    <row r="475" spans="1:15" ht="12.75" customHeight="1">
      <c r="A475" s="30">
        <v>465</v>
      </c>
      <c r="B475" s="311" t="s">
        <v>525</v>
      </c>
      <c r="C475" s="301">
        <v>776.85</v>
      </c>
      <c r="D475" s="302">
        <v>779.80000000000007</v>
      </c>
      <c r="E475" s="302">
        <v>769.05000000000018</v>
      </c>
      <c r="F475" s="302">
        <v>761.25000000000011</v>
      </c>
      <c r="G475" s="302">
        <v>750.50000000000023</v>
      </c>
      <c r="H475" s="302">
        <v>787.60000000000014</v>
      </c>
      <c r="I475" s="302">
        <v>798.34999999999991</v>
      </c>
      <c r="J475" s="302">
        <v>806.15000000000009</v>
      </c>
      <c r="K475" s="301">
        <v>790.55</v>
      </c>
      <c r="L475" s="301">
        <v>772</v>
      </c>
      <c r="M475" s="301">
        <v>2.9166699999999999</v>
      </c>
      <c r="N475" s="1"/>
      <c r="O475" s="1"/>
    </row>
    <row r="476" spans="1:15" ht="12.75" customHeight="1">
      <c r="A476" s="30">
        <v>466</v>
      </c>
      <c r="B476" s="311" t="s">
        <v>845</v>
      </c>
      <c r="C476" s="301">
        <v>119.75</v>
      </c>
      <c r="D476" s="302">
        <v>123.68333333333332</v>
      </c>
      <c r="E476" s="302">
        <v>113.66666666666666</v>
      </c>
      <c r="F476" s="302">
        <v>107.58333333333333</v>
      </c>
      <c r="G476" s="302">
        <v>97.566666666666663</v>
      </c>
      <c r="H476" s="302">
        <v>129.76666666666665</v>
      </c>
      <c r="I476" s="302">
        <v>139.78333333333333</v>
      </c>
      <c r="J476" s="302">
        <v>145.86666666666665</v>
      </c>
      <c r="K476" s="301">
        <v>133.69999999999999</v>
      </c>
      <c r="L476" s="301">
        <v>117.6</v>
      </c>
      <c r="M476" s="301">
        <v>56.995699999999999</v>
      </c>
      <c r="N476" s="1"/>
      <c r="O476" s="1"/>
    </row>
    <row r="477" spans="1:15" ht="12.75" customHeight="1">
      <c r="A477" s="30">
        <v>467</v>
      </c>
      <c r="B477" s="311" t="s">
        <v>526</v>
      </c>
      <c r="C477" s="301">
        <v>38.1</v>
      </c>
      <c r="D477" s="302">
        <v>39.116666666666667</v>
      </c>
      <c r="E477" s="302">
        <v>36.733333333333334</v>
      </c>
      <c r="F477" s="302">
        <v>35.366666666666667</v>
      </c>
      <c r="G477" s="302">
        <v>32.983333333333334</v>
      </c>
      <c r="H477" s="302">
        <v>40.483333333333334</v>
      </c>
      <c r="I477" s="302">
        <v>42.866666666666674</v>
      </c>
      <c r="J477" s="302">
        <v>44.233333333333334</v>
      </c>
      <c r="K477" s="301">
        <v>41.5</v>
      </c>
      <c r="L477" s="301">
        <v>37.75</v>
      </c>
      <c r="M477" s="301">
        <v>175.94698</v>
      </c>
      <c r="N477" s="1"/>
      <c r="O477" s="1"/>
    </row>
    <row r="478" spans="1:15" ht="12.75" customHeight="1">
      <c r="A478" s="30">
        <v>468</v>
      </c>
      <c r="B478" s="311" t="s">
        <v>206</v>
      </c>
      <c r="C478" s="301">
        <v>747.1</v>
      </c>
      <c r="D478" s="302">
        <v>750.85</v>
      </c>
      <c r="E478" s="302">
        <v>735.35</v>
      </c>
      <c r="F478" s="302">
        <v>723.6</v>
      </c>
      <c r="G478" s="302">
        <v>708.1</v>
      </c>
      <c r="H478" s="302">
        <v>762.6</v>
      </c>
      <c r="I478" s="302">
        <v>778.1</v>
      </c>
      <c r="J478" s="302">
        <v>789.85</v>
      </c>
      <c r="K478" s="301">
        <v>766.35</v>
      </c>
      <c r="L478" s="301">
        <v>739.1</v>
      </c>
      <c r="M478" s="301">
        <v>17.19322</v>
      </c>
      <c r="N478" s="1"/>
      <c r="O478" s="1"/>
    </row>
    <row r="479" spans="1:15" ht="12.75" customHeight="1">
      <c r="A479" s="30">
        <v>469</v>
      </c>
      <c r="B479" s="311" t="s">
        <v>207</v>
      </c>
      <c r="C479" s="301">
        <v>1446.35</v>
      </c>
      <c r="D479" s="302">
        <v>1457.9666666666665</v>
      </c>
      <c r="E479" s="302">
        <v>1427.2333333333329</v>
      </c>
      <c r="F479" s="302">
        <v>1408.1166666666663</v>
      </c>
      <c r="G479" s="302">
        <v>1377.3833333333328</v>
      </c>
      <c r="H479" s="302">
        <v>1477.083333333333</v>
      </c>
      <c r="I479" s="302">
        <v>1507.8166666666666</v>
      </c>
      <c r="J479" s="302">
        <v>1526.9333333333332</v>
      </c>
      <c r="K479" s="301">
        <v>1488.7</v>
      </c>
      <c r="L479" s="301">
        <v>1438.85</v>
      </c>
      <c r="M479" s="301">
        <v>1.7337899999999999</v>
      </c>
      <c r="N479" s="1"/>
      <c r="O479" s="1"/>
    </row>
    <row r="480" spans="1:15" ht="12.75" customHeight="1">
      <c r="A480" s="30">
        <v>470</v>
      </c>
      <c r="B480" s="311" t="s">
        <v>540</v>
      </c>
      <c r="C480" s="301">
        <v>10.85</v>
      </c>
      <c r="D480" s="302">
        <v>10.916666666666666</v>
      </c>
      <c r="E480" s="302">
        <v>10.733333333333333</v>
      </c>
      <c r="F480" s="302">
        <v>10.616666666666667</v>
      </c>
      <c r="G480" s="302">
        <v>10.433333333333334</v>
      </c>
      <c r="H480" s="302">
        <v>11.033333333333331</v>
      </c>
      <c r="I480" s="302">
        <v>11.216666666666665</v>
      </c>
      <c r="J480" s="302">
        <v>11.33333333333333</v>
      </c>
      <c r="K480" s="301">
        <v>11.1</v>
      </c>
      <c r="L480" s="301">
        <v>10.8</v>
      </c>
      <c r="M480" s="301">
        <v>15.94519</v>
      </c>
      <c r="N480" s="1"/>
      <c r="O480" s="1"/>
    </row>
    <row r="481" spans="1:15" ht="12.75" customHeight="1">
      <c r="A481" s="30">
        <v>471</v>
      </c>
      <c r="B481" s="311" t="s">
        <v>541</v>
      </c>
      <c r="C481" s="301">
        <v>555.95000000000005</v>
      </c>
      <c r="D481" s="302">
        <v>563.05000000000007</v>
      </c>
      <c r="E481" s="302">
        <v>544.00000000000011</v>
      </c>
      <c r="F481" s="302">
        <v>532.05000000000007</v>
      </c>
      <c r="G481" s="302">
        <v>513.00000000000011</v>
      </c>
      <c r="H481" s="302">
        <v>575.00000000000011</v>
      </c>
      <c r="I481" s="302">
        <v>594.05000000000007</v>
      </c>
      <c r="J481" s="302">
        <v>606.00000000000011</v>
      </c>
      <c r="K481" s="301">
        <v>582.1</v>
      </c>
      <c r="L481" s="301">
        <v>551.1</v>
      </c>
      <c r="M481" s="301">
        <v>1.1140699999999999</v>
      </c>
      <c r="N481" s="1"/>
      <c r="O481" s="1"/>
    </row>
    <row r="482" spans="1:15" ht="12.75" customHeight="1">
      <c r="A482" s="30">
        <v>472</v>
      </c>
      <c r="B482" s="311" t="s">
        <v>543</v>
      </c>
      <c r="C482" s="301">
        <v>131.75</v>
      </c>
      <c r="D482" s="302">
        <v>133.70000000000002</v>
      </c>
      <c r="E482" s="302">
        <v>128.10000000000002</v>
      </c>
      <c r="F482" s="302">
        <v>124.45000000000002</v>
      </c>
      <c r="G482" s="302">
        <v>118.85000000000002</v>
      </c>
      <c r="H482" s="302">
        <v>137.35000000000002</v>
      </c>
      <c r="I482" s="302">
        <v>142.94999999999999</v>
      </c>
      <c r="J482" s="302">
        <v>146.60000000000002</v>
      </c>
      <c r="K482" s="301">
        <v>139.30000000000001</v>
      </c>
      <c r="L482" s="301">
        <v>130.05000000000001</v>
      </c>
      <c r="M482" s="301">
        <v>4.1842699999999997</v>
      </c>
      <c r="N482" s="1"/>
      <c r="O482" s="1"/>
    </row>
    <row r="483" spans="1:15" ht="12.75" customHeight="1">
      <c r="A483" s="30">
        <v>473</v>
      </c>
      <c r="B483" s="311" t="s">
        <v>544</v>
      </c>
      <c r="C483" s="301">
        <v>15.15</v>
      </c>
      <c r="D483" s="302">
        <v>15.283333333333333</v>
      </c>
      <c r="E483" s="302">
        <v>14.866666666666667</v>
      </c>
      <c r="F483" s="302">
        <v>14.583333333333334</v>
      </c>
      <c r="G483" s="302">
        <v>14.166666666666668</v>
      </c>
      <c r="H483" s="302">
        <v>15.566666666666666</v>
      </c>
      <c r="I483" s="302">
        <v>15.983333333333334</v>
      </c>
      <c r="J483" s="302">
        <v>16.266666666666666</v>
      </c>
      <c r="K483" s="301">
        <v>15.7</v>
      </c>
      <c r="L483" s="301">
        <v>15</v>
      </c>
      <c r="M483" s="301">
        <v>7.3886099999999999</v>
      </c>
      <c r="N483" s="1"/>
      <c r="O483" s="1"/>
    </row>
    <row r="484" spans="1:15" ht="12.75" customHeight="1">
      <c r="A484" s="30">
        <v>474</v>
      </c>
      <c r="B484" s="311" t="s">
        <v>208</v>
      </c>
      <c r="C484" s="301">
        <v>5305.25</v>
      </c>
      <c r="D484" s="302">
        <v>5356.0999999999995</v>
      </c>
      <c r="E484" s="302">
        <v>5226.1999999999989</v>
      </c>
      <c r="F484" s="302">
        <v>5147.1499999999996</v>
      </c>
      <c r="G484" s="302">
        <v>5017.2499999999991</v>
      </c>
      <c r="H484" s="302">
        <v>5435.1499999999987</v>
      </c>
      <c r="I484" s="302">
        <v>5565.0499999999984</v>
      </c>
      <c r="J484" s="302">
        <v>5644.0999999999985</v>
      </c>
      <c r="K484" s="301">
        <v>5486</v>
      </c>
      <c r="L484" s="301">
        <v>5277.05</v>
      </c>
      <c r="M484" s="301">
        <v>7.32233</v>
      </c>
      <c r="N484" s="1"/>
      <c r="O484" s="1"/>
    </row>
    <row r="485" spans="1:15" ht="12.75" customHeight="1">
      <c r="A485" s="30">
        <v>475</v>
      </c>
      <c r="B485" s="311" t="s">
        <v>277</v>
      </c>
      <c r="C485" s="301">
        <v>35.200000000000003</v>
      </c>
      <c r="D485" s="302">
        <v>35.56666666666667</v>
      </c>
      <c r="E485" s="302">
        <v>34.683333333333337</v>
      </c>
      <c r="F485" s="302">
        <v>34.166666666666664</v>
      </c>
      <c r="G485" s="302">
        <v>33.283333333333331</v>
      </c>
      <c r="H485" s="302">
        <v>36.083333333333343</v>
      </c>
      <c r="I485" s="302">
        <v>36.966666666666683</v>
      </c>
      <c r="J485" s="302">
        <v>37.483333333333348</v>
      </c>
      <c r="K485" s="301">
        <v>36.450000000000003</v>
      </c>
      <c r="L485" s="301">
        <v>35.049999999999997</v>
      </c>
      <c r="M485" s="301">
        <v>54.468200000000003</v>
      </c>
      <c r="N485" s="1"/>
      <c r="O485" s="1"/>
    </row>
    <row r="486" spans="1:15" ht="12.75" customHeight="1">
      <c r="A486" s="30">
        <v>476</v>
      </c>
      <c r="B486" s="311" t="s">
        <v>209</v>
      </c>
      <c r="C486" s="301">
        <v>683.65</v>
      </c>
      <c r="D486" s="302">
        <v>696.18333333333339</v>
      </c>
      <c r="E486" s="302">
        <v>666.86666666666679</v>
      </c>
      <c r="F486" s="302">
        <v>650.08333333333337</v>
      </c>
      <c r="G486" s="302">
        <v>620.76666666666677</v>
      </c>
      <c r="H486" s="302">
        <v>712.96666666666681</v>
      </c>
      <c r="I486" s="302">
        <v>742.28333333333342</v>
      </c>
      <c r="J486" s="302">
        <v>759.06666666666683</v>
      </c>
      <c r="K486" s="301">
        <v>725.5</v>
      </c>
      <c r="L486" s="301">
        <v>679.4</v>
      </c>
      <c r="M486" s="301">
        <v>17.338650000000001</v>
      </c>
      <c r="N486" s="1"/>
      <c r="O486" s="1"/>
    </row>
    <row r="487" spans="1:15" ht="12.75" customHeight="1">
      <c r="A487" s="30">
        <v>477</v>
      </c>
      <c r="B487" s="311" t="s">
        <v>542</v>
      </c>
      <c r="C487" s="301">
        <v>613.75</v>
      </c>
      <c r="D487" s="302">
        <v>628.86666666666667</v>
      </c>
      <c r="E487" s="302">
        <v>594.88333333333333</v>
      </c>
      <c r="F487" s="302">
        <v>576.01666666666665</v>
      </c>
      <c r="G487" s="302">
        <v>542.0333333333333</v>
      </c>
      <c r="H487" s="302">
        <v>647.73333333333335</v>
      </c>
      <c r="I487" s="302">
        <v>681.7166666666667</v>
      </c>
      <c r="J487" s="302">
        <v>700.58333333333337</v>
      </c>
      <c r="K487" s="301">
        <v>662.85</v>
      </c>
      <c r="L487" s="301">
        <v>610</v>
      </c>
      <c r="M487" s="301">
        <v>0.77732999999999997</v>
      </c>
      <c r="N487" s="1"/>
      <c r="O487" s="1"/>
    </row>
    <row r="488" spans="1:15" ht="12.75" customHeight="1">
      <c r="A488" s="30">
        <v>478</v>
      </c>
      <c r="B488" s="311" t="s">
        <v>547</v>
      </c>
      <c r="C488" s="301">
        <v>323.45</v>
      </c>
      <c r="D488" s="302">
        <v>327.81666666666666</v>
      </c>
      <c r="E488" s="302">
        <v>316.63333333333333</v>
      </c>
      <c r="F488" s="302">
        <v>309.81666666666666</v>
      </c>
      <c r="G488" s="302">
        <v>298.63333333333333</v>
      </c>
      <c r="H488" s="302">
        <v>334.63333333333333</v>
      </c>
      <c r="I488" s="302">
        <v>345.81666666666661</v>
      </c>
      <c r="J488" s="302">
        <v>352.63333333333333</v>
      </c>
      <c r="K488" s="301">
        <v>339</v>
      </c>
      <c r="L488" s="301">
        <v>321</v>
      </c>
      <c r="M488" s="301">
        <v>1.0236700000000001</v>
      </c>
      <c r="N488" s="1"/>
      <c r="O488" s="1"/>
    </row>
    <row r="489" spans="1:15" ht="12.75" customHeight="1">
      <c r="A489" s="30">
        <v>479</v>
      </c>
      <c r="B489" s="311" t="s">
        <v>548</v>
      </c>
      <c r="C489" s="301">
        <v>27.1</v>
      </c>
      <c r="D489" s="302">
        <v>26.683333333333334</v>
      </c>
      <c r="E489" s="302">
        <v>25.366666666666667</v>
      </c>
      <c r="F489" s="302">
        <v>23.633333333333333</v>
      </c>
      <c r="G489" s="302">
        <v>22.316666666666666</v>
      </c>
      <c r="H489" s="302">
        <v>28.416666666666668</v>
      </c>
      <c r="I489" s="302">
        <v>29.733333333333338</v>
      </c>
      <c r="J489" s="302">
        <v>31.466666666666669</v>
      </c>
      <c r="K489" s="301">
        <v>28</v>
      </c>
      <c r="L489" s="301">
        <v>24.95</v>
      </c>
      <c r="M489" s="301">
        <v>173.22404</v>
      </c>
      <c r="N489" s="1"/>
      <c r="O489" s="1"/>
    </row>
    <row r="490" spans="1:15" ht="12.75" customHeight="1">
      <c r="A490" s="30">
        <v>480</v>
      </c>
      <c r="B490" s="311" t="s">
        <v>549</v>
      </c>
      <c r="C490" s="301">
        <v>552.04999999999995</v>
      </c>
      <c r="D490" s="302">
        <v>560.68333333333328</v>
      </c>
      <c r="E490" s="302">
        <v>536.36666666666656</v>
      </c>
      <c r="F490" s="302">
        <v>520.68333333333328</v>
      </c>
      <c r="G490" s="302">
        <v>496.36666666666656</v>
      </c>
      <c r="H490" s="302">
        <v>576.36666666666656</v>
      </c>
      <c r="I490" s="302">
        <v>600.68333333333339</v>
      </c>
      <c r="J490" s="302">
        <v>616.36666666666656</v>
      </c>
      <c r="K490" s="301">
        <v>585</v>
      </c>
      <c r="L490" s="301">
        <v>545</v>
      </c>
      <c r="M490" s="301">
        <v>1.10978</v>
      </c>
      <c r="N490" s="1"/>
      <c r="O490" s="1"/>
    </row>
    <row r="491" spans="1:15" ht="12.75" customHeight="1">
      <c r="A491" s="30">
        <v>481</v>
      </c>
      <c r="B491" s="311" t="s">
        <v>551</v>
      </c>
      <c r="C491" s="301">
        <v>310.8</v>
      </c>
      <c r="D491" s="302">
        <v>317.26666666666665</v>
      </c>
      <c r="E491" s="302">
        <v>298.5333333333333</v>
      </c>
      <c r="F491" s="302">
        <v>286.26666666666665</v>
      </c>
      <c r="G491" s="302">
        <v>267.5333333333333</v>
      </c>
      <c r="H491" s="302">
        <v>329.5333333333333</v>
      </c>
      <c r="I491" s="302">
        <v>348.26666666666665</v>
      </c>
      <c r="J491" s="302">
        <v>360.5333333333333</v>
      </c>
      <c r="K491" s="301">
        <v>336</v>
      </c>
      <c r="L491" s="301">
        <v>305</v>
      </c>
      <c r="M491" s="301">
        <v>2.6373099999999998</v>
      </c>
      <c r="N491" s="1"/>
      <c r="O491" s="1"/>
    </row>
    <row r="492" spans="1:15" ht="12.75" customHeight="1">
      <c r="A492" s="30">
        <v>482</v>
      </c>
      <c r="B492" s="311" t="s">
        <v>279</v>
      </c>
      <c r="C492" s="301">
        <v>779.15</v>
      </c>
      <c r="D492" s="302">
        <v>779.85</v>
      </c>
      <c r="E492" s="302">
        <v>764.75</v>
      </c>
      <c r="F492" s="302">
        <v>750.35</v>
      </c>
      <c r="G492" s="302">
        <v>735.25</v>
      </c>
      <c r="H492" s="302">
        <v>794.25</v>
      </c>
      <c r="I492" s="302">
        <v>809.35000000000014</v>
      </c>
      <c r="J492" s="302">
        <v>823.75</v>
      </c>
      <c r="K492" s="301">
        <v>794.95</v>
      </c>
      <c r="L492" s="301">
        <v>765.45</v>
      </c>
      <c r="M492" s="301">
        <v>10.33672</v>
      </c>
      <c r="N492" s="1"/>
      <c r="O492" s="1"/>
    </row>
    <row r="493" spans="1:15" ht="12.75" customHeight="1">
      <c r="A493" s="30">
        <v>483</v>
      </c>
      <c r="B493" s="311" t="s">
        <v>210</v>
      </c>
      <c r="C493" s="301">
        <v>267.45</v>
      </c>
      <c r="D493" s="302">
        <v>276.58333333333331</v>
      </c>
      <c r="E493" s="302">
        <v>256.71666666666664</v>
      </c>
      <c r="F493" s="302">
        <v>245.98333333333335</v>
      </c>
      <c r="G493" s="302">
        <v>226.11666666666667</v>
      </c>
      <c r="H493" s="302">
        <v>287.31666666666661</v>
      </c>
      <c r="I493" s="302">
        <v>307.18333333333328</v>
      </c>
      <c r="J493" s="302">
        <v>317.91666666666657</v>
      </c>
      <c r="K493" s="301">
        <v>296.45</v>
      </c>
      <c r="L493" s="301">
        <v>265.85000000000002</v>
      </c>
      <c r="M493" s="301">
        <v>143.90002000000001</v>
      </c>
      <c r="N493" s="1"/>
      <c r="O493" s="1"/>
    </row>
    <row r="494" spans="1:15" ht="12.75" customHeight="1">
      <c r="A494" s="30">
        <v>484</v>
      </c>
      <c r="B494" s="311" t="s">
        <v>552</v>
      </c>
      <c r="C494" s="301">
        <v>1894.95</v>
      </c>
      <c r="D494" s="302">
        <v>1918.3</v>
      </c>
      <c r="E494" s="302">
        <v>1856.6499999999999</v>
      </c>
      <c r="F494" s="302">
        <v>1818.35</v>
      </c>
      <c r="G494" s="302">
        <v>1756.6999999999998</v>
      </c>
      <c r="H494" s="302">
        <v>1956.6</v>
      </c>
      <c r="I494" s="302">
        <v>2018.25</v>
      </c>
      <c r="J494" s="302">
        <v>2056.5500000000002</v>
      </c>
      <c r="K494" s="301">
        <v>1979.95</v>
      </c>
      <c r="L494" s="301">
        <v>1880</v>
      </c>
      <c r="M494" s="301">
        <v>0.27895999999999999</v>
      </c>
      <c r="N494" s="1"/>
      <c r="O494" s="1"/>
    </row>
    <row r="495" spans="1:15" ht="12.75" customHeight="1">
      <c r="A495" s="30">
        <v>485</v>
      </c>
      <c r="B495" s="320" t="s">
        <v>278</v>
      </c>
      <c r="C495" s="321">
        <v>211.35</v>
      </c>
      <c r="D495" s="321">
        <v>212.76666666666665</v>
      </c>
      <c r="E495" s="321">
        <v>209.08333333333331</v>
      </c>
      <c r="F495" s="321">
        <v>206.81666666666666</v>
      </c>
      <c r="G495" s="321">
        <v>203.13333333333333</v>
      </c>
      <c r="H495" s="321">
        <v>215.0333333333333</v>
      </c>
      <c r="I495" s="321">
        <v>218.71666666666664</v>
      </c>
      <c r="J495" s="320">
        <v>220.98333333333329</v>
      </c>
      <c r="K495" s="320">
        <v>216.45</v>
      </c>
      <c r="L495" s="320">
        <v>210.5</v>
      </c>
      <c r="M495" s="270">
        <v>1.0222899999999999</v>
      </c>
      <c r="N495" s="1"/>
      <c r="O495" s="1"/>
    </row>
    <row r="496" spans="1:15" ht="12.75" customHeight="1">
      <c r="A496" s="30">
        <v>486</v>
      </c>
      <c r="B496" s="320" t="s">
        <v>553</v>
      </c>
      <c r="C496" s="321">
        <v>1938.55</v>
      </c>
      <c r="D496" s="321">
        <v>1952.4333333333332</v>
      </c>
      <c r="E496" s="321">
        <v>1892.2166666666662</v>
      </c>
      <c r="F496" s="321">
        <v>1845.883333333333</v>
      </c>
      <c r="G496" s="321">
        <v>1785.6666666666661</v>
      </c>
      <c r="H496" s="321">
        <v>1998.7666666666664</v>
      </c>
      <c r="I496" s="321">
        <v>2058.9833333333331</v>
      </c>
      <c r="J496" s="320">
        <v>2105.3166666666666</v>
      </c>
      <c r="K496" s="320">
        <v>2012.65</v>
      </c>
      <c r="L496" s="320">
        <v>1906.1</v>
      </c>
      <c r="M496" s="270">
        <v>0.44402000000000003</v>
      </c>
      <c r="N496" s="1"/>
      <c r="O496" s="1"/>
    </row>
    <row r="497" spans="1:15" ht="12.75" customHeight="1">
      <c r="A497" s="30">
        <v>487</v>
      </c>
      <c r="B497" s="320" t="s">
        <v>546</v>
      </c>
      <c r="C497" s="301">
        <v>576.04999999999995</v>
      </c>
      <c r="D497" s="302">
        <v>570.69999999999993</v>
      </c>
      <c r="E497" s="302">
        <v>561.39999999999986</v>
      </c>
      <c r="F497" s="302">
        <v>546.74999999999989</v>
      </c>
      <c r="G497" s="302">
        <v>537.44999999999982</v>
      </c>
      <c r="H497" s="302">
        <v>585.34999999999991</v>
      </c>
      <c r="I497" s="302">
        <v>594.64999999999986</v>
      </c>
      <c r="J497" s="302">
        <v>609.29999999999995</v>
      </c>
      <c r="K497" s="301">
        <v>580</v>
      </c>
      <c r="L497" s="301">
        <v>556.04999999999995</v>
      </c>
      <c r="M497" s="301">
        <v>4.7386499999999998</v>
      </c>
      <c r="N497" s="1"/>
      <c r="O497" s="1"/>
    </row>
    <row r="498" spans="1:15" ht="12.75" customHeight="1">
      <c r="A498" s="30">
        <v>488</v>
      </c>
      <c r="B498" s="320" t="s">
        <v>545</v>
      </c>
      <c r="C498" s="321">
        <v>2649.05</v>
      </c>
      <c r="D498" s="321">
        <v>2695.5833333333335</v>
      </c>
      <c r="E498" s="321">
        <v>2583.4666666666672</v>
      </c>
      <c r="F498" s="321">
        <v>2517.8833333333337</v>
      </c>
      <c r="G498" s="321">
        <v>2405.7666666666673</v>
      </c>
      <c r="H498" s="321">
        <v>2761.166666666667</v>
      </c>
      <c r="I498" s="321">
        <v>2873.2833333333328</v>
      </c>
      <c r="J498" s="320">
        <v>2938.8666666666668</v>
      </c>
      <c r="K498" s="320">
        <v>2807.7</v>
      </c>
      <c r="L498" s="320">
        <v>2630</v>
      </c>
      <c r="M498" s="270">
        <v>0.20463000000000001</v>
      </c>
      <c r="N498" s="1"/>
      <c r="O498" s="1"/>
    </row>
    <row r="499" spans="1:15" ht="12.75" customHeight="1">
      <c r="A499" s="30">
        <v>489</v>
      </c>
      <c r="B499" s="353" t="s">
        <v>211</v>
      </c>
      <c r="C499" s="301">
        <v>955.45</v>
      </c>
      <c r="D499" s="302">
        <v>972.06666666666661</v>
      </c>
      <c r="E499" s="302">
        <v>934.33333333333326</v>
      </c>
      <c r="F499" s="302">
        <v>913.2166666666667</v>
      </c>
      <c r="G499" s="302">
        <v>875.48333333333335</v>
      </c>
      <c r="H499" s="302">
        <v>993.18333333333317</v>
      </c>
      <c r="I499" s="302">
        <v>1030.9166666666665</v>
      </c>
      <c r="J499" s="302">
        <v>1052.0333333333331</v>
      </c>
      <c r="K499" s="301">
        <v>1009.8</v>
      </c>
      <c r="L499" s="301">
        <v>950.95</v>
      </c>
      <c r="M499" s="301">
        <v>13.276680000000001</v>
      </c>
      <c r="N499" s="1"/>
      <c r="O499" s="1"/>
    </row>
    <row r="500" spans="1:15" ht="12.75" customHeight="1">
      <c r="A500" s="30">
        <v>490</v>
      </c>
      <c r="B500" s="355" t="s">
        <v>550</v>
      </c>
      <c r="C500" s="321">
        <v>263.2</v>
      </c>
      <c r="D500" s="321">
        <v>264.99999999999994</v>
      </c>
      <c r="E500" s="321">
        <v>257.09999999999991</v>
      </c>
      <c r="F500" s="321">
        <v>250.99999999999994</v>
      </c>
      <c r="G500" s="321">
        <v>243.09999999999991</v>
      </c>
      <c r="H500" s="321">
        <v>271.09999999999991</v>
      </c>
      <c r="I500" s="321">
        <v>278.99999999999989</v>
      </c>
      <c r="J500" s="321">
        <v>285.09999999999991</v>
      </c>
      <c r="K500" s="320">
        <v>272.89999999999998</v>
      </c>
      <c r="L500" s="320">
        <v>258.89999999999998</v>
      </c>
      <c r="M500" s="270">
        <v>7.3441900000000002</v>
      </c>
      <c r="N500" s="1"/>
      <c r="O500" s="1"/>
    </row>
    <row r="501" spans="1:15" ht="12.75" customHeight="1">
      <c r="A501" s="30">
        <v>491</v>
      </c>
      <c r="B501" s="281" t="s">
        <v>554</v>
      </c>
      <c r="C501" s="301">
        <v>200.2</v>
      </c>
      <c r="D501" s="302">
        <v>206.18333333333331</v>
      </c>
      <c r="E501" s="302">
        <v>192.71666666666661</v>
      </c>
      <c r="F501" s="302">
        <v>185.23333333333329</v>
      </c>
      <c r="G501" s="302">
        <v>171.76666666666659</v>
      </c>
      <c r="H501" s="302">
        <v>213.66666666666663</v>
      </c>
      <c r="I501" s="302">
        <v>227.13333333333333</v>
      </c>
      <c r="J501" s="302">
        <v>234.61666666666665</v>
      </c>
      <c r="K501" s="301">
        <v>219.65</v>
      </c>
      <c r="L501" s="301">
        <v>198.7</v>
      </c>
      <c r="M501" s="301">
        <v>18.48967</v>
      </c>
      <c r="N501" s="1"/>
      <c r="O501" s="1"/>
    </row>
    <row r="502" spans="1:15" ht="12.75" customHeight="1">
      <c r="A502" s="30">
        <v>492</v>
      </c>
      <c r="B502" s="320" t="s">
        <v>555</v>
      </c>
      <c r="C502" s="321">
        <v>70.5</v>
      </c>
      <c r="D502" s="321">
        <v>69.783333333333331</v>
      </c>
      <c r="E502" s="321">
        <v>68.566666666666663</v>
      </c>
      <c r="F502" s="321">
        <v>66.633333333333326</v>
      </c>
      <c r="G502" s="321">
        <v>65.416666666666657</v>
      </c>
      <c r="H502" s="321">
        <v>71.716666666666669</v>
      </c>
      <c r="I502" s="321">
        <v>72.933333333333337</v>
      </c>
      <c r="J502" s="321">
        <v>74.866666666666674</v>
      </c>
      <c r="K502" s="320">
        <v>71</v>
      </c>
      <c r="L502" s="320">
        <v>67.849999999999994</v>
      </c>
      <c r="M502" s="270">
        <v>34.456679999999999</v>
      </c>
      <c r="N502" s="1"/>
      <c r="O502" s="1"/>
    </row>
    <row r="503" spans="1:15" ht="12.75" customHeight="1">
      <c r="A503" s="30">
        <v>493</v>
      </c>
      <c r="B503" s="270" t="s">
        <v>556</v>
      </c>
      <c r="C503" s="301">
        <v>468.3</v>
      </c>
      <c r="D503" s="302">
        <v>470.76666666666665</v>
      </c>
      <c r="E503" s="302">
        <v>457.5333333333333</v>
      </c>
      <c r="F503" s="302">
        <v>446.76666666666665</v>
      </c>
      <c r="G503" s="302">
        <v>433.5333333333333</v>
      </c>
      <c r="H503" s="302">
        <v>481.5333333333333</v>
      </c>
      <c r="I503" s="302">
        <v>494.76666666666665</v>
      </c>
      <c r="J503" s="302">
        <v>505.5333333333333</v>
      </c>
      <c r="K503" s="301">
        <v>484</v>
      </c>
      <c r="L503" s="301">
        <v>460</v>
      </c>
      <c r="M503" s="301">
        <v>0.44172</v>
      </c>
      <c r="N503" s="1"/>
      <c r="O503" s="1"/>
    </row>
    <row r="504" spans="1:15" ht="12.75" customHeight="1">
      <c r="A504" s="30">
        <v>494</v>
      </c>
      <c r="B504" s="354" t="s">
        <v>280</v>
      </c>
      <c r="C504" s="321">
        <v>1480.75</v>
      </c>
      <c r="D504" s="321">
        <v>1494.9166666666667</v>
      </c>
      <c r="E504" s="321">
        <v>1455.8333333333335</v>
      </c>
      <c r="F504" s="321">
        <v>1430.9166666666667</v>
      </c>
      <c r="G504" s="321">
        <v>1391.8333333333335</v>
      </c>
      <c r="H504" s="321">
        <v>1519.8333333333335</v>
      </c>
      <c r="I504" s="321">
        <v>1558.916666666667</v>
      </c>
      <c r="J504" s="321">
        <v>1583.8333333333335</v>
      </c>
      <c r="K504" s="320">
        <v>1534</v>
      </c>
      <c r="L504" s="320">
        <v>1470</v>
      </c>
      <c r="M504" s="270">
        <v>1.1547000000000001</v>
      </c>
      <c r="N504" s="1"/>
      <c r="O504" s="1"/>
    </row>
    <row r="505" spans="1:15" ht="12.75" customHeight="1">
      <c r="A505" s="30">
        <v>495</v>
      </c>
      <c r="B505" s="270" t="s">
        <v>212</v>
      </c>
      <c r="C505" s="301">
        <v>422.3</v>
      </c>
      <c r="D505" s="302">
        <v>429.59999999999997</v>
      </c>
      <c r="E505" s="302">
        <v>412.44999999999993</v>
      </c>
      <c r="F505" s="302">
        <v>402.59999999999997</v>
      </c>
      <c r="G505" s="302">
        <v>385.44999999999993</v>
      </c>
      <c r="H505" s="302">
        <v>439.44999999999993</v>
      </c>
      <c r="I505" s="302">
        <v>456.59999999999991</v>
      </c>
      <c r="J505" s="302">
        <v>466.44999999999993</v>
      </c>
      <c r="K505" s="301">
        <v>446.75</v>
      </c>
      <c r="L505" s="301">
        <v>419.75</v>
      </c>
      <c r="M505" s="301">
        <v>89.723429999999993</v>
      </c>
      <c r="N505" s="1"/>
      <c r="O505" s="1"/>
    </row>
    <row r="506" spans="1:15" ht="12.75" customHeight="1">
      <c r="A506" s="30">
        <v>496</v>
      </c>
      <c r="B506" s="270" t="s">
        <v>557</v>
      </c>
      <c r="C506" s="321">
        <v>231</v>
      </c>
      <c r="D506" s="321">
        <v>235.08333333333334</v>
      </c>
      <c r="E506" s="321">
        <v>225.91666666666669</v>
      </c>
      <c r="F506" s="321">
        <v>220.83333333333334</v>
      </c>
      <c r="G506" s="321">
        <v>211.66666666666669</v>
      </c>
      <c r="H506" s="321">
        <v>240.16666666666669</v>
      </c>
      <c r="I506" s="321">
        <v>249.33333333333337</v>
      </c>
      <c r="J506" s="320">
        <v>254.41666666666669</v>
      </c>
      <c r="K506" s="320">
        <v>244.25</v>
      </c>
      <c r="L506" s="320">
        <v>230</v>
      </c>
      <c r="M506" s="270">
        <v>3.3706100000000001</v>
      </c>
      <c r="N506" s="1"/>
      <c r="O506" s="1"/>
    </row>
    <row r="507" spans="1:15" ht="12.75" customHeight="1">
      <c r="A507" s="377">
        <v>497</v>
      </c>
      <c r="B507" s="270" t="s">
        <v>281</v>
      </c>
      <c r="C507" s="321">
        <v>12.5</v>
      </c>
      <c r="D507" s="321">
        <v>12.616666666666665</v>
      </c>
      <c r="E507" s="321">
        <v>12.33333333333333</v>
      </c>
      <c r="F507" s="321">
        <v>12.166666666666664</v>
      </c>
      <c r="G507" s="321">
        <v>11.883333333333329</v>
      </c>
      <c r="H507" s="321">
        <v>12.783333333333331</v>
      </c>
      <c r="I507" s="321">
        <v>13.066666666666666</v>
      </c>
      <c r="J507" s="320">
        <v>13.233333333333333</v>
      </c>
      <c r="K507" s="320">
        <v>12.9</v>
      </c>
      <c r="L507" s="320">
        <v>12.45</v>
      </c>
      <c r="M507" s="270">
        <v>602.15219999999999</v>
      </c>
      <c r="N507" s="1"/>
      <c r="O507" s="1"/>
    </row>
    <row r="508" spans="1:15" ht="12.75" customHeight="1">
      <c r="A508" s="320">
        <v>498</v>
      </c>
      <c r="B508" s="270" t="s">
        <v>213</v>
      </c>
      <c r="C508" s="321">
        <v>213.55</v>
      </c>
      <c r="D508" s="321">
        <v>216.78333333333333</v>
      </c>
      <c r="E508" s="321">
        <v>208.76666666666665</v>
      </c>
      <c r="F508" s="321">
        <v>203.98333333333332</v>
      </c>
      <c r="G508" s="321">
        <v>195.96666666666664</v>
      </c>
      <c r="H508" s="321">
        <v>221.56666666666666</v>
      </c>
      <c r="I508" s="321">
        <v>229.58333333333337</v>
      </c>
      <c r="J508" s="320">
        <v>234.36666666666667</v>
      </c>
      <c r="K508" s="320">
        <v>224.8</v>
      </c>
      <c r="L508" s="320">
        <v>212</v>
      </c>
      <c r="M508" s="270">
        <v>121.44356000000001</v>
      </c>
      <c r="N508" s="1"/>
      <c r="O508" s="1"/>
    </row>
    <row r="509" spans="1:15" ht="12.75" customHeight="1">
      <c r="A509" s="320">
        <v>499</v>
      </c>
      <c r="B509" s="270" t="s">
        <v>558</v>
      </c>
      <c r="C509" s="321">
        <v>266.64999999999998</v>
      </c>
      <c r="D509" s="321">
        <v>273.2</v>
      </c>
      <c r="E509" s="321">
        <v>258.45</v>
      </c>
      <c r="F509" s="321">
        <v>250.25</v>
      </c>
      <c r="G509" s="321">
        <v>235.5</v>
      </c>
      <c r="H509" s="321">
        <v>281.39999999999998</v>
      </c>
      <c r="I509" s="321">
        <v>296.14999999999998</v>
      </c>
      <c r="J509" s="320">
        <v>304.34999999999997</v>
      </c>
      <c r="K509" s="320">
        <v>287.95</v>
      </c>
      <c r="L509" s="320">
        <v>265</v>
      </c>
      <c r="M509" s="270">
        <v>4.1606500000000004</v>
      </c>
      <c r="N509" s="1"/>
      <c r="O509" s="1"/>
    </row>
    <row r="510" spans="1:15" ht="12.75" customHeight="1">
      <c r="A510" s="320"/>
      <c r="B510" s="283" t="s">
        <v>559</v>
      </c>
      <c r="C510" s="282">
        <v>1531.9</v>
      </c>
      <c r="D510" s="282">
        <v>1552.6166666666668</v>
      </c>
      <c r="E510" s="282">
        <v>1500.2833333333335</v>
      </c>
      <c r="F510" s="282">
        <v>1468.6666666666667</v>
      </c>
      <c r="G510" s="282">
        <v>1416.3333333333335</v>
      </c>
      <c r="H510" s="282">
        <v>1584.2333333333336</v>
      </c>
      <c r="I510" s="282">
        <v>1636.5666666666666</v>
      </c>
      <c r="J510" s="281">
        <v>1668.1833333333336</v>
      </c>
      <c r="K510" s="281">
        <v>1604.95</v>
      </c>
      <c r="L510" s="281">
        <v>1521</v>
      </c>
      <c r="M510" s="283">
        <v>0.16950000000000001</v>
      </c>
      <c r="N510" s="1"/>
      <c r="O510" s="1"/>
    </row>
    <row r="511" spans="1:15" ht="12.75" customHeight="1">
      <c r="A511" s="320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E25" sqref="E2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1"/>
      <c r="B5" s="492"/>
      <c r="C5" s="491"/>
      <c r="D5" s="49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493" t="s">
        <v>562</v>
      </c>
      <c r="C7" s="492"/>
      <c r="D7" s="7">
        <f>Main!B10</f>
        <v>44729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44728</v>
      </c>
      <c r="B10" s="29">
        <v>541402</v>
      </c>
      <c r="C10" s="28" t="s">
        <v>1038</v>
      </c>
      <c r="D10" s="28" t="s">
        <v>1039</v>
      </c>
      <c r="E10" s="28" t="s">
        <v>572</v>
      </c>
      <c r="F10" s="87">
        <v>52000</v>
      </c>
      <c r="G10" s="29">
        <v>122.01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44728</v>
      </c>
      <c r="B11" s="29">
        <v>539621</v>
      </c>
      <c r="C11" s="28" t="s">
        <v>1040</v>
      </c>
      <c r="D11" s="28" t="s">
        <v>1041</v>
      </c>
      <c r="E11" s="28" t="s">
        <v>571</v>
      </c>
      <c r="F11" s="87">
        <v>245765</v>
      </c>
      <c r="G11" s="29">
        <v>3.64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44728</v>
      </c>
      <c r="B12" s="29">
        <v>539621</v>
      </c>
      <c r="C12" s="28" t="s">
        <v>1040</v>
      </c>
      <c r="D12" s="28" t="s">
        <v>996</v>
      </c>
      <c r="E12" s="28" t="s">
        <v>571</v>
      </c>
      <c r="F12" s="87">
        <v>1050000</v>
      </c>
      <c r="G12" s="29">
        <v>3.66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44728</v>
      </c>
      <c r="B13" s="29">
        <v>539621</v>
      </c>
      <c r="C13" s="28" t="s">
        <v>1040</v>
      </c>
      <c r="D13" s="28" t="s">
        <v>1041</v>
      </c>
      <c r="E13" s="28" t="s">
        <v>572</v>
      </c>
      <c r="F13" s="87">
        <v>396765</v>
      </c>
      <c r="G13" s="29">
        <v>3.61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44728</v>
      </c>
      <c r="B14" s="29">
        <v>539621</v>
      </c>
      <c r="C14" s="28" t="s">
        <v>1040</v>
      </c>
      <c r="D14" s="28" t="s">
        <v>996</v>
      </c>
      <c r="E14" s="28" t="s">
        <v>572</v>
      </c>
      <c r="F14" s="87">
        <v>1050000</v>
      </c>
      <c r="G14" s="29">
        <v>3.69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44728</v>
      </c>
      <c r="B15" s="29">
        <v>539621</v>
      </c>
      <c r="C15" s="28" t="s">
        <v>1040</v>
      </c>
      <c r="D15" s="28" t="s">
        <v>1042</v>
      </c>
      <c r="E15" s="28" t="s">
        <v>571</v>
      </c>
      <c r="F15" s="87">
        <v>361550</v>
      </c>
      <c r="G15" s="29">
        <v>3.69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44728</v>
      </c>
      <c r="B16" s="29">
        <v>539621</v>
      </c>
      <c r="C16" s="28" t="s">
        <v>1040</v>
      </c>
      <c r="D16" s="28" t="s">
        <v>1043</v>
      </c>
      <c r="E16" s="28" t="s">
        <v>572</v>
      </c>
      <c r="F16" s="87">
        <v>400100</v>
      </c>
      <c r="G16" s="29">
        <v>3.69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44728</v>
      </c>
      <c r="B17" s="29">
        <v>542057</v>
      </c>
      <c r="C17" s="28" t="s">
        <v>1044</v>
      </c>
      <c r="D17" s="28" t="s">
        <v>1045</v>
      </c>
      <c r="E17" s="28" t="s">
        <v>572</v>
      </c>
      <c r="F17" s="87">
        <v>175254</v>
      </c>
      <c r="G17" s="29">
        <v>32.880000000000003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44728</v>
      </c>
      <c r="B18" s="29">
        <v>543439</v>
      </c>
      <c r="C18" s="28" t="s">
        <v>1046</v>
      </c>
      <c r="D18" s="28" t="s">
        <v>1047</v>
      </c>
      <c r="E18" s="28" t="s">
        <v>572</v>
      </c>
      <c r="F18" s="87">
        <v>24000</v>
      </c>
      <c r="G18" s="29">
        <v>17.21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44728</v>
      </c>
      <c r="B19" s="29">
        <v>539011</v>
      </c>
      <c r="C19" s="28" t="s">
        <v>1048</v>
      </c>
      <c r="D19" s="28" t="s">
        <v>996</v>
      </c>
      <c r="E19" s="28" t="s">
        <v>571</v>
      </c>
      <c r="F19" s="87">
        <v>25074</v>
      </c>
      <c r="G19" s="29">
        <v>322.24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44728</v>
      </c>
      <c r="B20" s="29">
        <v>539011</v>
      </c>
      <c r="C20" s="28" t="s">
        <v>1048</v>
      </c>
      <c r="D20" s="28" t="s">
        <v>996</v>
      </c>
      <c r="E20" s="28" t="s">
        <v>572</v>
      </c>
      <c r="F20" s="87">
        <v>28049</v>
      </c>
      <c r="G20" s="29">
        <v>347.36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44728</v>
      </c>
      <c r="B21" s="29">
        <v>537707</v>
      </c>
      <c r="C21" s="28" t="s">
        <v>1009</v>
      </c>
      <c r="D21" s="28" t="s">
        <v>1049</v>
      </c>
      <c r="E21" s="28" t="s">
        <v>572</v>
      </c>
      <c r="F21" s="87">
        <v>65370</v>
      </c>
      <c r="G21" s="29">
        <v>34.799999999999997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44728</v>
      </c>
      <c r="B22" s="29">
        <v>532656</v>
      </c>
      <c r="C22" s="28" t="s">
        <v>1050</v>
      </c>
      <c r="D22" s="28" t="s">
        <v>996</v>
      </c>
      <c r="E22" s="28" t="s">
        <v>571</v>
      </c>
      <c r="F22" s="87">
        <v>1025557</v>
      </c>
      <c r="G22" s="29">
        <v>10.41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44728</v>
      </c>
      <c r="B23" s="29">
        <v>532656</v>
      </c>
      <c r="C23" s="28" t="s">
        <v>1050</v>
      </c>
      <c r="D23" s="28" t="s">
        <v>996</v>
      </c>
      <c r="E23" s="28" t="s">
        <v>572</v>
      </c>
      <c r="F23" s="87">
        <v>725562</v>
      </c>
      <c r="G23" s="29">
        <v>10.56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44728</v>
      </c>
      <c r="B24" s="29">
        <v>543372</v>
      </c>
      <c r="C24" s="28" t="s">
        <v>1051</v>
      </c>
      <c r="D24" s="28" t="s">
        <v>1052</v>
      </c>
      <c r="E24" s="28" t="s">
        <v>571</v>
      </c>
      <c r="F24" s="87">
        <v>28000</v>
      </c>
      <c r="G24" s="29">
        <v>70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44728</v>
      </c>
      <c r="B25" s="29">
        <v>524314</v>
      </c>
      <c r="C25" s="28" t="s">
        <v>1010</v>
      </c>
      <c r="D25" s="28" t="s">
        <v>1053</v>
      </c>
      <c r="E25" s="28" t="s">
        <v>571</v>
      </c>
      <c r="F25" s="87">
        <v>11</v>
      </c>
      <c r="G25" s="29">
        <v>33.25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44728</v>
      </c>
      <c r="B26" s="29">
        <v>524314</v>
      </c>
      <c r="C26" s="28" t="s">
        <v>1010</v>
      </c>
      <c r="D26" s="28" t="s">
        <v>1053</v>
      </c>
      <c r="E26" s="28" t="s">
        <v>572</v>
      </c>
      <c r="F26" s="87">
        <v>71782</v>
      </c>
      <c r="G26" s="29">
        <v>32.92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44728</v>
      </c>
      <c r="B27" s="29">
        <v>539097</v>
      </c>
      <c r="C27" s="28" t="s">
        <v>1054</v>
      </c>
      <c r="D27" s="28" t="s">
        <v>1055</v>
      </c>
      <c r="E27" s="28" t="s">
        <v>571</v>
      </c>
      <c r="F27" s="87">
        <v>325000</v>
      </c>
      <c r="G27" s="29">
        <v>13.18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44728</v>
      </c>
      <c r="B28" s="29">
        <v>539686</v>
      </c>
      <c r="C28" s="28" t="s">
        <v>1056</v>
      </c>
      <c r="D28" s="28" t="s">
        <v>1057</v>
      </c>
      <c r="E28" s="28" t="s">
        <v>572</v>
      </c>
      <c r="F28" s="87">
        <v>55627</v>
      </c>
      <c r="G28" s="29">
        <v>190.04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44728</v>
      </c>
      <c r="B29" s="29">
        <v>505523</v>
      </c>
      <c r="C29" s="28" t="s">
        <v>1058</v>
      </c>
      <c r="D29" s="28" t="s">
        <v>1059</v>
      </c>
      <c r="E29" s="28" t="s">
        <v>571</v>
      </c>
      <c r="F29" s="87">
        <v>720000</v>
      </c>
      <c r="G29" s="29">
        <v>1.1499999999999999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44728</v>
      </c>
      <c r="B30" s="29">
        <v>505523</v>
      </c>
      <c r="C30" s="28" t="s">
        <v>1058</v>
      </c>
      <c r="D30" s="28" t="s">
        <v>1060</v>
      </c>
      <c r="E30" s="28" t="s">
        <v>572</v>
      </c>
      <c r="F30" s="87">
        <v>1196550</v>
      </c>
      <c r="G30" s="29">
        <v>1.1499999999999999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44728</v>
      </c>
      <c r="B31" s="29">
        <v>511688</v>
      </c>
      <c r="C31" s="28" t="s">
        <v>1061</v>
      </c>
      <c r="D31" s="28" t="s">
        <v>1062</v>
      </c>
      <c r="E31" s="28" t="s">
        <v>572</v>
      </c>
      <c r="F31" s="87">
        <v>44014</v>
      </c>
      <c r="G31" s="29">
        <v>6.99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44728</v>
      </c>
      <c r="B32" s="29">
        <v>511688</v>
      </c>
      <c r="C32" s="28" t="s">
        <v>1061</v>
      </c>
      <c r="D32" s="28" t="s">
        <v>1063</v>
      </c>
      <c r="E32" s="28" t="s">
        <v>572</v>
      </c>
      <c r="F32" s="87">
        <v>89552</v>
      </c>
      <c r="G32" s="29">
        <v>6.45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44728</v>
      </c>
      <c r="B33" s="29">
        <v>511688</v>
      </c>
      <c r="C33" s="28" t="s">
        <v>1061</v>
      </c>
      <c r="D33" s="28" t="s">
        <v>1064</v>
      </c>
      <c r="E33" s="28" t="s">
        <v>572</v>
      </c>
      <c r="F33" s="87">
        <v>91520</v>
      </c>
      <c r="G33" s="29">
        <v>6.99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44728</v>
      </c>
      <c r="B34" s="29">
        <v>511688</v>
      </c>
      <c r="C34" s="28" t="s">
        <v>1061</v>
      </c>
      <c r="D34" s="28" t="s">
        <v>1065</v>
      </c>
      <c r="E34" s="28" t="s">
        <v>571</v>
      </c>
      <c r="F34" s="87">
        <v>37955</v>
      </c>
      <c r="G34" s="29">
        <v>6.99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44728</v>
      </c>
      <c r="B35" s="29">
        <v>511688</v>
      </c>
      <c r="C35" s="28" t="s">
        <v>1061</v>
      </c>
      <c r="D35" s="28" t="s">
        <v>1008</v>
      </c>
      <c r="E35" s="28" t="s">
        <v>571</v>
      </c>
      <c r="F35" s="87">
        <v>45000</v>
      </c>
      <c r="G35" s="29">
        <v>6.99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44728</v>
      </c>
      <c r="B36" s="29">
        <v>539199</v>
      </c>
      <c r="C36" s="28" t="s">
        <v>1011</v>
      </c>
      <c r="D36" s="28" t="s">
        <v>1012</v>
      </c>
      <c r="E36" s="28" t="s">
        <v>572</v>
      </c>
      <c r="F36" s="87">
        <v>25942</v>
      </c>
      <c r="G36" s="29">
        <v>74.16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44728</v>
      </c>
      <c r="B37" s="29">
        <v>538874</v>
      </c>
      <c r="C37" s="28" t="s">
        <v>1066</v>
      </c>
      <c r="D37" s="28" t="s">
        <v>1067</v>
      </c>
      <c r="E37" s="28" t="s">
        <v>572</v>
      </c>
      <c r="F37" s="87">
        <v>40000</v>
      </c>
      <c r="G37" s="29">
        <v>11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44728</v>
      </c>
      <c r="B38" s="29">
        <v>538874</v>
      </c>
      <c r="C38" s="28" t="s">
        <v>1066</v>
      </c>
      <c r="D38" s="28" t="s">
        <v>1068</v>
      </c>
      <c r="E38" s="28" t="s">
        <v>571</v>
      </c>
      <c r="F38" s="87">
        <v>40000</v>
      </c>
      <c r="G38" s="29">
        <v>11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44728</v>
      </c>
      <c r="B39" s="29">
        <v>539143</v>
      </c>
      <c r="C39" s="28" t="s">
        <v>954</v>
      </c>
      <c r="D39" s="28" t="s">
        <v>975</v>
      </c>
      <c r="E39" s="28" t="s">
        <v>572</v>
      </c>
      <c r="F39" s="87">
        <v>249789</v>
      </c>
      <c r="G39" s="29">
        <v>26.5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44728</v>
      </c>
      <c r="B40" s="29">
        <v>539143</v>
      </c>
      <c r="C40" s="28" t="s">
        <v>954</v>
      </c>
      <c r="D40" s="28" t="s">
        <v>1069</v>
      </c>
      <c r="E40" s="28" t="s">
        <v>571</v>
      </c>
      <c r="F40" s="87">
        <v>101145</v>
      </c>
      <c r="G40" s="29">
        <v>26.4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44728</v>
      </c>
      <c r="B41" s="29">
        <v>538540</v>
      </c>
      <c r="C41" s="28" t="s">
        <v>1013</v>
      </c>
      <c r="D41" s="28" t="s">
        <v>996</v>
      </c>
      <c r="E41" s="28" t="s">
        <v>572</v>
      </c>
      <c r="F41" s="87">
        <v>400000</v>
      </c>
      <c r="G41" s="29">
        <v>3.48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44728</v>
      </c>
      <c r="B42" s="29">
        <v>516110</v>
      </c>
      <c r="C42" s="28" t="s">
        <v>1014</v>
      </c>
      <c r="D42" s="28" t="s">
        <v>996</v>
      </c>
      <c r="E42" s="28" t="s">
        <v>571</v>
      </c>
      <c r="F42" s="87">
        <v>326109</v>
      </c>
      <c r="G42" s="29">
        <v>32.6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44728</v>
      </c>
      <c r="B43" s="29">
        <v>516110</v>
      </c>
      <c r="C43" s="28" t="s">
        <v>1014</v>
      </c>
      <c r="D43" s="28" t="s">
        <v>996</v>
      </c>
      <c r="E43" s="28" t="s">
        <v>572</v>
      </c>
      <c r="F43" s="87">
        <v>326102</v>
      </c>
      <c r="G43" s="29">
        <v>32.35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44728</v>
      </c>
      <c r="B44" s="29">
        <v>516110</v>
      </c>
      <c r="C44" s="28" t="s">
        <v>1014</v>
      </c>
      <c r="D44" s="28" t="s">
        <v>1070</v>
      </c>
      <c r="E44" s="28" t="s">
        <v>571</v>
      </c>
      <c r="F44" s="87">
        <v>265000</v>
      </c>
      <c r="G44" s="29">
        <v>32.58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44728</v>
      </c>
      <c r="B45" s="29">
        <v>516110</v>
      </c>
      <c r="C45" s="28" t="s">
        <v>1014</v>
      </c>
      <c r="D45" s="28" t="s">
        <v>1070</v>
      </c>
      <c r="E45" s="28" t="s">
        <v>572</v>
      </c>
      <c r="F45" s="87">
        <v>225459</v>
      </c>
      <c r="G45" s="29">
        <v>32.64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44728</v>
      </c>
      <c r="B46" s="29">
        <v>516110</v>
      </c>
      <c r="C46" s="28" t="s">
        <v>1014</v>
      </c>
      <c r="D46" s="28" t="s">
        <v>1015</v>
      </c>
      <c r="E46" s="28" t="s">
        <v>571</v>
      </c>
      <c r="F46" s="87">
        <v>430108</v>
      </c>
      <c r="G46" s="29">
        <v>32.49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44728</v>
      </c>
      <c r="B47" s="29">
        <v>516110</v>
      </c>
      <c r="C47" s="28" t="s">
        <v>1014</v>
      </c>
      <c r="D47" s="28" t="s">
        <v>1015</v>
      </c>
      <c r="E47" s="28" t="s">
        <v>572</v>
      </c>
      <c r="F47" s="87">
        <v>359700</v>
      </c>
      <c r="G47" s="29">
        <v>32.64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44728</v>
      </c>
      <c r="B48" s="29">
        <v>538875</v>
      </c>
      <c r="C48" s="28" t="s">
        <v>1071</v>
      </c>
      <c r="D48" s="28" t="s">
        <v>1072</v>
      </c>
      <c r="E48" s="28" t="s">
        <v>571</v>
      </c>
      <c r="F48" s="87">
        <v>57000</v>
      </c>
      <c r="G48" s="29">
        <v>25.03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44728</v>
      </c>
      <c r="B49" s="29">
        <v>538875</v>
      </c>
      <c r="C49" s="28" t="s">
        <v>1071</v>
      </c>
      <c r="D49" s="28" t="s">
        <v>1073</v>
      </c>
      <c r="E49" s="28" t="s">
        <v>572</v>
      </c>
      <c r="F49" s="87">
        <v>50000</v>
      </c>
      <c r="G49" s="29">
        <v>24.54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44728</v>
      </c>
      <c r="B50" s="29">
        <v>543461</v>
      </c>
      <c r="C50" s="28" t="s">
        <v>976</v>
      </c>
      <c r="D50" s="28" t="s">
        <v>977</v>
      </c>
      <c r="E50" s="28" t="s">
        <v>571</v>
      </c>
      <c r="F50" s="87">
        <v>110000</v>
      </c>
      <c r="G50" s="29">
        <v>8.01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44728</v>
      </c>
      <c r="B51" s="29">
        <v>543461</v>
      </c>
      <c r="C51" s="28" t="s">
        <v>976</v>
      </c>
      <c r="D51" s="28" t="s">
        <v>977</v>
      </c>
      <c r="E51" s="28" t="s">
        <v>572</v>
      </c>
      <c r="F51" s="87">
        <v>50000</v>
      </c>
      <c r="G51" s="29">
        <v>8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44728</v>
      </c>
      <c r="B52" s="29">
        <v>531173</v>
      </c>
      <c r="C52" s="28" t="s">
        <v>1074</v>
      </c>
      <c r="D52" s="28" t="s">
        <v>1075</v>
      </c>
      <c r="E52" s="28" t="s">
        <v>571</v>
      </c>
      <c r="F52" s="87">
        <v>140071</v>
      </c>
      <c r="G52" s="29">
        <v>23.55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44728</v>
      </c>
      <c r="B53" s="29" t="s">
        <v>1076</v>
      </c>
      <c r="C53" s="28" t="s">
        <v>1077</v>
      </c>
      <c r="D53" s="28" t="s">
        <v>1078</v>
      </c>
      <c r="E53" s="28" t="s">
        <v>571</v>
      </c>
      <c r="F53" s="87">
        <v>152000</v>
      </c>
      <c r="G53" s="29">
        <v>59.69</v>
      </c>
      <c r="H53" s="29" t="s">
        <v>850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44728</v>
      </c>
      <c r="B54" s="29" t="s">
        <v>1079</v>
      </c>
      <c r="C54" s="28" t="s">
        <v>1080</v>
      </c>
      <c r="D54" s="28" t="s">
        <v>1081</v>
      </c>
      <c r="E54" s="28" t="s">
        <v>571</v>
      </c>
      <c r="F54" s="87">
        <v>106767</v>
      </c>
      <c r="G54" s="29">
        <v>205.79</v>
      </c>
      <c r="H54" s="29" t="s">
        <v>850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44728</v>
      </c>
      <c r="B55" s="29" t="s">
        <v>1082</v>
      </c>
      <c r="C55" s="28" t="s">
        <v>1083</v>
      </c>
      <c r="D55" s="28" t="s">
        <v>1084</v>
      </c>
      <c r="E55" s="28" t="s">
        <v>571</v>
      </c>
      <c r="F55" s="87">
        <v>351703</v>
      </c>
      <c r="G55" s="29">
        <v>42.6</v>
      </c>
      <c r="H55" s="29" t="s">
        <v>850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44728</v>
      </c>
      <c r="B56" s="29" t="s">
        <v>1082</v>
      </c>
      <c r="C56" s="28" t="s">
        <v>1083</v>
      </c>
      <c r="D56" s="28" t="s">
        <v>1085</v>
      </c>
      <c r="E56" s="28" t="s">
        <v>571</v>
      </c>
      <c r="F56" s="87">
        <v>2500</v>
      </c>
      <c r="G56" s="29">
        <v>42.35</v>
      </c>
      <c r="H56" s="29" t="s">
        <v>850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44728</v>
      </c>
      <c r="B57" s="29" t="s">
        <v>1086</v>
      </c>
      <c r="C57" s="28" t="s">
        <v>1087</v>
      </c>
      <c r="D57" s="28" t="s">
        <v>978</v>
      </c>
      <c r="E57" s="28" t="s">
        <v>571</v>
      </c>
      <c r="F57" s="87">
        <v>218950</v>
      </c>
      <c r="G57" s="29">
        <v>295.68</v>
      </c>
      <c r="H57" s="29" t="s">
        <v>850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44728</v>
      </c>
      <c r="B58" s="29" t="s">
        <v>1086</v>
      </c>
      <c r="C58" s="28" t="s">
        <v>1087</v>
      </c>
      <c r="D58" s="28" t="s">
        <v>957</v>
      </c>
      <c r="E58" s="28" t="s">
        <v>571</v>
      </c>
      <c r="F58" s="87">
        <v>275858</v>
      </c>
      <c r="G58" s="29">
        <v>296.92</v>
      </c>
      <c r="H58" s="29" t="s">
        <v>850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44728</v>
      </c>
      <c r="B59" s="29" t="s">
        <v>183</v>
      </c>
      <c r="C59" s="28" t="s">
        <v>1088</v>
      </c>
      <c r="D59" s="28" t="s">
        <v>1089</v>
      </c>
      <c r="E59" s="28" t="s">
        <v>571</v>
      </c>
      <c r="F59" s="87">
        <v>3207037</v>
      </c>
      <c r="G59" s="29">
        <v>84.67</v>
      </c>
      <c r="H59" s="29" t="s">
        <v>850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44728</v>
      </c>
      <c r="B60" s="29" t="s">
        <v>183</v>
      </c>
      <c r="C60" s="28" t="s">
        <v>1088</v>
      </c>
      <c r="D60" s="28" t="s">
        <v>1090</v>
      </c>
      <c r="E60" s="28" t="s">
        <v>571</v>
      </c>
      <c r="F60" s="87">
        <v>3423230</v>
      </c>
      <c r="G60" s="29">
        <v>84.78</v>
      </c>
      <c r="H60" s="29" t="s">
        <v>850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44728</v>
      </c>
      <c r="B61" s="29" t="s">
        <v>1091</v>
      </c>
      <c r="C61" s="28" t="s">
        <v>1092</v>
      </c>
      <c r="D61" s="28" t="s">
        <v>978</v>
      </c>
      <c r="E61" s="28" t="s">
        <v>571</v>
      </c>
      <c r="F61" s="87">
        <v>115133</v>
      </c>
      <c r="G61" s="29">
        <v>866.14</v>
      </c>
      <c r="H61" s="29" t="s">
        <v>850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44728</v>
      </c>
      <c r="B62" s="29" t="s">
        <v>1091</v>
      </c>
      <c r="C62" s="28" t="s">
        <v>1092</v>
      </c>
      <c r="D62" s="28" t="s">
        <v>957</v>
      </c>
      <c r="E62" s="28" t="s">
        <v>571</v>
      </c>
      <c r="F62" s="87">
        <v>83903</v>
      </c>
      <c r="G62" s="29">
        <v>871.37</v>
      </c>
      <c r="H62" s="29" t="s">
        <v>850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44728</v>
      </c>
      <c r="B63" s="29" t="s">
        <v>955</v>
      </c>
      <c r="C63" s="28" t="s">
        <v>956</v>
      </c>
      <c r="D63" s="28" t="s">
        <v>997</v>
      </c>
      <c r="E63" s="28" t="s">
        <v>571</v>
      </c>
      <c r="F63" s="87">
        <v>135000</v>
      </c>
      <c r="G63" s="29">
        <v>139.80000000000001</v>
      </c>
      <c r="H63" s="29" t="s">
        <v>850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44728</v>
      </c>
      <c r="B64" s="29" t="s">
        <v>1093</v>
      </c>
      <c r="C64" s="28" t="s">
        <v>1094</v>
      </c>
      <c r="D64" s="28" t="s">
        <v>1095</v>
      </c>
      <c r="E64" s="28" t="s">
        <v>571</v>
      </c>
      <c r="F64" s="87">
        <v>1035974</v>
      </c>
      <c r="G64" s="29">
        <v>15.23</v>
      </c>
      <c r="H64" s="29" t="s">
        <v>850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44728</v>
      </c>
      <c r="B65" s="29" t="s">
        <v>1096</v>
      </c>
      <c r="C65" s="28" t="s">
        <v>1097</v>
      </c>
      <c r="D65" s="28" t="s">
        <v>1098</v>
      </c>
      <c r="E65" s="28" t="s">
        <v>571</v>
      </c>
      <c r="F65" s="87">
        <v>42000</v>
      </c>
      <c r="G65" s="29">
        <v>34.770000000000003</v>
      </c>
      <c r="H65" s="29" t="s">
        <v>850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44728</v>
      </c>
      <c r="B66" s="29" t="s">
        <v>1096</v>
      </c>
      <c r="C66" s="28" t="s">
        <v>1097</v>
      </c>
      <c r="D66" s="28" t="s">
        <v>1099</v>
      </c>
      <c r="E66" s="28" t="s">
        <v>571</v>
      </c>
      <c r="F66" s="87">
        <v>48000</v>
      </c>
      <c r="G66" s="29">
        <v>35.94</v>
      </c>
      <c r="H66" s="29" t="s">
        <v>850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44728</v>
      </c>
      <c r="B67" s="29" t="s">
        <v>1100</v>
      </c>
      <c r="C67" s="28" t="s">
        <v>1101</v>
      </c>
      <c r="D67" s="28" t="s">
        <v>1102</v>
      </c>
      <c r="E67" s="28" t="s">
        <v>571</v>
      </c>
      <c r="F67" s="87">
        <v>112500</v>
      </c>
      <c r="G67" s="29">
        <v>328.55</v>
      </c>
      <c r="H67" s="29" t="s">
        <v>850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44728</v>
      </c>
      <c r="B68" s="29" t="s">
        <v>720</v>
      </c>
      <c r="C68" s="28" t="s">
        <v>1103</v>
      </c>
      <c r="D68" s="28" t="s">
        <v>1104</v>
      </c>
      <c r="E68" s="28" t="s">
        <v>572</v>
      </c>
      <c r="F68" s="87">
        <v>675000</v>
      </c>
      <c r="G68" s="29">
        <v>42.16</v>
      </c>
      <c r="H68" s="29" t="s">
        <v>850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44728</v>
      </c>
      <c r="B69" s="29" t="s">
        <v>1076</v>
      </c>
      <c r="C69" s="28" t="s">
        <v>1077</v>
      </c>
      <c r="D69" s="28" t="s">
        <v>1078</v>
      </c>
      <c r="E69" s="28" t="s">
        <v>572</v>
      </c>
      <c r="F69" s="87">
        <v>72000</v>
      </c>
      <c r="G69" s="29">
        <v>59.11</v>
      </c>
      <c r="H69" s="29" t="s">
        <v>850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44728</v>
      </c>
      <c r="B70" s="29" t="s">
        <v>1082</v>
      </c>
      <c r="C70" s="28" t="s">
        <v>1083</v>
      </c>
      <c r="D70" s="28" t="s">
        <v>1085</v>
      </c>
      <c r="E70" s="28" t="s">
        <v>572</v>
      </c>
      <c r="F70" s="87">
        <v>354814</v>
      </c>
      <c r="G70" s="29">
        <v>42.6</v>
      </c>
      <c r="H70" s="29" t="s">
        <v>850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44728</v>
      </c>
      <c r="B71" s="29" t="s">
        <v>1105</v>
      </c>
      <c r="C71" s="28" t="s">
        <v>1106</v>
      </c>
      <c r="D71" s="28" t="s">
        <v>1107</v>
      </c>
      <c r="E71" s="28" t="s">
        <v>572</v>
      </c>
      <c r="F71" s="87">
        <v>66000</v>
      </c>
      <c r="G71" s="29">
        <v>49.4</v>
      </c>
      <c r="H71" s="29" t="s">
        <v>850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44728</v>
      </c>
      <c r="B72" s="29" t="s">
        <v>1086</v>
      </c>
      <c r="C72" s="28" t="s">
        <v>1087</v>
      </c>
      <c r="D72" s="28" t="s">
        <v>978</v>
      </c>
      <c r="E72" s="28" t="s">
        <v>572</v>
      </c>
      <c r="F72" s="87">
        <v>218822</v>
      </c>
      <c r="G72" s="29">
        <v>296.02</v>
      </c>
      <c r="H72" s="29" t="s">
        <v>850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44728</v>
      </c>
      <c r="B73" s="29" t="s">
        <v>1086</v>
      </c>
      <c r="C73" s="28" t="s">
        <v>1087</v>
      </c>
      <c r="D73" s="28" t="s">
        <v>957</v>
      </c>
      <c r="E73" s="28" t="s">
        <v>572</v>
      </c>
      <c r="F73" s="87">
        <v>275858</v>
      </c>
      <c r="G73" s="29">
        <v>297.24</v>
      </c>
      <c r="H73" s="29" t="s">
        <v>850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44728</v>
      </c>
      <c r="B74" s="29" t="s">
        <v>183</v>
      </c>
      <c r="C74" s="28" t="s">
        <v>1088</v>
      </c>
      <c r="D74" s="28" t="s">
        <v>1090</v>
      </c>
      <c r="E74" s="28" t="s">
        <v>572</v>
      </c>
      <c r="F74" s="87">
        <v>3575279</v>
      </c>
      <c r="G74" s="29">
        <v>85.12</v>
      </c>
      <c r="H74" s="29" t="s">
        <v>850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44728</v>
      </c>
      <c r="B75" s="29" t="s">
        <v>183</v>
      </c>
      <c r="C75" s="28" t="s">
        <v>1088</v>
      </c>
      <c r="D75" s="28" t="s">
        <v>1089</v>
      </c>
      <c r="E75" s="28" t="s">
        <v>572</v>
      </c>
      <c r="F75" s="87">
        <v>3203427</v>
      </c>
      <c r="G75" s="29">
        <v>84.8</v>
      </c>
      <c r="H75" s="29" t="s">
        <v>850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44728</v>
      </c>
      <c r="B76" s="29" t="s">
        <v>1091</v>
      </c>
      <c r="C76" s="28" t="s">
        <v>1092</v>
      </c>
      <c r="D76" s="28" t="s">
        <v>957</v>
      </c>
      <c r="E76" s="28" t="s">
        <v>572</v>
      </c>
      <c r="F76" s="87">
        <v>83903</v>
      </c>
      <c r="G76" s="29">
        <v>870.96</v>
      </c>
      <c r="H76" s="29" t="s">
        <v>850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44728</v>
      </c>
      <c r="B77" s="29" t="s">
        <v>1091</v>
      </c>
      <c r="C77" s="28" t="s">
        <v>1092</v>
      </c>
      <c r="D77" s="28" t="s">
        <v>978</v>
      </c>
      <c r="E77" s="28" t="s">
        <v>572</v>
      </c>
      <c r="F77" s="87">
        <v>108768</v>
      </c>
      <c r="G77" s="29">
        <v>865.6</v>
      </c>
      <c r="H77" s="29" t="s">
        <v>850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44728</v>
      </c>
      <c r="B78" s="29" t="s">
        <v>955</v>
      </c>
      <c r="C78" s="28" t="s">
        <v>956</v>
      </c>
      <c r="D78" s="28" t="s">
        <v>1108</v>
      </c>
      <c r="E78" s="28" t="s">
        <v>572</v>
      </c>
      <c r="F78" s="87">
        <v>100000</v>
      </c>
      <c r="G78" s="29">
        <v>140.03</v>
      </c>
      <c r="H78" s="29" t="s">
        <v>850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44728</v>
      </c>
      <c r="B79" s="29" t="s">
        <v>955</v>
      </c>
      <c r="C79" s="28" t="s">
        <v>956</v>
      </c>
      <c r="D79" s="28" t="s">
        <v>1109</v>
      </c>
      <c r="E79" s="28" t="s">
        <v>572</v>
      </c>
      <c r="F79" s="87">
        <v>135000</v>
      </c>
      <c r="G79" s="29">
        <v>139.80000000000001</v>
      </c>
      <c r="H79" s="29" t="s">
        <v>850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44728</v>
      </c>
      <c r="B80" s="29" t="s">
        <v>1093</v>
      </c>
      <c r="C80" s="28" t="s">
        <v>1094</v>
      </c>
      <c r="D80" s="28" t="s">
        <v>1110</v>
      </c>
      <c r="E80" s="28" t="s">
        <v>572</v>
      </c>
      <c r="F80" s="87">
        <v>1030073</v>
      </c>
      <c r="G80" s="29">
        <v>14.67</v>
      </c>
      <c r="H80" s="29" t="s">
        <v>850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44728</v>
      </c>
      <c r="B81" s="29" t="s">
        <v>1093</v>
      </c>
      <c r="C81" s="28" t="s">
        <v>1094</v>
      </c>
      <c r="D81" s="28" t="s">
        <v>1095</v>
      </c>
      <c r="E81" s="28" t="s">
        <v>572</v>
      </c>
      <c r="F81" s="87">
        <v>35974</v>
      </c>
      <c r="G81" s="29">
        <v>15.08</v>
      </c>
      <c r="H81" s="29" t="s">
        <v>850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44728</v>
      </c>
      <c r="B82" s="29" t="s">
        <v>1096</v>
      </c>
      <c r="C82" s="28" t="s">
        <v>1097</v>
      </c>
      <c r="D82" s="28" t="s">
        <v>1099</v>
      </c>
      <c r="E82" s="28" t="s">
        <v>572</v>
      </c>
      <c r="F82" s="87">
        <v>48000</v>
      </c>
      <c r="G82" s="29">
        <v>35.200000000000003</v>
      </c>
      <c r="H82" s="29" t="s">
        <v>850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44728</v>
      </c>
      <c r="B83" s="29" t="s">
        <v>1100</v>
      </c>
      <c r="C83" s="28" t="s">
        <v>1101</v>
      </c>
      <c r="D83" s="28" t="s">
        <v>1111</v>
      </c>
      <c r="E83" s="28" t="s">
        <v>572</v>
      </c>
      <c r="F83" s="87">
        <v>102110</v>
      </c>
      <c r="G83" s="29">
        <v>328.58</v>
      </c>
      <c r="H83" s="29" t="s">
        <v>850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44728</v>
      </c>
      <c r="B84" s="29" t="s">
        <v>1112</v>
      </c>
      <c r="C84" s="28" t="s">
        <v>1113</v>
      </c>
      <c r="D84" s="28" t="s">
        <v>1114</v>
      </c>
      <c r="E84" s="28" t="s">
        <v>572</v>
      </c>
      <c r="F84" s="87">
        <v>650000</v>
      </c>
      <c r="G84" s="29">
        <v>4.8</v>
      </c>
      <c r="H84" s="29" t="s">
        <v>850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0"/>
  <sheetViews>
    <sheetView zoomScale="85" zoomScaleNormal="85" workbookViewId="0">
      <selection activeCell="P27" sqref="P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44729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2" t="s">
        <v>589</v>
      </c>
      <c r="K10" s="284"/>
      <c r="L10" s="285"/>
      <c r="M10" s="286"/>
      <c r="N10" s="284"/>
      <c r="O10" s="308"/>
      <c r="P10" s="284">
        <f>VLOOKUP(D10,'MidCap Intra'!B37:C589,2,0)</f>
        <v>654.20000000000005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588</v>
      </c>
      <c r="F11" s="365">
        <v>1595</v>
      </c>
      <c r="G11" s="365">
        <v>1475</v>
      </c>
      <c r="H11" s="365">
        <v>1672.5</v>
      </c>
      <c r="I11" s="376" t="s">
        <v>870</v>
      </c>
      <c r="J11" s="322" t="s">
        <v>888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586</v>
      </c>
      <c r="O11" s="366">
        <v>44715</v>
      </c>
      <c r="P11" s="370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9">
        <v>3</v>
      </c>
      <c r="B12" s="460">
        <v>44708</v>
      </c>
      <c r="C12" s="461"/>
      <c r="D12" s="462" t="s">
        <v>487</v>
      </c>
      <c r="E12" s="463" t="s">
        <v>588</v>
      </c>
      <c r="F12" s="459">
        <v>131</v>
      </c>
      <c r="G12" s="459">
        <v>123</v>
      </c>
      <c r="H12" s="459">
        <f>(123+136)/2</f>
        <v>129.5</v>
      </c>
      <c r="I12" s="464" t="s">
        <v>872</v>
      </c>
      <c r="J12" s="465" t="s">
        <v>998</v>
      </c>
      <c r="K12" s="465">
        <f t="shared" ref="K12" si="3">H12-F12</f>
        <v>-1.5</v>
      </c>
      <c r="L12" s="466">
        <f t="shared" ref="L12" si="4">(F12*-0.7)/100</f>
        <v>-0.91699999999999993</v>
      </c>
      <c r="M12" s="467">
        <f t="shared" ref="M12" si="5">(K12+L12)/F12</f>
        <v>-1.8450381679389311E-2</v>
      </c>
      <c r="N12" s="330" t="s">
        <v>598</v>
      </c>
      <c r="O12" s="468">
        <v>44727</v>
      </c>
      <c r="P12" s="469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 t="s">
        <v>904</v>
      </c>
      <c r="G13" s="251">
        <v>2088</v>
      </c>
      <c r="H13" s="251"/>
      <c r="I13" s="318" t="s">
        <v>905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2146.6999999999998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6">
        <v>44722</v>
      </c>
      <c r="C14" s="470"/>
      <c r="D14" s="471" t="s">
        <v>201</v>
      </c>
      <c r="E14" s="472" t="s">
        <v>588</v>
      </c>
      <c r="F14" s="336">
        <v>1110</v>
      </c>
      <c r="G14" s="336">
        <v>1040</v>
      </c>
      <c r="H14" s="336">
        <v>1040</v>
      </c>
      <c r="I14" s="473" t="s">
        <v>952</v>
      </c>
      <c r="J14" s="465" t="s">
        <v>999</v>
      </c>
      <c r="K14" s="465">
        <f t="shared" ref="K14" si="6">H14-F14</f>
        <v>-70</v>
      </c>
      <c r="L14" s="466">
        <f t="shared" ref="L14" si="7">(F14*-0.7)/100</f>
        <v>-7.77</v>
      </c>
      <c r="M14" s="467">
        <f t="shared" ref="M14" si="8">(K14+L14)/F14</f>
        <v>-7.0063063063063064E-2</v>
      </c>
      <c r="N14" s="330" t="s">
        <v>598</v>
      </c>
      <c r="O14" s="468">
        <v>44726</v>
      </c>
      <c r="P14" s="469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8">
        <v>44722</v>
      </c>
      <c r="C15" s="319"/>
      <c r="D15" s="316" t="s">
        <v>39</v>
      </c>
      <c r="E15" s="317" t="s">
        <v>588</v>
      </c>
      <c r="F15" s="251" t="s">
        <v>953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691.85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408">
        <v>44725</v>
      </c>
      <c r="C16" s="319"/>
      <c r="D16" s="316" t="s">
        <v>414</v>
      </c>
      <c r="E16" s="317" t="s">
        <v>588</v>
      </c>
      <c r="F16" s="251" t="s">
        <v>973</v>
      </c>
      <c r="G16" s="251">
        <v>365</v>
      </c>
      <c r="H16" s="251"/>
      <c r="I16" s="318" t="s">
        <v>974</v>
      </c>
      <c r="J16" s="284" t="s">
        <v>589</v>
      </c>
      <c r="K16" s="284"/>
      <c r="L16" s="285"/>
      <c r="M16" s="286"/>
      <c r="N16" s="284"/>
      <c r="O16" s="308"/>
      <c r="P16" s="284">
        <f>VLOOKUP(D16,'MidCap Intra'!B2:C595,2,0)</f>
        <v>389.55</v>
      </c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/>
      <c r="B17" s="408"/>
      <c r="C17" s="319"/>
      <c r="D17" s="316"/>
      <c r="E17" s="317"/>
      <c r="F17" s="251"/>
      <c r="G17" s="251"/>
      <c r="H17" s="251"/>
      <c r="I17" s="318"/>
      <c r="J17" s="284"/>
      <c r="K17" s="284"/>
      <c r="L17" s="285"/>
      <c r="M17" s="286"/>
      <c r="N17" s="284"/>
      <c r="O17" s="308"/>
      <c r="P17" s="284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/>
      <c r="B18" s="248"/>
      <c r="C18" s="319"/>
      <c r="D18" s="316"/>
      <c r="E18" s="317"/>
      <c r="F18" s="251"/>
      <c r="G18" s="251"/>
      <c r="H18" s="251"/>
      <c r="I18" s="318"/>
      <c r="J18" s="284"/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85"/>
      <c r="B19" s="382"/>
      <c r="C19" s="395"/>
      <c r="D19" s="396"/>
      <c r="E19" s="397"/>
      <c r="F19" s="385"/>
      <c r="G19" s="385"/>
      <c r="H19" s="385"/>
      <c r="I19" s="398"/>
      <c r="J19" s="399"/>
      <c r="K19" s="386"/>
      <c r="L19" s="387"/>
      <c r="M19" s="388"/>
      <c r="N19" s="386"/>
      <c r="O19" s="389"/>
      <c r="P19" s="38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590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591</v>
      </c>
      <c r="B23" s="119"/>
      <c r="C23" s="119"/>
      <c r="D23" s="119"/>
      <c r="E23" s="41"/>
      <c r="F23" s="127" t="s">
        <v>592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593</v>
      </c>
      <c r="B24" s="119"/>
      <c r="C24" s="119"/>
      <c r="D24" s="119" t="s">
        <v>849</v>
      </c>
      <c r="E24" s="6"/>
      <c r="F24" s="127" t="s">
        <v>594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595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563</v>
      </c>
      <c r="C27" s="98"/>
      <c r="D27" s="97" t="s">
        <v>574</v>
      </c>
      <c r="E27" s="96" t="s">
        <v>575</v>
      </c>
      <c r="F27" s="96" t="s">
        <v>576</v>
      </c>
      <c r="G27" s="96" t="s">
        <v>596</v>
      </c>
      <c r="H27" s="96" t="s">
        <v>578</v>
      </c>
      <c r="I27" s="96" t="s">
        <v>579</v>
      </c>
      <c r="J27" s="96" t="s">
        <v>580</v>
      </c>
      <c r="K27" s="96" t="s">
        <v>597</v>
      </c>
      <c r="L27" s="140" t="s">
        <v>582</v>
      </c>
      <c r="M27" s="98" t="s">
        <v>583</v>
      </c>
      <c r="N27" s="95" t="s">
        <v>584</v>
      </c>
      <c r="O27" s="291" t="s">
        <v>585</v>
      </c>
      <c r="P27" s="271"/>
      <c r="Q27" s="1"/>
      <c r="R27" s="288"/>
      <c r="S27" s="288"/>
      <c r="T27" s="288"/>
      <c r="U27" s="281"/>
      <c r="V27" s="281"/>
      <c r="W27" s="281"/>
      <c r="X27" s="281"/>
      <c r="Y27" s="28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424">
        <v>1</v>
      </c>
      <c r="B28" s="334">
        <v>44709</v>
      </c>
      <c r="C28" s="425"/>
      <c r="D28" s="426" t="s">
        <v>188</v>
      </c>
      <c r="E28" s="336" t="s">
        <v>588</v>
      </c>
      <c r="F28" s="336">
        <v>469.5</v>
      </c>
      <c r="G28" s="336">
        <v>457</v>
      </c>
      <c r="H28" s="336">
        <v>457</v>
      </c>
      <c r="I28" s="336" t="s">
        <v>871</v>
      </c>
      <c r="J28" s="330" t="s">
        <v>961</v>
      </c>
      <c r="K28" s="330">
        <f t="shared" ref="K28" si="9">H28-F28</f>
        <v>-12.5</v>
      </c>
      <c r="L28" s="427">
        <f t="shared" ref="L28" si="10">(F28*-0.7)/100</f>
        <v>-3.2864999999999998</v>
      </c>
      <c r="M28" s="428">
        <f t="shared" ref="M28" si="11">(K28+L28)/F28</f>
        <v>-3.3624068157614484E-2</v>
      </c>
      <c r="N28" s="330" t="s">
        <v>598</v>
      </c>
      <c r="O28" s="429">
        <v>44725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61">
        <v>2</v>
      </c>
      <c r="B29" s="362">
        <v>44711</v>
      </c>
      <c r="C29" s="363"/>
      <c r="D29" s="364" t="s">
        <v>205</v>
      </c>
      <c r="E29" s="365" t="s">
        <v>588</v>
      </c>
      <c r="F29" s="365">
        <v>1115</v>
      </c>
      <c r="G29" s="365">
        <v>1079</v>
      </c>
      <c r="H29" s="365">
        <v>1145</v>
      </c>
      <c r="I29" s="365" t="s">
        <v>873</v>
      </c>
      <c r="J29" s="322" t="s">
        <v>601</v>
      </c>
      <c r="K29" s="322">
        <f t="shared" ref="K29" si="12">H29-F29</f>
        <v>30</v>
      </c>
      <c r="L29" s="323">
        <f t="shared" ref="L29" si="13">(F29*-0.7)/100</f>
        <v>-7.8049999999999997</v>
      </c>
      <c r="M29" s="324">
        <f t="shared" ref="M29" si="14">(K29+L29)/F29</f>
        <v>1.9905829596412555E-2</v>
      </c>
      <c r="N29" s="322" t="s">
        <v>586</v>
      </c>
      <c r="O29" s="366">
        <v>44715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1">
        <v>3</v>
      </c>
      <c r="B30" s="362">
        <v>44713</v>
      </c>
      <c r="C30" s="363"/>
      <c r="D30" s="364" t="s">
        <v>82</v>
      </c>
      <c r="E30" s="365" t="s">
        <v>588</v>
      </c>
      <c r="F30" s="365">
        <v>207</v>
      </c>
      <c r="G30" s="365">
        <v>199</v>
      </c>
      <c r="H30" s="365">
        <v>212.75</v>
      </c>
      <c r="I30" s="365" t="s">
        <v>877</v>
      </c>
      <c r="J30" s="322" t="s">
        <v>886</v>
      </c>
      <c r="K30" s="322">
        <f t="shared" ref="K30:K31" si="15">H30-F30</f>
        <v>5.75</v>
      </c>
      <c r="L30" s="323">
        <f t="shared" ref="L30:L31" si="16">(F30*-0.7)/100</f>
        <v>-1.4489999999999998</v>
      </c>
      <c r="M30" s="324">
        <f t="shared" ref="M30:M31" si="17">(K30+L30)/F30</f>
        <v>2.0777777777777777E-2</v>
      </c>
      <c r="N30" s="322" t="s">
        <v>586</v>
      </c>
      <c r="O30" s="366">
        <v>44714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424">
        <v>4</v>
      </c>
      <c r="B31" s="334">
        <v>44713</v>
      </c>
      <c r="C31" s="425"/>
      <c r="D31" s="426" t="s">
        <v>117</v>
      </c>
      <c r="E31" s="336" t="s">
        <v>588</v>
      </c>
      <c r="F31" s="336">
        <v>602</v>
      </c>
      <c r="G31" s="336">
        <v>584</v>
      </c>
      <c r="H31" s="336">
        <v>584</v>
      </c>
      <c r="I31" s="336" t="s">
        <v>854</v>
      </c>
      <c r="J31" s="330" t="s">
        <v>979</v>
      </c>
      <c r="K31" s="330">
        <f t="shared" si="15"/>
        <v>-18</v>
      </c>
      <c r="L31" s="427">
        <f t="shared" si="16"/>
        <v>-4.2139999999999995</v>
      </c>
      <c r="M31" s="428">
        <f t="shared" si="17"/>
        <v>-3.6900332225913622E-2</v>
      </c>
      <c r="N31" s="330" t="s">
        <v>598</v>
      </c>
      <c r="O31" s="429">
        <v>44726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1">
        <v>5</v>
      </c>
      <c r="B32" s="362">
        <v>44714</v>
      </c>
      <c r="C32" s="363"/>
      <c r="D32" s="364" t="s">
        <v>530</v>
      </c>
      <c r="E32" s="365" t="s">
        <v>588</v>
      </c>
      <c r="F32" s="365">
        <v>962.5</v>
      </c>
      <c r="G32" s="365">
        <v>934</v>
      </c>
      <c r="H32" s="365">
        <v>994.5</v>
      </c>
      <c r="I32" s="365" t="s">
        <v>884</v>
      </c>
      <c r="J32" s="322" t="s">
        <v>889</v>
      </c>
      <c r="K32" s="322">
        <f t="shared" ref="K32:K33" si="18">H32-F32</f>
        <v>32</v>
      </c>
      <c r="L32" s="323">
        <f t="shared" ref="L32:L33" si="19">(F32*-0.7)/100</f>
        <v>-6.7374999999999998</v>
      </c>
      <c r="M32" s="324">
        <f t="shared" ref="M32:M33" si="20">(K32+L32)/F32</f>
        <v>2.6246753246753247E-2</v>
      </c>
      <c r="N32" s="322" t="s">
        <v>586</v>
      </c>
      <c r="O32" s="366">
        <v>44715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424">
        <v>6</v>
      </c>
      <c r="B33" s="334">
        <v>44714</v>
      </c>
      <c r="C33" s="425"/>
      <c r="D33" s="426" t="s">
        <v>68</v>
      </c>
      <c r="E33" s="336" t="s">
        <v>588</v>
      </c>
      <c r="F33" s="336">
        <v>103.4</v>
      </c>
      <c r="G33" s="336">
        <v>100</v>
      </c>
      <c r="H33" s="336">
        <v>100</v>
      </c>
      <c r="I33" s="336" t="s">
        <v>885</v>
      </c>
      <c r="J33" s="330" t="s">
        <v>1017</v>
      </c>
      <c r="K33" s="330">
        <f t="shared" si="18"/>
        <v>-3.4000000000000057</v>
      </c>
      <c r="L33" s="427">
        <f t="shared" si="19"/>
        <v>-0.7238</v>
      </c>
      <c r="M33" s="428">
        <f t="shared" si="20"/>
        <v>-3.9882011605415914E-2</v>
      </c>
      <c r="N33" s="330" t="s">
        <v>598</v>
      </c>
      <c r="O33" s="429">
        <v>44728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380" customFormat="1" ht="15" customHeight="1">
      <c r="A34" s="424">
        <v>7</v>
      </c>
      <c r="B34" s="334">
        <v>44714</v>
      </c>
      <c r="C34" s="425"/>
      <c r="D34" s="426" t="s">
        <v>55</v>
      </c>
      <c r="E34" s="336" t="s">
        <v>588</v>
      </c>
      <c r="F34" s="336">
        <v>143.5</v>
      </c>
      <c r="G34" s="336">
        <v>139.69999999999999</v>
      </c>
      <c r="H34" s="336">
        <v>139.69999999999999</v>
      </c>
      <c r="I34" s="336">
        <v>150</v>
      </c>
      <c r="J34" s="330" t="s">
        <v>895</v>
      </c>
      <c r="K34" s="330">
        <f t="shared" ref="K34:K36" si="21">H34-F34</f>
        <v>-3.8000000000000114</v>
      </c>
      <c r="L34" s="427">
        <f t="shared" ref="L34:L36" si="22">(F34*-0.7)/100</f>
        <v>-1.0044999999999999</v>
      </c>
      <c r="M34" s="428">
        <f t="shared" ref="M34:M36" si="23">(K34+L34)/F34</f>
        <v>-3.3480836236933875E-2</v>
      </c>
      <c r="N34" s="330" t="s">
        <v>598</v>
      </c>
      <c r="O34" s="429">
        <v>44718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78"/>
      <c r="AJ34" s="379"/>
      <c r="AK34" s="379"/>
      <c r="AL34" s="379"/>
    </row>
    <row r="35" spans="1:38" s="393" customFormat="1" ht="15" customHeight="1">
      <c r="A35" s="430">
        <v>8</v>
      </c>
      <c r="B35" s="431">
        <v>44719</v>
      </c>
      <c r="C35" s="432"/>
      <c r="D35" s="433" t="s">
        <v>404</v>
      </c>
      <c r="E35" s="434" t="s">
        <v>588</v>
      </c>
      <c r="F35" s="434">
        <v>179.5</v>
      </c>
      <c r="G35" s="434">
        <v>174</v>
      </c>
      <c r="H35" s="434">
        <v>185.5</v>
      </c>
      <c r="I35" s="434" t="s">
        <v>906</v>
      </c>
      <c r="J35" s="322" t="s">
        <v>931</v>
      </c>
      <c r="K35" s="322">
        <f t="shared" si="21"/>
        <v>6</v>
      </c>
      <c r="L35" s="323">
        <f t="shared" si="22"/>
        <v>-1.2565</v>
      </c>
      <c r="M35" s="324">
        <f t="shared" si="23"/>
        <v>2.6426183844011141E-2</v>
      </c>
      <c r="N35" s="435" t="s">
        <v>586</v>
      </c>
      <c r="O35" s="436">
        <v>44721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4"/>
      <c r="AI35" s="394"/>
      <c r="AJ35" s="394"/>
      <c r="AK35" s="394"/>
      <c r="AL35" s="394"/>
    </row>
    <row r="36" spans="1:38" s="393" customFormat="1" ht="15" customHeight="1">
      <c r="A36" s="475">
        <v>9</v>
      </c>
      <c r="B36" s="476">
        <v>44719</v>
      </c>
      <c r="C36" s="477"/>
      <c r="D36" s="478" t="s">
        <v>145</v>
      </c>
      <c r="E36" s="479" t="s">
        <v>588</v>
      </c>
      <c r="F36" s="479">
        <v>1588</v>
      </c>
      <c r="G36" s="479">
        <v>1535</v>
      </c>
      <c r="H36" s="479">
        <v>1535</v>
      </c>
      <c r="I36" s="479" t="s">
        <v>907</v>
      </c>
      <c r="J36" s="330" t="s">
        <v>1020</v>
      </c>
      <c r="K36" s="330">
        <f t="shared" si="21"/>
        <v>-53</v>
      </c>
      <c r="L36" s="427">
        <f t="shared" si="22"/>
        <v>-11.116</v>
      </c>
      <c r="M36" s="428">
        <f t="shared" si="23"/>
        <v>-4.0375314861460954E-2</v>
      </c>
      <c r="N36" s="330" t="s">
        <v>598</v>
      </c>
      <c r="O36" s="429">
        <v>44728</v>
      </c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4"/>
      <c r="AI36" s="394"/>
      <c r="AJ36" s="394"/>
      <c r="AK36" s="394"/>
      <c r="AL36" s="394"/>
    </row>
    <row r="37" spans="1:38" s="393" customFormat="1" ht="15" customHeight="1">
      <c r="A37" s="381">
        <v>10</v>
      </c>
      <c r="B37" s="382">
        <v>44720</v>
      </c>
      <c r="C37" s="383"/>
      <c r="D37" s="384" t="s">
        <v>520</v>
      </c>
      <c r="E37" s="385" t="s">
        <v>588</v>
      </c>
      <c r="F37" s="385" t="s">
        <v>926</v>
      </c>
      <c r="G37" s="385">
        <v>470</v>
      </c>
      <c r="H37" s="385"/>
      <c r="I37" s="385" t="s">
        <v>927</v>
      </c>
      <c r="J37" s="386" t="s">
        <v>589</v>
      </c>
      <c r="K37" s="386"/>
      <c r="L37" s="387"/>
      <c r="M37" s="388"/>
      <c r="N37" s="386"/>
      <c r="O37" s="389"/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5">
        <v>11</v>
      </c>
      <c r="B38" s="480">
        <v>44722</v>
      </c>
      <c r="C38" s="477"/>
      <c r="D38" s="478" t="s">
        <v>404</v>
      </c>
      <c r="E38" s="479" t="s">
        <v>588</v>
      </c>
      <c r="F38" s="479">
        <v>180.5</v>
      </c>
      <c r="G38" s="479">
        <v>174.5</v>
      </c>
      <c r="H38" s="479">
        <v>174.5</v>
      </c>
      <c r="I38" s="479" t="s">
        <v>951</v>
      </c>
      <c r="J38" s="330" t="s">
        <v>1018</v>
      </c>
      <c r="K38" s="330">
        <f t="shared" ref="K38" si="24">H38-F38</f>
        <v>-6</v>
      </c>
      <c r="L38" s="427">
        <f t="shared" ref="L38" si="25">(F38*-0.7)/100</f>
        <v>-1.2634999999999998</v>
      </c>
      <c r="M38" s="428">
        <f t="shared" ref="M38" si="26">(K38+L38)/F38</f>
        <v>-4.0240997229916899E-2</v>
      </c>
      <c r="N38" s="330" t="s">
        <v>598</v>
      </c>
      <c r="O38" s="429">
        <v>44728</v>
      </c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441" customFormat="1" ht="15" customHeight="1">
      <c r="A39" s="442">
        <v>12</v>
      </c>
      <c r="B39" s="443">
        <v>44725</v>
      </c>
      <c r="C39" s="444"/>
      <c r="D39" s="445" t="s">
        <v>136</v>
      </c>
      <c r="E39" s="446" t="s">
        <v>588</v>
      </c>
      <c r="F39" s="446">
        <v>624.5</v>
      </c>
      <c r="G39" s="446">
        <v>605</v>
      </c>
      <c r="H39" s="446">
        <v>627.5</v>
      </c>
      <c r="I39" s="446" t="s">
        <v>962</v>
      </c>
      <c r="J39" s="447" t="s">
        <v>963</v>
      </c>
      <c r="K39" s="447">
        <f t="shared" ref="K39" si="27">H39-F39</f>
        <v>3</v>
      </c>
      <c r="L39" s="448">
        <f>(F39*-0.07)/100</f>
        <v>-0.43715000000000004</v>
      </c>
      <c r="M39" s="449">
        <f t="shared" ref="M39" si="28">(K39+L39)/F39</f>
        <v>4.1038430744595681E-3</v>
      </c>
      <c r="N39" s="450" t="s">
        <v>708</v>
      </c>
      <c r="O39" s="451">
        <v>44725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438"/>
      <c r="AI39" s="439"/>
      <c r="AJ39" s="440"/>
      <c r="AK39" s="440"/>
      <c r="AL39" s="440"/>
    </row>
    <row r="40" spans="1:38" s="441" customFormat="1" ht="15" customHeight="1">
      <c r="A40" s="381">
        <v>13</v>
      </c>
      <c r="B40" s="437">
        <v>44725</v>
      </c>
      <c r="C40" s="383"/>
      <c r="D40" s="384" t="s">
        <v>113</v>
      </c>
      <c r="E40" s="385" t="s">
        <v>588</v>
      </c>
      <c r="F40" s="385" t="s">
        <v>964</v>
      </c>
      <c r="G40" s="385">
        <v>968</v>
      </c>
      <c r="H40" s="385"/>
      <c r="I40" s="385" t="s">
        <v>965</v>
      </c>
      <c r="J40" s="386" t="s">
        <v>589</v>
      </c>
      <c r="K40" s="386"/>
      <c r="L40" s="387"/>
      <c r="M40" s="388"/>
      <c r="N40" s="386"/>
      <c r="O40" s="389"/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38"/>
      <c r="AI40" s="439"/>
      <c r="AJ40" s="440"/>
      <c r="AK40" s="440"/>
      <c r="AL40" s="440"/>
    </row>
    <row r="41" spans="1:38" s="441" customFormat="1" ht="15" customHeight="1">
      <c r="A41" s="381">
        <v>14</v>
      </c>
      <c r="B41" s="437">
        <v>44725</v>
      </c>
      <c r="C41" s="383"/>
      <c r="D41" s="384" t="s">
        <v>71</v>
      </c>
      <c r="E41" s="385" t="s">
        <v>588</v>
      </c>
      <c r="F41" s="385" t="s">
        <v>966</v>
      </c>
      <c r="G41" s="385">
        <v>233</v>
      </c>
      <c r="H41" s="385"/>
      <c r="I41" s="385" t="s">
        <v>967</v>
      </c>
      <c r="J41" s="386" t="s">
        <v>589</v>
      </c>
      <c r="K41" s="386"/>
      <c r="L41" s="387"/>
      <c r="M41" s="388"/>
      <c r="N41" s="386"/>
      <c r="O41" s="389"/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8"/>
      <c r="AI41" s="439"/>
      <c r="AJ41" s="440"/>
      <c r="AK41" s="440"/>
      <c r="AL41" s="440"/>
    </row>
    <row r="42" spans="1:38" s="441" customFormat="1" ht="15" customHeight="1">
      <c r="A42" s="475">
        <v>15</v>
      </c>
      <c r="B42" s="480">
        <v>44726</v>
      </c>
      <c r="C42" s="477"/>
      <c r="D42" s="478" t="s">
        <v>136</v>
      </c>
      <c r="E42" s="479" t="s">
        <v>588</v>
      </c>
      <c r="F42" s="479">
        <v>626</v>
      </c>
      <c r="G42" s="479">
        <v>605</v>
      </c>
      <c r="H42" s="479">
        <v>605</v>
      </c>
      <c r="I42" s="479" t="s">
        <v>962</v>
      </c>
      <c r="J42" s="330" t="s">
        <v>1019</v>
      </c>
      <c r="K42" s="330">
        <f t="shared" ref="K42" si="29">H42-F42</f>
        <v>-21</v>
      </c>
      <c r="L42" s="427">
        <f t="shared" ref="L42" si="30">(F42*-0.7)/100</f>
        <v>-4.3819999999999997</v>
      </c>
      <c r="M42" s="428">
        <f t="shared" ref="M42" si="31">(K42+L42)/F42</f>
        <v>-4.0546325878594247E-2</v>
      </c>
      <c r="N42" s="330" t="s">
        <v>598</v>
      </c>
      <c r="O42" s="429">
        <v>44728</v>
      </c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8"/>
      <c r="AI42" s="439"/>
      <c r="AJ42" s="440"/>
      <c r="AK42" s="440"/>
      <c r="AL42" s="440"/>
    </row>
    <row r="43" spans="1:38" s="441" customFormat="1" ht="15" customHeight="1">
      <c r="A43" s="430">
        <v>16</v>
      </c>
      <c r="B43" s="474">
        <v>44727</v>
      </c>
      <c r="C43" s="432"/>
      <c r="D43" s="433" t="s">
        <v>295</v>
      </c>
      <c r="E43" s="434" t="s">
        <v>588</v>
      </c>
      <c r="F43" s="434">
        <v>224</v>
      </c>
      <c r="G43" s="434">
        <v>217</v>
      </c>
      <c r="H43" s="434">
        <v>229.5</v>
      </c>
      <c r="I43" s="434" t="s">
        <v>1001</v>
      </c>
      <c r="J43" s="322" t="s">
        <v>1002</v>
      </c>
      <c r="K43" s="322">
        <f t="shared" ref="K43" si="32">H43-F43</f>
        <v>5.5</v>
      </c>
      <c r="L43" s="323">
        <f>(F43*-0.07)/100</f>
        <v>-0.15680000000000002</v>
      </c>
      <c r="M43" s="324">
        <f t="shared" ref="M43" si="33">(K43+L43)/F43</f>
        <v>2.3853571428571429E-2</v>
      </c>
      <c r="N43" s="435" t="s">
        <v>586</v>
      </c>
      <c r="O43" s="436">
        <v>44727</v>
      </c>
      <c r="P43" s="289"/>
      <c r="Q43" s="289"/>
      <c r="R43" s="290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8"/>
      <c r="AI43" s="439"/>
      <c r="AJ43" s="440"/>
      <c r="AK43" s="440"/>
      <c r="AL43" s="440"/>
    </row>
    <row r="44" spans="1:38" s="441" customFormat="1" ht="15" customHeight="1">
      <c r="A44" s="430">
        <v>17</v>
      </c>
      <c r="B44" s="474">
        <v>44727</v>
      </c>
      <c r="C44" s="432"/>
      <c r="D44" s="433" t="s">
        <v>436</v>
      </c>
      <c r="E44" s="434" t="s">
        <v>588</v>
      </c>
      <c r="F44" s="434">
        <v>364</v>
      </c>
      <c r="G44" s="434">
        <v>353</v>
      </c>
      <c r="H44" s="434">
        <v>372.5</v>
      </c>
      <c r="I44" s="434" t="s">
        <v>1003</v>
      </c>
      <c r="J44" s="322" t="s">
        <v>1004</v>
      </c>
      <c r="K44" s="322">
        <f t="shared" ref="K44" si="34">H44-F44</f>
        <v>8.5</v>
      </c>
      <c r="L44" s="323">
        <f>(F44*-0.07)/100</f>
        <v>-0.25480000000000003</v>
      </c>
      <c r="M44" s="324">
        <f t="shared" ref="M44" si="35">(K44+L44)/F44</f>
        <v>2.2651648351648353E-2</v>
      </c>
      <c r="N44" s="435" t="s">
        <v>586</v>
      </c>
      <c r="O44" s="436">
        <v>44727</v>
      </c>
      <c r="P44" s="289"/>
      <c r="Q44" s="289"/>
      <c r="R44" s="290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8"/>
      <c r="AI44" s="439"/>
      <c r="AJ44" s="440"/>
      <c r="AK44" s="440"/>
      <c r="AL44" s="440"/>
    </row>
    <row r="45" spans="1:38" s="441" customFormat="1" ht="15" customHeight="1">
      <c r="A45" s="381">
        <v>18</v>
      </c>
      <c r="B45" s="437">
        <v>44728</v>
      </c>
      <c r="C45" s="383"/>
      <c r="D45" s="384" t="s">
        <v>347</v>
      </c>
      <c r="E45" s="385" t="s">
        <v>588</v>
      </c>
      <c r="F45" s="385" t="s">
        <v>1033</v>
      </c>
      <c r="G45" s="385">
        <v>685</v>
      </c>
      <c r="H45" s="385"/>
      <c r="I45" s="385" t="s">
        <v>1034</v>
      </c>
      <c r="J45" s="386" t="s">
        <v>589</v>
      </c>
      <c r="K45" s="386"/>
      <c r="L45" s="387"/>
      <c r="M45" s="388"/>
      <c r="N45" s="386"/>
      <c r="O45" s="389"/>
      <c r="P45" s="289"/>
      <c r="Q45" s="289"/>
      <c r="R45" s="290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8"/>
      <c r="AI45" s="439"/>
      <c r="AJ45" s="440"/>
      <c r="AK45" s="440"/>
      <c r="AL45" s="440"/>
    </row>
    <row r="46" spans="1:38" s="392" customFormat="1" ht="15" customHeight="1">
      <c r="A46" s="381"/>
      <c r="B46" s="382"/>
      <c r="C46" s="383"/>
      <c r="D46" s="384"/>
      <c r="E46" s="385"/>
      <c r="F46" s="385"/>
      <c r="G46" s="385"/>
      <c r="H46" s="385"/>
      <c r="I46" s="385"/>
      <c r="J46" s="386"/>
      <c r="K46" s="386"/>
      <c r="L46" s="387"/>
      <c r="M46" s="388"/>
      <c r="N46" s="386"/>
      <c r="O46" s="389"/>
      <c r="P46" s="289"/>
      <c r="Q46" s="289"/>
      <c r="R46" s="290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90"/>
      <c r="AJ46" s="391"/>
      <c r="AK46" s="391"/>
      <c r="AL46" s="391"/>
    </row>
    <row r="47" spans="1:38" ht="15" customHeight="1">
      <c r="A47" s="292"/>
      <c r="B47" s="293"/>
      <c r="C47" s="294"/>
      <c r="D47" s="295"/>
      <c r="E47" s="296"/>
      <c r="F47" s="296"/>
      <c r="G47" s="296"/>
      <c r="H47" s="296"/>
      <c r="I47" s="296"/>
      <c r="J47" s="297"/>
      <c r="K47" s="297"/>
      <c r="L47" s="298"/>
      <c r="M47" s="299"/>
      <c r="N47" s="297"/>
      <c r="O47" s="300"/>
      <c r="P47" s="289"/>
      <c r="Q47" s="289"/>
      <c r="R47" s="290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1"/>
      <c r="AI47" s="1"/>
      <c r="AJ47" s="1"/>
      <c r="AK47" s="1"/>
      <c r="AL47" s="1"/>
    </row>
    <row r="48" spans="1:38" ht="44.25" customHeight="1">
      <c r="A48" s="119" t="s">
        <v>590</v>
      </c>
      <c r="B48" s="142"/>
      <c r="C48" s="142"/>
      <c r="D48" s="1"/>
      <c r="E48" s="6"/>
      <c r="F48" s="6"/>
      <c r="G48" s="6"/>
      <c r="H48" s="6" t="s">
        <v>602</v>
      </c>
      <c r="I48" s="6"/>
      <c r="J48" s="6"/>
      <c r="K48" s="115"/>
      <c r="L48" s="144"/>
      <c r="M48" s="115"/>
      <c r="N48" s="116"/>
      <c r="O48" s="11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283"/>
      <c r="AD48" s="283"/>
      <c r="AE48" s="283"/>
      <c r="AF48" s="283"/>
      <c r="AG48" s="283"/>
      <c r="AH48" s="283"/>
    </row>
    <row r="49" spans="1:38" ht="12.75" customHeight="1">
      <c r="A49" s="126" t="s">
        <v>591</v>
      </c>
      <c r="B49" s="119"/>
      <c r="C49" s="119"/>
      <c r="D49" s="119"/>
      <c r="E49" s="41"/>
      <c r="F49" s="127" t="s">
        <v>592</v>
      </c>
      <c r="G49" s="56"/>
      <c r="H49" s="41"/>
      <c r="I49" s="56"/>
      <c r="J49" s="6"/>
      <c r="K49" s="145"/>
      <c r="L49" s="146"/>
      <c r="M49" s="6"/>
      <c r="N49" s="109"/>
      <c r="O49" s="147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26"/>
      <c r="B50" s="119"/>
      <c r="C50" s="119"/>
      <c r="D50" s="119"/>
      <c r="E50" s="6"/>
      <c r="F50" s="127" t="s">
        <v>594</v>
      </c>
      <c r="G50" s="56"/>
      <c r="H50" s="41"/>
      <c r="I50" s="56"/>
      <c r="J50" s="6"/>
      <c r="K50" s="145"/>
      <c r="L50" s="146"/>
      <c r="M50" s="6"/>
      <c r="N50" s="109"/>
      <c r="O50" s="147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9"/>
      <c r="B51" s="119"/>
      <c r="C51" s="119"/>
      <c r="D51" s="119"/>
      <c r="E51" s="6"/>
      <c r="F51" s="6"/>
      <c r="G51" s="6"/>
      <c r="H51" s="6"/>
      <c r="I51" s="6"/>
      <c r="J51" s="132"/>
      <c r="K51" s="129"/>
      <c r="L51" s="130"/>
      <c r="M51" s="6"/>
      <c r="N51" s="133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48" t="s">
        <v>603</v>
      </c>
      <c r="B52" s="148"/>
      <c r="C52" s="148"/>
      <c r="D52" s="148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6" t="s">
        <v>16</v>
      </c>
      <c r="B53" s="96" t="s">
        <v>563</v>
      </c>
      <c r="C53" s="96"/>
      <c r="D53" s="97" t="s">
        <v>574</v>
      </c>
      <c r="E53" s="96" t="s">
        <v>575</v>
      </c>
      <c r="F53" s="96" t="s">
        <v>576</v>
      </c>
      <c r="G53" s="96" t="s">
        <v>596</v>
      </c>
      <c r="H53" s="96" t="s">
        <v>578</v>
      </c>
      <c r="I53" s="96" t="s">
        <v>579</v>
      </c>
      <c r="J53" s="95" t="s">
        <v>580</v>
      </c>
      <c r="K53" s="149" t="s">
        <v>604</v>
      </c>
      <c r="L53" s="98" t="s">
        <v>582</v>
      </c>
      <c r="M53" s="149" t="s">
        <v>605</v>
      </c>
      <c r="N53" s="96" t="s">
        <v>606</v>
      </c>
      <c r="O53" s="95" t="s">
        <v>584</v>
      </c>
      <c r="P53" s="97" t="s">
        <v>585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47" customFormat="1" ht="12.75" customHeight="1">
      <c r="A54" s="336">
        <v>1</v>
      </c>
      <c r="B54" s="334">
        <v>44713</v>
      </c>
      <c r="C54" s="352"/>
      <c r="D54" s="335" t="s">
        <v>874</v>
      </c>
      <c r="E54" s="336" t="s">
        <v>588</v>
      </c>
      <c r="F54" s="336">
        <v>2750</v>
      </c>
      <c r="G54" s="336">
        <v>2700</v>
      </c>
      <c r="H54" s="331">
        <v>2700</v>
      </c>
      <c r="I54" s="331" t="s">
        <v>875</v>
      </c>
      <c r="J54" s="330" t="s">
        <v>881</v>
      </c>
      <c r="K54" s="331">
        <f t="shared" ref="K54" si="36">H54-F54</f>
        <v>-50</v>
      </c>
      <c r="L54" s="332">
        <f t="shared" ref="L54" si="37">(H54*N54)*0.07%</f>
        <v>472.50000000000006</v>
      </c>
      <c r="M54" s="333">
        <f t="shared" ref="M54" si="38">(K54*N54)-L54</f>
        <v>-12972.5</v>
      </c>
      <c r="N54" s="331">
        <v>250</v>
      </c>
      <c r="O54" s="340" t="s">
        <v>598</v>
      </c>
      <c r="P54" s="334">
        <v>44714</v>
      </c>
      <c r="Q54" s="249"/>
      <c r="R54" s="290" t="s">
        <v>587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6"/>
      <c r="AG54" s="293"/>
      <c r="AH54" s="249"/>
      <c r="AI54" s="249"/>
      <c r="AJ54" s="296"/>
      <c r="AK54" s="296"/>
      <c r="AL54" s="296"/>
    </row>
    <row r="55" spans="1:38" s="247" customFormat="1" ht="12.75" customHeight="1">
      <c r="A55" s="365">
        <v>2</v>
      </c>
      <c r="B55" s="362">
        <v>44713</v>
      </c>
      <c r="C55" s="367"/>
      <c r="D55" s="368" t="s">
        <v>876</v>
      </c>
      <c r="E55" s="365" t="s">
        <v>588</v>
      </c>
      <c r="F55" s="365">
        <v>16505</v>
      </c>
      <c r="G55" s="365">
        <v>16350</v>
      </c>
      <c r="H55" s="369">
        <v>16560</v>
      </c>
      <c r="I55" s="369">
        <v>16800</v>
      </c>
      <c r="J55" s="370" t="s">
        <v>725</v>
      </c>
      <c r="K55" s="369">
        <f t="shared" ref="K55" si="39">H55-F55</f>
        <v>55</v>
      </c>
      <c r="L55" s="371">
        <f t="shared" ref="L55" si="40">(H55*N55)*0.07%</f>
        <v>579.60000000000014</v>
      </c>
      <c r="M55" s="372">
        <f t="shared" ref="M55" si="41">(K55*N55)-L55</f>
        <v>2170.3999999999996</v>
      </c>
      <c r="N55" s="369">
        <v>50</v>
      </c>
      <c r="O55" s="322" t="s">
        <v>586</v>
      </c>
      <c r="P55" s="362">
        <v>44714</v>
      </c>
      <c r="Q55" s="249"/>
      <c r="R55" s="290" t="s">
        <v>587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6"/>
      <c r="AG55" s="293"/>
      <c r="AH55" s="249"/>
      <c r="AI55" s="249"/>
      <c r="AJ55" s="296"/>
      <c r="AK55" s="296"/>
      <c r="AL55" s="296"/>
    </row>
    <row r="56" spans="1:38" s="247" customFormat="1" ht="12.75" customHeight="1">
      <c r="A56" s="365">
        <v>3</v>
      </c>
      <c r="B56" s="362">
        <v>44714</v>
      </c>
      <c r="C56" s="367"/>
      <c r="D56" s="368" t="s">
        <v>882</v>
      </c>
      <c r="E56" s="365" t="s">
        <v>588</v>
      </c>
      <c r="F56" s="365">
        <v>16510</v>
      </c>
      <c r="G56" s="365">
        <v>16370</v>
      </c>
      <c r="H56" s="369">
        <v>16590</v>
      </c>
      <c r="I56" s="369" t="s">
        <v>883</v>
      </c>
      <c r="J56" s="370" t="s">
        <v>887</v>
      </c>
      <c r="K56" s="369">
        <f t="shared" ref="K56" si="42">H56-F56</f>
        <v>80</v>
      </c>
      <c r="L56" s="371">
        <f t="shared" ref="L56" si="43">(H56*N56)*0.07%</f>
        <v>580.65000000000009</v>
      </c>
      <c r="M56" s="372">
        <f t="shared" ref="M56" si="44">(K56*N56)-L56</f>
        <v>3419.35</v>
      </c>
      <c r="N56" s="369">
        <v>50</v>
      </c>
      <c r="O56" s="322" t="s">
        <v>586</v>
      </c>
      <c r="P56" s="362">
        <v>44714</v>
      </c>
      <c r="Q56" s="249"/>
      <c r="R56" s="290" t="s">
        <v>587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6"/>
      <c r="AG56" s="293"/>
      <c r="AH56" s="249"/>
      <c r="AI56" s="249"/>
      <c r="AJ56" s="296"/>
      <c r="AK56" s="296"/>
      <c r="AL56" s="296"/>
    </row>
    <row r="57" spans="1:38" s="247" customFormat="1" ht="12.75" customHeight="1">
      <c r="A57" s="365">
        <v>4</v>
      </c>
      <c r="B57" s="362">
        <v>44715</v>
      </c>
      <c r="C57" s="367"/>
      <c r="D57" s="368" t="s">
        <v>882</v>
      </c>
      <c r="E57" s="365" t="s">
        <v>890</v>
      </c>
      <c r="F57" s="365">
        <v>16765</v>
      </c>
      <c r="G57" s="365">
        <v>16910</v>
      </c>
      <c r="H57" s="369">
        <v>16700</v>
      </c>
      <c r="I57" s="369" t="s">
        <v>891</v>
      </c>
      <c r="J57" s="370" t="s">
        <v>892</v>
      </c>
      <c r="K57" s="369">
        <f>F57-H57</f>
        <v>65</v>
      </c>
      <c r="L57" s="371">
        <f t="shared" ref="L57:L58" si="45">(H57*N57)*0.07%</f>
        <v>584.50000000000011</v>
      </c>
      <c r="M57" s="372">
        <f t="shared" ref="M57:M58" si="46">(K57*N57)-L57</f>
        <v>2665.5</v>
      </c>
      <c r="N57" s="369">
        <v>50</v>
      </c>
      <c r="O57" s="322" t="s">
        <v>586</v>
      </c>
      <c r="P57" s="362">
        <v>44715</v>
      </c>
      <c r="Q57" s="249"/>
      <c r="R57" s="290" t="s">
        <v>587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6"/>
      <c r="AG57" s="293"/>
      <c r="AH57" s="249"/>
      <c r="AI57" s="249"/>
      <c r="AJ57" s="296"/>
      <c r="AK57" s="296"/>
      <c r="AL57" s="296"/>
    </row>
    <row r="58" spans="1:38" s="247" customFormat="1" ht="12.75" customHeight="1">
      <c r="A58" s="336">
        <v>5</v>
      </c>
      <c r="B58" s="334">
        <v>44715</v>
      </c>
      <c r="C58" s="352"/>
      <c r="D58" s="335" t="s">
        <v>893</v>
      </c>
      <c r="E58" s="336" t="s">
        <v>588</v>
      </c>
      <c r="F58" s="336">
        <v>1574</v>
      </c>
      <c r="G58" s="336">
        <v>1545</v>
      </c>
      <c r="H58" s="331">
        <v>1545</v>
      </c>
      <c r="I58" s="331" t="s">
        <v>894</v>
      </c>
      <c r="J58" s="330" t="s">
        <v>912</v>
      </c>
      <c r="K58" s="331">
        <f t="shared" ref="K58" si="47">H58-F58</f>
        <v>-29</v>
      </c>
      <c r="L58" s="332">
        <f t="shared" si="45"/>
        <v>378.52500000000003</v>
      </c>
      <c r="M58" s="333">
        <f t="shared" si="46"/>
        <v>-10528.525</v>
      </c>
      <c r="N58" s="331">
        <v>350</v>
      </c>
      <c r="O58" s="340" t="s">
        <v>598</v>
      </c>
      <c r="P58" s="334">
        <v>44718</v>
      </c>
      <c r="Q58" s="249"/>
      <c r="R58" s="253" t="s">
        <v>587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6"/>
      <c r="AG58" s="293"/>
      <c r="AH58" s="249"/>
      <c r="AI58" s="249"/>
      <c r="AJ58" s="296"/>
      <c r="AK58" s="296"/>
      <c r="AL58" s="296"/>
    </row>
    <row r="59" spans="1:38" s="247" customFormat="1" ht="12.75" customHeight="1">
      <c r="A59" s="365">
        <v>6</v>
      </c>
      <c r="B59" s="362">
        <v>44718</v>
      </c>
      <c r="C59" s="367"/>
      <c r="D59" s="368" t="s">
        <v>896</v>
      </c>
      <c r="E59" s="365" t="s">
        <v>890</v>
      </c>
      <c r="F59" s="365">
        <v>683</v>
      </c>
      <c r="G59" s="365">
        <v>693</v>
      </c>
      <c r="H59" s="369">
        <v>676</v>
      </c>
      <c r="I59" s="369" t="s">
        <v>897</v>
      </c>
      <c r="J59" s="370" t="s">
        <v>898</v>
      </c>
      <c r="K59" s="369">
        <f>F59-H59</f>
        <v>7</v>
      </c>
      <c r="L59" s="371">
        <f t="shared" ref="L59:L62" si="48">(H59*N59)*0.07%</f>
        <v>567.84</v>
      </c>
      <c r="M59" s="372">
        <f t="shared" ref="M59:M62" si="49">(K59*N59)-L59</f>
        <v>7832.16</v>
      </c>
      <c r="N59" s="369">
        <v>1200</v>
      </c>
      <c r="O59" s="322" t="s">
        <v>586</v>
      </c>
      <c r="P59" s="362">
        <v>44718</v>
      </c>
      <c r="Q59" s="249"/>
      <c r="R59" s="253" t="s">
        <v>587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6"/>
      <c r="AG59" s="293"/>
      <c r="AH59" s="249"/>
      <c r="AI59" s="249"/>
      <c r="AJ59" s="296"/>
      <c r="AK59" s="296"/>
      <c r="AL59" s="296"/>
    </row>
    <row r="60" spans="1:38" s="247" customFormat="1" ht="12.75" customHeight="1">
      <c r="A60" s="365">
        <v>7</v>
      </c>
      <c r="B60" s="362">
        <v>44718</v>
      </c>
      <c r="C60" s="367"/>
      <c r="D60" s="368" t="s">
        <v>899</v>
      </c>
      <c r="E60" s="365" t="s">
        <v>588</v>
      </c>
      <c r="F60" s="365">
        <v>239.5</v>
      </c>
      <c r="G60" s="365">
        <v>236.5</v>
      </c>
      <c r="H60" s="369">
        <v>242.25</v>
      </c>
      <c r="I60" s="369" t="s">
        <v>900</v>
      </c>
      <c r="J60" s="370" t="s">
        <v>901</v>
      </c>
      <c r="K60" s="369">
        <f t="shared" ref="K60" si="50">H60-F60</f>
        <v>2.75</v>
      </c>
      <c r="L60" s="371">
        <f t="shared" si="48"/>
        <v>644.3850000000001</v>
      </c>
      <c r="M60" s="372">
        <f t="shared" si="49"/>
        <v>9805.6149999999998</v>
      </c>
      <c r="N60" s="369">
        <v>3800</v>
      </c>
      <c r="O60" s="322" t="s">
        <v>586</v>
      </c>
      <c r="P60" s="362">
        <v>44718</v>
      </c>
      <c r="Q60" s="249"/>
      <c r="R60" s="253" t="s">
        <v>587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6"/>
      <c r="AG60" s="293"/>
      <c r="AH60" s="249"/>
      <c r="AI60" s="249"/>
      <c r="AJ60" s="296"/>
      <c r="AK60" s="296"/>
      <c r="AL60" s="296"/>
    </row>
    <row r="61" spans="1:38" s="247" customFormat="1" ht="12.75" customHeight="1">
      <c r="A61" s="336">
        <v>8</v>
      </c>
      <c r="B61" s="334">
        <v>44718</v>
      </c>
      <c r="C61" s="352"/>
      <c r="D61" s="335" t="s">
        <v>902</v>
      </c>
      <c r="E61" s="336" t="s">
        <v>890</v>
      </c>
      <c r="F61" s="336">
        <v>107.25</v>
      </c>
      <c r="G61" s="336">
        <v>111</v>
      </c>
      <c r="H61" s="336">
        <v>110</v>
      </c>
      <c r="I61" s="331" t="s">
        <v>903</v>
      </c>
      <c r="J61" s="330" t="s">
        <v>913</v>
      </c>
      <c r="K61" s="331">
        <f>F61-H61</f>
        <v>-2.75</v>
      </c>
      <c r="L61" s="332">
        <f t="shared" si="48"/>
        <v>223.30000000000004</v>
      </c>
      <c r="M61" s="333">
        <f t="shared" si="49"/>
        <v>-8198.2999999999993</v>
      </c>
      <c r="N61" s="331">
        <v>2900</v>
      </c>
      <c r="O61" s="340" t="s">
        <v>598</v>
      </c>
      <c r="P61" s="334">
        <v>44719</v>
      </c>
      <c r="Q61" s="249"/>
      <c r="R61" s="253" t="s">
        <v>587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6"/>
      <c r="AG61" s="293"/>
      <c r="AH61" s="249"/>
      <c r="AI61" s="249"/>
      <c r="AJ61" s="296"/>
      <c r="AK61" s="296"/>
      <c r="AL61" s="296"/>
    </row>
    <row r="62" spans="1:38" s="247" customFormat="1" ht="12.75" customHeight="1">
      <c r="A62" s="336">
        <v>9</v>
      </c>
      <c r="B62" s="334">
        <v>44719</v>
      </c>
      <c r="C62" s="352"/>
      <c r="D62" s="335" t="s">
        <v>914</v>
      </c>
      <c r="E62" s="336" t="s">
        <v>588</v>
      </c>
      <c r="F62" s="336">
        <v>3390</v>
      </c>
      <c r="G62" s="336">
        <v>3300</v>
      </c>
      <c r="H62" s="352">
        <v>3300</v>
      </c>
      <c r="I62" s="331" t="s">
        <v>915</v>
      </c>
      <c r="J62" s="330" t="s">
        <v>960</v>
      </c>
      <c r="K62" s="331">
        <f t="shared" ref="K62" si="51">H62-F62</f>
        <v>-90</v>
      </c>
      <c r="L62" s="332">
        <f t="shared" si="48"/>
        <v>346.50000000000006</v>
      </c>
      <c r="M62" s="333">
        <f t="shared" si="49"/>
        <v>-13846.5</v>
      </c>
      <c r="N62" s="331">
        <v>150</v>
      </c>
      <c r="O62" s="340" t="s">
        <v>598</v>
      </c>
      <c r="P62" s="334">
        <v>44725</v>
      </c>
      <c r="Q62" s="249"/>
      <c r="R62" s="253" t="s">
        <v>587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6"/>
      <c r="AG62" s="293"/>
      <c r="AH62" s="249"/>
      <c r="AI62" s="249"/>
      <c r="AJ62" s="296"/>
      <c r="AK62" s="296"/>
      <c r="AL62" s="296"/>
    </row>
    <row r="63" spans="1:38" s="247" customFormat="1" ht="12.75" customHeight="1">
      <c r="A63" s="413">
        <v>10</v>
      </c>
      <c r="B63" s="414">
        <v>44719</v>
      </c>
      <c r="C63" s="421"/>
      <c r="D63" s="415" t="s">
        <v>882</v>
      </c>
      <c r="E63" s="413" t="s">
        <v>588</v>
      </c>
      <c r="F63" s="413">
        <v>16440</v>
      </c>
      <c r="G63" s="413">
        <v>16340</v>
      </c>
      <c r="H63" s="416">
        <v>16455</v>
      </c>
      <c r="I63" s="416" t="s">
        <v>916</v>
      </c>
      <c r="J63" s="422" t="s">
        <v>930</v>
      </c>
      <c r="K63" s="416">
        <f t="shared" ref="K63:K64" si="52">H63-F63</f>
        <v>15</v>
      </c>
      <c r="L63" s="423">
        <f t="shared" ref="L63:L64" si="53">(H63*N63)*0.07%</f>
        <v>575.92500000000007</v>
      </c>
      <c r="M63" s="417">
        <f t="shared" ref="M63:M64" si="54">(K63*N63)-L63</f>
        <v>174.07499999999993</v>
      </c>
      <c r="N63" s="416">
        <v>50</v>
      </c>
      <c r="O63" s="406" t="s">
        <v>708</v>
      </c>
      <c r="P63" s="414">
        <v>44720</v>
      </c>
      <c r="Q63" s="249"/>
      <c r="R63" s="253" t="s">
        <v>587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6"/>
      <c r="AG63" s="293"/>
      <c r="AH63" s="249"/>
      <c r="AI63" s="249"/>
      <c r="AJ63" s="296"/>
      <c r="AK63" s="296"/>
      <c r="AL63" s="296"/>
    </row>
    <row r="64" spans="1:38" s="247" customFormat="1" ht="12.75" customHeight="1">
      <c r="A64" s="365">
        <v>11</v>
      </c>
      <c r="B64" s="362">
        <v>44720</v>
      </c>
      <c r="C64" s="367"/>
      <c r="D64" s="368" t="s">
        <v>928</v>
      </c>
      <c r="E64" s="365" t="s">
        <v>588</v>
      </c>
      <c r="F64" s="365">
        <v>2352.5</v>
      </c>
      <c r="G64" s="365">
        <v>2305</v>
      </c>
      <c r="H64" s="369">
        <v>2395</v>
      </c>
      <c r="I64" s="369" t="s">
        <v>929</v>
      </c>
      <c r="J64" s="370" t="s">
        <v>944</v>
      </c>
      <c r="K64" s="369">
        <f t="shared" si="52"/>
        <v>42.5</v>
      </c>
      <c r="L64" s="371">
        <f t="shared" si="53"/>
        <v>461.03750000000008</v>
      </c>
      <c r="M64" s="372">
        <f t="shared" si="54"/>
        <v>11226.4625</v>
      </c>
      <c r="N64" s="369">
        <v>275</v>
      </c>
      <c r="O64" s="322" t="s">
        <v>586</v>
      </c>
      <c r="P64" s="362">
        <v>44722</v>
      </c>
      <c r="Q64" s="249"/>
      <c r="R64" s="253" t="s">
        <v>863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6"/>
      <c r="AG64" s="293"/>
      <c r="AH64" s="249"/>
      <c r="AI64" s="249"/>
      <c r="AJ64" s="296"/>
      <c r="AK64" s="296"/>
      <c r="AL64" s="296"/>
    </row>
    <row r="65" spans="1:38" s="247" customFormat="1" ht="12.75" customHeight="1">
      <c r="A65" s="336">
        <v>12</v>
      </c>
      <c r="B65" s="334">
        <v>44720</v>
      </c>
      <c r="C65" s="352"/>
      <c r="D65" s="335" t="s">
        <v>882</v>
      </c>
      <c r="E65" s="336" t="s">
        <v>588</v>
      </c>
      <c r="F65" s="336">
        <v>16400</v>
      </c>
      <c r="G65" s="336">
        <v>16330</v>
      </c>
      <c r="H65" s="331">
        <v>16295</v>
      </c>
      <c r="I65" s="331" t="s">
        <v>916</v>
      </c>
      <c r="J65" s="330" t="s">
        <v>932</v>
      </c>
      <c r="K65" s="331">
        <f t="shared" ref="K65:K66" si="55">H65-F65</f>
        <v>-105</v>
      </c>
      <c r="L65" s="332">
        <f t="shared" ref="L65:L66" si="56">(H65*N65)*0.07%</f>
        <v>570.32500000000005</v>
      </c>
      <c r="M65" s="333">
        <f t="shared" ref="M65:M66" si="57">(K65*N65)-L65</f>
        <v>-5820.3249999999998</v>
      </c>
      <c r="N65" s="331">
        <v>50</v>
      </c>
      <c r="O65" s="340" t="s">
        <v>598</v>
      </c>
      <c r="P65" s="334">
        <v>44721</v>
      </c>
      <c r="Q65" s="249"/>
      <c r="R65" s="253" t="s">
        <v>587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6"/>
      <c r="AG65" s="293"/>
      <c r="AH65" s="249"/>
      <c r="AI65" s="249"/>
      <c r="AJ65" s="296"/>
      <c r="AK65" s="296"/>
      <c r="AL65" s="296"/>
    </row>
    <row r="66" spans="1:38" s="247" customFormat="1" ht="12.75" customHeight="1">
      <c r="A66" s="365">
        <v>13</v>
      </c>
      <c r="B66" s="362">
        <v>44721</v>
      </c>
      <c r="C66" s="367"/>
      <c r="D66" s="368" t="s">
        <v>939</v>
      </c>
      <c r="E66" s="365" t="s">
        <v>588</v>
      </c>
      <c r="F66" s="365">
        <v>3640</v>
      </c>
      <c r="G66" s="365">
        <v>3540</v>
      </c>
      <c r="H66" s="369">
        <v>3710</v>
      </c>
      <c r="I66" s="369" t="s">
        <v>940</v>
      </c>
      <c r="J66" s="370" t="s">
        <v>769</v>
      </c>
      <c r="K66" s="369">
        <f t="shared" si="55"/>
        <v>70</v>
      </c>
      <c r="L66" s="371">
        <f t="shared" si="56"/>
        <v>324.62500000000006</v>
      </c>
      <c r="M66" s="372">
        <f t="shared" si="57"/>
        <v>8425.375</v>
      </c>
      <c r="N66" s="369">
        <v>125</v>
      </c>
      <c r="O66" s="458" t="s">
        <v>586</v>
      </c>
      <c r="P66" s="362">
        <v>44722</v>
      </c>
      <c r="Q66" s="249"/>
      <c r="R66" s="253" t="s">
        <v>863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36">
        <v>14</v>
      </c>
      <c r="B67" s="334">
        <v>44721</v>
      </c>
      <c r="C67" s="352"/>
      <c r="D67" s="335" t="s">
        <v>941</v>
      </c>
      <c r="E67" s="336" t="s">
        <v>588</v>
      </c>
      <c r="F67" s="336">
        <v>1877.5</v>
      </c>
      <c r="G67" s="336">
        <v>1815</v>
      </c>
      <c r="H67" s="331">
        <v>1815</v>
      </c>
      <c r="I67" s="331" t="s">
        <v>942</v>
      </c>
      <c r="J67" s="330" t="s">
        <v>959</v>
      </c>
      <c r="K67" s="331">
        <f t="shared" ref="K67:K69" si="58">H67-F67</f>
        <v>-62.5</v>
      </c>
      <c r="L67" s="332">
        <f t="shared" ref="L67:L69" si="59">(H67*N67)*0.07%</f>
        <v>254.10000000000002</v>
      </c>
      <c r="M67" s="333">
        <f t="shared" ref="M67:M69" si="60">(K67*N67)-L67</f>
        <v>-12754.1</v>
      </c>
      <c r="N67" s="331">
        <v>200</v>
      </c>
      <c r="O67" s="340" t="s">
        <v>598</v>
      </c>
      <c r="P67" s="334">
        <v>44725</v>
      </c>
      <c r="Q67" s="249"/>
      <c r="R67" s="253" t="s">
        <v>863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36">
        <v>15</v>
      </c>
      <c r="B68" s="334">
        <v>44722</v>
      </c>
      <c r="C68" s="352"/>
      <c r="D68" s="335" t="s">
        <v>945</v>
      </c>
      <c r="E68" s="336" t="s">
        <v>588</v>
      </c>
      <c r="F68" s="336">
        <v>726</v>
      </c>
      <c r="G68" s="336">
        <v>717</v>
      </c>
      <c r="H68" s="331">
        <v>717</v>
      </c>
      <c r="I68" s="331" t="s">
        <v>946</v>
      </c>
      <c r="J68" s="330" t="s">
        <v>958</v>
      </c>
      <c r="K68" s="331">
        <f t="shared" si="58"/>
        <v>-9</v>
      </c>
      <c r="L68" s="332">
        <f t="shared" si="59"/>
        <v>690.11250000000007</v>
      </c>
      <c r="M68" s="333">
        <f t="shared" si="60"/>
        <v>-13065.112499999999</v>
      </c>
      <c r="N68" s="331">
        <v>1375</v>
      </c>
      <c r="O68" s="340" t="s">
        <v>598</v>
      </c>
      <c r="P68" s="334">
        <v>44725</v>
      </c>
      <c r="Q68" s="249"/>
      <c r="R68" s="253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65">
        <v>16</v>
      </c>
      <c r="B69" s="362">
        <v>166</v>
      </c>
      <c r="C69" s="367"/>
      <c r="D69" s="368" t="s">
        <v>993</v>
      </c>
      <c r="E69" s="365" t="s">
        <v>588</v>
      </c>
      <c r="F69" s="365">
        <v>2550</v>
      </c>
      <c r="G69" s="365">
        <v>2498</v>
      </c>
      <c r="H69" s="369">
        <v>2593</v>
      </c>
      <c r="I69" s="369" t="s">
        <v>994</v>
      </c>
      <c r="J69" s="370" t="s">
        <v>995</v>
      </c>
      <c r="K69" s="369">
        <f t="shared" si="58"/>
        <v>43</v>
      </c>
      <c r="L69" s="371">
        <f t="shared" si="59"/>
        <v>453.77500000000009</v>
      </c>
      <c r="M69" s="372">
        <f t="shared" si="60"/>
        <v>10296.225</v>
      </c>
      <c r="N69" s="369">
        <v>250</v>
      </c>
      <c r="O69" s="458" t="s">
        <v>586</v>
      </c>
      <c r="P69" s="362">
        <v>44726</v>
      </c>
      <c r="Q69" s="249"/>
      <c r="R69" s="253" t="s">
        <v>863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65">
        <v>17</v>
      </c>
      <c r="B70" s="362">
        <v>166</v>
      </c>
      <c r="C70" s="367"/>
      <c r="D70" s="368" t="s">
        <v>928</v>
      </c>
      <c r="E70" s="365" t="s">
        <v>588</v>
      </c>
      <c r="F70" s="365">
        <v>2327.5</v>
      </c>
      <c r="G70" s="365">
        <v>2280</v>
      </c>
      <c r="H70" s="369">
        <v>2360</v>
      </c>
      <c r="I70" s="369" t="s">
        <v>980</v>
      </c>
      <c r="J70" s="370" t="s">
        <v>752</v>
      </c>
      <c r="K70" s="369">
        <f t="shared" ref="K70" si="61">H70-F70</f>
        <v>32.5</v>
      </c>
      <c r="L70" s="371">
        <f t="shared" ref="L70:L72" si="62">(H70*N70)*0.07%</f>
        <v>454.30000000000007</v>
      </c>
      <c r="M70" s="372">
        <f t="shared" ref="M70:M72" si="63">(K70*N70)-L70</f>
        <v>8483.2000000000007</v>
      </c>
      <c r="N70" s="369">
        <v>275</v>
      </c>
      <c r="O70" s="458" t="s">
        <v>586</v>
      </c>
      <c r="P70" s="362">
        <v>44726</v>
      </c>
      <c r="Q70" s="249"/>
      <c r="R70" s="253" t="s">
        <v>863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65">
        <v>18</v>
      </c>
      <c r="B71" s="362">
        <v>166</v>
      </c>
      <c r="C71" s="367"/>
      <c r="D71" s="368" t="s">
        <v>984</v>
      </c>
      <c r="E71" s="365" t="s">
        <v>890</v>
      </c>
      <c r="F71" s="365">
        <v>577</v>
      </c>
      <c r="G71" s="365">
        <v>588</v>
      </c>
      <c r="H71" s="369">
        <v>569</v>
      </c>
      <c r="I71" s="369" t="s">
        <v>985</v>
      </c>
      <c r="J71" s="370" t="s">
        <v>986</v>
      </c>
      <c r="K71" s="369">
        <f>F71-H71</f>
        <v>8</v>
      </c>
      <c r="L71" s="371">
        <f t="shared" si="62"/>
        <v>438.13000000000005</v>
      </c>
      <c r="M71" s="372">
        <f t="shared" si="63"/>
        <v>8361.8700000000008</v>
      </c>
      <c r="N71" s="369">
        <v>1100</v>
      </c>
      <c r="O71" s="458" t="s">
        <v>586</v>
      </c>
      <c r="P71" s="362">
        <v>44726</v>
      </c>
      <c r="Q71" s="249"/>
      <c r="R71" s="253" t="s">
        <v>863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36">
        <v>19</v>
      </c>
      <c r="B72" s="334">
        <v>166</v>
      </c>
      <c r="C72" s="352"/>
      <c r="D72" s="335" t="s">
        <v>991</v>
      </c>
      <c r="E72" s="336" t="s">
        <v>588</v>
      </c>
      <c r="F72" s="336">
        <v>362.5</v>
      </c>
      <c r="G72" s="336">
        <v>352</v>
      </c>
      <c r="H72" s="331">
        <v>352</v>
      </c>
      <c r="I72" s="331" t="s">
        <v>992</v>
      </c>
      <c r="J72" s="330" t="s">
        <v>1021</v>
      </c>
      <c r="K72" s="331">
        <f t="shared" ref="K72" si="64">H72-F72</f>
        <v>-10.5</v>
      </c>
      <c r="L72" s="332">
        <f t="shared" si="62"/>
        <v>264.88000000000005</v>
      </c>
      <c r="M72" s="333">
        <f t="shared" si="63"/>
        <v>-11552.38</v>
      </c>
      <c r="N72" s="331">
        <v>1075</v>
      </c>
      <c r="O72" s="340" t="s">
        <v>598</v>
      </c>
      <c r="P72" s="334">
        <v>44728</v>
      </c>
      <c r="Q72" s="249"/>
      <c r="R72" s="253" t="s">
        <v>587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65">
        <v>20</v>
      </c>
      <c r="B73" s="362">
        <v>166</v>
      </c>
      <c r="C73" s="367"/>
      <c r="D73" s="368" t="s">
        <v>993</v>
      </c>
      <c r="E73" s="365" t="s">
        <v>588</v>
      </c>
      <c r="F73" s="365">
        <v>2450</v>
      </c>
      <c r="G73" s="365">
        <v>2498</v>
      </c>
      <c r="H73" s="369">
        <v>2487.5</v>
      </c>
      <c r="I73" s="369" t="s">
        <v>994</v>
      </c>
      <c r="J73" s="370" t="s">
        <v>1016</v>
      </c>
      <c r="K73" s="369">
        <f t="shared" ref="K73" si="65">H73-F73</f>
        <v>37.5</v>
      </c>
      <c r="L73" s="371">
        <f t="shared" ref="L73:L74" si="66">(H73*N73)*0.07%</f>
        <v>435.31250000000006</v>
      </c>
      <c r="M73" s="372">
        <f t="shared" ref="M73:M74" si="67">(K73*N73)-L73</f>
        <v>8939.6875</v>
      </c>
      <c r="N73" s="369">
        <v>250</v>
      </c>
      <c r="O73" s="458" t="s">
        <v>586</v>
      </c>
      <c r="P73" s="362">
        <v>44727</v>
      </c>
      <c r="Q73" s="249"/>
      <c r="R73" s="253" t="s">
        <v>863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365">
        <v>21</v>
      </c>
      <c r="B74" s="474">
        <v>44728</v>
      </c>
      <c r="C74" s="367"/>
      <c r="D74" s="368" t="s">
        <v>984</v>
      </c>
      <c r="E74" s="365" t="s">
        <v>890</v>
      </c>
      <c r="F74" s="365">
        <v>582</v>
      </c>
      <c r="G74" s="365">
        <v>593</v>
      </c>
      <c r="H74" s="369">
        <v>573</v>
      </c>
      <c r="I74" s="369" t="s">
        <v>1022</v>
      </c>
      <c r="J74" s="370" t="s">
        <v>794</v>
      </c>
      <c r="K74" s="369">
        <f>F74-H74</f>
        <v>9</v>
      </c>
      <c r="L74" s="371">
        <f t="shared" si="66"/>
        <v>441.21000000000004</v>
      </c>
      <c r="M74" s="372">
        <f t="shared" si="67"/>
        <v>9458.7900000000009</v>
      </c>
      <c r="N74" s="369">
        <v>1100</v>
      </c>
      <c r="O74" s="458" t="s">
        <v>586</v>
      </c>
      <c r="P74" s="362">
        <v>44728</v>
      </c>
      <c r="Q74" s="249"/>
      <c r="R74" s="253" t="s">
        <v>863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251">
        <v>22</v>
      </c>
      <c r="B75" s="437">
        <v>44728</v>
      </c>
      <c r="C75" s="257"/>
      <c r="D75" s="309" t="s">
        <v>1023</v>
      </c>
      <c r="E75" s="251" t="s">
        <v>588</v>
      </c>
      <c r="F75" s="251" t="s">
        <v>1024</v>
      </c>
      <c r="G75" s="251">
        <v>2065</v>
      </c>
      <c r="H75" s="252"/>
      <c r="I75" s="252" t="s">
        <v>1025</v>
      </c>
      <c r="J75" s="284" t="s">
        <v>589</v>
      </c>
      <c r="K75" s="252"/>
      <c r="L75" s="272"/>
      <c r="M75" s="273"/>
      <c r="N75" s="252"/>
      <c r="O75" s="284"/>
      <c r="P75" s="248"/>
      <c r="Q75" s="249"/>
      <c r="R75" s="253" t="s">
        <v>587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3.15" customHeight="1">
      <c r="A76" s="336">
        <v>23</v>
      </c>
      <c r="B76" s="480">
        <v>44728</v>
      </c>
      <c r="C76" s="352"/>
      <c r="D76" s="335" t="s">
        <v>882</v>
      </c>
      <c r="E76" s="336" t="s">
        <v>588</v>
      </c>
      <c r="F76" s="336">
        <v>16610</v>
      </c>
      <c r="G76" s="336">
        <v>16450</v>
      </c>
      <c r="H76" s="331">
        <v>16450</v>
      </c>
      <c r="I76" s="331" t="s">
        <v>1026</v>
      </c>
      <c r="J76" s="330" t="s">
        <v>1027</v>
      </c>
      <c r="K76" s="331">
        <f t="shared" ref="K76" si="68">H76-F76</f>
        <v>-160</v>
      </c>
      <c r="L76" s="332">
        <f t="shared" ref="L76" si="69">(H76*N76)*0.07%</f>
        <v>575.75000000000011</v>
      </c>
      <c r="M76" s="333">
        <f t="shared" ref="M76" si="70">(K76*N76)-L76</f>
        <v>-8575.75</v>
      </c>
      <c r="N76" s="331">
        <v>50</v>
      </c>
      <c r="O76" s="340" t="s">
        <v>598</v>
      </c>
      <c r="P76" s="334">
        <v>44728</v>
      </c>
      <c r="Q76" s="249"/>
      <c r="R76" s="253" t="s">
        <v>587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3.15" customHeight="1">
      <c r="A77" s="251"/>
      <c r="B77" s="248"/>
      <c r="C77" s="309"/>
      <c r="D77" s="309"/>
      <c r="E77" s="251"/>
      <c r="F77" s="251"/>
      <c r="G77" s="251"/>
      <c r="H77" s="252"/>
      <c r="I77" s="252"/>
      <c r="J77" s="284"/>
      <c r="K77" s="309"/>
      <c r="L77" s="251"/>
      <c r="M77" s="251"/>
      <c r="N77" s="251"/>
      <c r="O77" s="252"/>
      <c r="P77" s="252"/>
      <c r="Q77" s="249"/>
      <c r="R77" s="253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ht="13.5" customHeight="1">
      <c r="A78" s="296"/>
      <c r="B78" s="293"/>
      <c r="C78" s="249"/>
      <c r="D78" s="249"/>
      <c r="E78" s="296"/>
      <c r="F78" s="296"/>
      <c r="G78" s="296"/>
      <c r="H78" s="297"/>
      <c r="I78" s="297"/>
      <c r="J78" s="348"/>
      <c r="K78" s="297"/>
      <c r="L78" s="298"/>
      <c r="M78" s="349"/>
      <c r="N78" s="297"/>
      <c r="O78" s="350"/>
      <c r="P78" s="300"/>
      <c r="Q78" s="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107"/>
      <c r="B79" s="108"/>
      <c r="C79" s="142"/>
      <c r="D79" s="150"/>
      <c r="E79" s="151"/>
      <c r="F79" s="107"/>
      <c r="G79" s="107"/>
      <c r="H79" s="107"/>
      <c r="I79" s="143"/>
      <c r="J79" s="143"/>
      <c r="K79" s="143"/>
      <c r="L79" s="143"/>
      <c r="M79" s="143"/>
      <c r="N79" s="143"/>
      <c r="O79" s="143"/>
      <c r="P79" s="143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12.75" customHeight="1">
      <c r="A80" s="152"/>
      <c r="B80" s="108"/>
      <c r="C80" s="109"/>
      <c r="D80" s="153"/>
      <c r="E80" s="112"/>
      <c r="F80" s="112"/>
      <c r="G80" s="112"/>
      <c r="H80" s="112"/>
      <c r="I80" s="112"/>
      <c r="J80" s="6"/>
      <c r="K80" s="112"/>
      <c r="L80" s="112"/>
      <c r="M80" s="6"/>
      <c r="N80" s="1"/>
      <c r="O80" s="109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38.25" customHeight="1">
      <c r="A81" s="154" t="s">
        <v>608</v>
      </c>
      <c r="B81" s="154"/>
      <c r="C81" s="154"/>
      <c r="D81" s="154"/>
      <c r="E81" s="155"/>
      <c r="F81" s="112"/>
      <c r="G81" s="112"/>
      <c r="H81" s="112"/>
      <c r="I81" s="112"/>
      <c r="J81" s="1"/>
      <c r="K81" s="6"/>
      <c r="L81" s="6"/>
      <c r="M81" s="6"/>
      <c r="N81" s="1"/>
      <c r="O81" s="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14.45" customHeight="1">
      <c r="A82" s="96" t="s">
        <v>16</v>
      </c>
      <c r="B82" s="96" t="s">
        <v>563</v>
      </c>
      <c r="C82" s="96"/>
      <c r="D82" s="97" t="s">
        <v>574</v>
      </c>
      <c r="E82" s="96" t="s">
        <v>575</v>
      </c>
      <c r="F82" s="96" t="s">
        <v>576</v>
      </c>
      <c r="G82" s="96" t="s">
        <v>596</v>
      </c>
      <c r="H82" s="96" t="s">
        <v>578</v>
      </c>
      <c r="I82" s="96" t="s">
        <v>579</v>
      </c>
      <c r="J82" s="95" t="s">
        <v>580</v>
      </c>
      <c r="K82" s="95" t="s">
        <v>609</v>
      </c>
      <c r="L82" s="98" t="s">
        <v>582</v>
      </c>
      <c r="M82" s="149" t="s">
        <v>605</v>
      </c>
      <c r="N82" s="96" t="s">
        <v>606</v>
      </c>
      <c r="O82" s="96" t="s">
        <v>584</v>
      </c>
      <c r="P82" s="97" t="s">
        <v>585</v>
      </c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s="247" customFormat="1" ht="12.75" customHeight="1">
      <c r="A83" s="413">
        <v>1</v>
      </c>
      <c r="B83" s="414">
        <v>44719</v>
      </c>
      <c r="C83" s="415"/>
      <c r="D83" s="415" t="s">
        <v>908</v>
      </c>
      <c r="E83" s="413" t="s">
        <v>588</v>
      </c>
      <c r="F83" s="413">
        <v>220</v>
      </c>
      <c r="G83" s="413">
        <v>110</v>
      </c>
      <c r="H83" s="416">
        <v>225</v>
      </c>
      <c r="I83" s="416" t="s">
        <v>909</v>
      </c>
      <c r="J83" s="403" t="s">
        <v>917</v>
      </c>
      <c r="K83" s="400">
        <f>H83-F83</f>
        <v>5</v>
      </c>
      <c r="L83" s="404">
        <v>100</v>
      </c>
      <c r="M83" s="417">
        <f t="shared" ref="M83" si="71">(K83*N83)-L83</f>
        <v>25</v>
      </c>
      <c r="N83" s="400">
        <v>25</v>
      </c>
      <c r="O83" s="406" t="s">
        <v>708</v>
      </c>
      <c r="P83" s="401">
        <v>44720</v>
      </c>
      <c r="Q83" s="249"/>
      <c r="R83" s="6" t="s">
        <v>863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400">
        <v>2</v>
      </c>
      <c r="B84" s="401">
        <v>44719</v>
      </c>
      <c r="C84" s="402"/>
      <c r="D84" s="402" t="s">
        <v>910</v>
      </c>
      <c r="E84" s="400" t="s">
        <v>588</v>
      </c>
      <c r="F84" s="400">
        <v>72</v>
      </c>
      <c r="G84" s="400">
        <v>48</v>
      </c>
      <c r="H84" s="400">
        <v>72</v>
      </c>
      <c r="I84" s="400" t="s">
        <v>911</v>
      </c>
      <c r="J84" s="403" t="s">
        <v>917</v>
      </c>
      <c r="K84" s="400">
        <v>0</v>
      </c>
      <c r="L84" s="404">
        <v>100</v>
      </c>
      <c r="M84" s="405">
        <v>-100</v>
      </c>
      <c r="N84" s="400">
        <v>50</v>
      </c>
      <c r="O84" s="406" t="s">
        <v>708</v>
      </c>
      <c r="P84" s="401">
        <v>44719</v>
      </c>
      <c r="Q84" s="249"/>
      <c r="R84" s="250" t="s">
        <v>587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418">
        <v>3</v>
      </c>
      <c r="B85" s="419">
        <v>44720</v>
      </c>
      <c r="C85" s="420"/>
      <c r="D85" s="368" t="s">
        <v>918</v>
      </c>
      <c r="E85" s="365" t="s">
        <v>588</v>
      </c>
      <c r="F85" s="365">
        <v>85</v>
      </c>
      <c r="G85" s="365">
        <v>48</v>
      </c>
      <c r="H85" s="418">
        <v>105</v>
      </c>
      <c r="I85" s="418" t="s">
        <v>919</v>
      </c>
      <c r="J85" s="370" t="s">
        <v>923</v>
      </c>
      <c r="K85" s="369">
        <f t="shared" ref="K85" si="72">H85-F85</f>
        <v>20</v>
      </c>
      <c r="L85" s="371">
        <v>100</v>
      </c>
      <c r="M85" s="372">
        <f t="shared" ref="M85" si="73">(K85*N85)-L85</f>
        <v>900</v>
      </c>
      <c r="N85" s="369">
        <v>50</v>
      </c>
      <c r="O85" s="322" t="s">
        <v>586</v>
      </c>
      <c r="P85" s="362">
        <v>44720</v>
      </c>
      <c r="Q85" s="249"/>
      <c r="R85" s="250" t="s">
        <v>587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18">
        <v>4</v>
      </c>
      <c r="B86" s="419">
        <v>44720</v>
      </c>
      <c r="C86" s="420"/>
      <c r="D86" s="420" t="s">
        <v>920</v>
      </c>
      <c r="E86" s="418" t="s">
        <v>588</v>
      </c>
      <c r="F86" s="418">
        <v>26</v>
      </c>
      <c r="G86" s="418">
        <v>17</v>
      </c>
      <c r="H86" s="418">
        <v>33.5</v>
      </c>
      <c r="I86" s="418" t="s">
        <v>921</v>
      </c>
      <c r="J86" s="370" t="s">
        <v>924</v>
      </c>
      <c r="K86" s="369">
        <f t="shared" ref="K86:K87" si="74">H86-F86</f>
        <v>7.5</v>
      </c>
      <c r="L86" s="371">
        <v>100</v>
      </c>
      <c r="M86" s="372">
        <f t="shared" ref="M86:M87" si="75">(K86*N86)-L86</f>
        <v>4025</v>
      </c>
      <c r="N86" s="369">
        <v>550</v>
      </c>
      <c r="O86" s="322" t="s">
        <v>586</v>
      </c>
      <c r="P86" s="362">
        <v>44720</v>
      </c>
      <c r="Q86" s="249"/>
      <c r="R86" s="250" t="s">
        <v>587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418">
        <v>5</v>
      </c>
      <c r="B87" s="419">
        <v>44720</v>
      </c>
      <c r="C87" s="420"/>
      <c r="D87" s="420" t="s">
        <v>910</v>
      </c>
      <c r="E87" s="418" t="s">
        <v>588</v>
      </c>
      <c r="F87" s="418">
        <v>52</v>
      </c>
      <c r="G87" s="418">
        <v>18</v>
      </c>
      <c r="H87" s="418">
        <v>71.5</v>
      </c>
      <c r="I87" s="418" t="s">
        <v>922</v>
      </c>
      <c r="J87" s="370" t="s">
        <v>925</v>
      </c>
      <c r="K87" s="369">
        <f t="shared" si="74"/>
        <v>19.5</v>
      </c>
      <c r="L87" s="371">
        <v>100</v>
      </c>
      <c r="M87" s="372">
        <f t="shared" si="75"/>
        <v>875</v>
      </c>
      <c r="N87" s="369">
        <v>50</v>
      </c>
      <c r="O87" s="322" t="s">
        <v>586</v>
      </c>
      <c r="P87" s="362">
        <v>44720</v>
      </c>
      <c r="Q87" s="249"/>
      <c r="R87" s="250" t="s">
        <v>587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418">
        <v>6</v>
      </c>
      <c r="B88" s="419">
        <v>44721</v>
      </c>
      <c r="C88" s="420"/>
      <c r="D88" s="420" t="s">
        <v>933</v>
      </c>
      <c r="E88" s="418" t="s">
        <v>588</v>
      </c>
      <c r="F88" s="418">
        <v>85</v>
      </c>
      <c r="G88" s="418">
        <v>10</v>
      </c>
      <c r="H88" s="418">
        <v>135</v>
      </c>
      <c r="I88" s="418" t="s">
        <v>934</v>
      </c>
      <c r="J88" s="370" t="s">
        <v>935</v>
      </c>
      <c r="K88" s="369">
        <f t="shared" ref="K88" si="76">H88-F88</f>
        <v>50</v>
      </c>
      <c r="L88" s="371">
        <v>100</v>
      </c>
      <c r="M88" s="372">
        <f t="shared" ref="M88" si="77">(K88*N88)-L88</f>
        <v>1150</v>
      </c>
      <c r="N88" s="369">
        <v>25</v>
      </c>
      <c r="O88" s="322" t="s">
        <v>586</v>
      </c>
      <c r="P88" s="362">
        <v>44721</v>
      </c>
      <c r="Q88" s="249"/>
      <c r="R88" s="250" t="s">
        <v>863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418">
        <v>7</v>
      </c>
      <c r="B89" s="419">
        <v>44721</v>
      </c>
      <c r="C89" s="420"/>
      <c r="D89" s="420" t="s">
        <v>936</v>
      </c>
      <c r="E89" s="418" t="s">
        <v>588</v>
      </c>
      <c r="F89" s="418">
        <v>21</v>
      </c>
      <c r="G89" s="418"/>
      <c r="H89" s="418">
        <v>35</v>
      </c>
      <c r="I89" s="418" t="s">
        <v>937</v>
      </c>
      <c r="J89" s="370" t="s">
        <v>938</v>
      </c>
      <c r="K89" s="369">
        <f t="shared" ref="K89" si="78">H89-F89</f>
        <v>14</v>
      </c>
      <c r="L89" s="371">
        <v>100</v>
      </c>
      <c r="M89" s="372">
        <f t="shared" ref="M89" si="79">(K89*N89)-L89</f>
        <v>600</v>
      </c>
      <c r="N89" s="369">
        <v>50</v>
      </c>
      <c r="O89" s="322" t="s">
        <v>586</v>
      </c>
      <c r="P89" s="362">
        <v>44721</v>
      </c>
      <c r="Q89" s="249"/>
      <c r="R89" s="250" t="s">
        <v>863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455">
        <v>8</v>
      </c>
      <c r="B90" s="456">
        <v>44722</v>
      </c>
      <c r="C90" s="457"/>
      <c r="D90" s="457" t="s">
        <v>948</v>
      </c>
      <c r="E90" s="455" t="s">
        <v>588</v>
      </c>
      <c r="F90" s="455">
        <v>24.5</v>
      </c>
      <c r="G90" s="455">
        <v>10</v>
      </c>
      <c r="H90" s="455">
        <v>10</v>
      </c>
      <c r="I90" s="455" t="s">
        <v>947</v>
      </c>
      <c r="J90" s="330" t="s">
        <v>971</v>
      </c>
      <c r="K90" s="331">
        <f t="shared" ref="K90:K91" si="80">H90-F90</f>
        <v>-14.5</v>
      </c>
      <c r="L90" s="332">
        <v>100</v>
      </c>
      <c r="M90" s="333">
        <f t="shared" ref="M90:M91" si="81">(K90*N90)-L90</f>
        <v>-4450</v>
      </c>
      <c r="N90" s="331">
        <v>300</v>
      </c>
      <c r="O90" s="340" t="s">
        <v>598</v>
      </c>
      <c r="P90" s="334">
        <v>44725</v>
      </c>
      <c r="Q90" s="249"/>
      <c r="R90" s="250" t="s">
        <v>863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455">
        <v>9</v>
      </c>
      <c r="B91" s="456">
        <v>44722</v>
      </c>
      <c r="C91" s="457"/>
      <c r="D91" s="457" t="s">
        <v>949</v>
      </c>
      <c r="E91" s="455" t="s">
        <v>588</v>
      </c>
      <c r="F91" s="455">
        <v>27.5</v>
      </c>
      <c r="G91" s="455">
        <v>19</v>
      </c>
      <c r="H91" s="455">
        <v>19</v>
      </c>
      <c r="I91" s="455" t="s">
        <v>950</v>
      </c>
      <c r="J91" s="330" t="s">
        <v>972</v>
      </c>
      <c r="K91" s="331">
        <f t="shared" si="80"/>
        <v>-8.5</v>
      </c>
      <c r="L91" s="332">
        <v>100</v>
      </c>
      <c r="M91" s="333">
        <f t="shared" si="81"/>
        <v>-4775</v>
      </c>
      <c r="N91" s="331">
        <v>550</v>
      </c>
      <c r="O91" s="340" t="s">
        <v>598</v>
      </c>
      <c r="P91" s="334">
        <v>44725</v>
      </c>
      <c r="Q91" s="249"/>
      <c r="R91" s="250" t="s">
        <v>863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452">
        <v>10</v>
      </c>
      <c r="B92" s="453">
        <v>44725</v>
      </c>
      <c r="C92" s="454"/>
      <c r="D92" s="454" t="s">
        <v>970</v>
      </c>
      <c r="E92" s="452" t="s">
        <v>588</v>
      </c>
      <c r="F92" s="452">
        <v>80</v>
      </c>
      <c r="G92" s="452">
        <v>48</v>
      </c>
      <c r="H92" s="452">
        <v>84</v>
      </c>
      <c r="I92" s="452" t="s">
        <v>968</v>
      </c>
      <c r="J92" s="422" t="s">
        <v>969</v>
      </c>
      <c r="K92" s="416">
        <f t="shared" ref="K92:K93" si="82">H92-F92</f>
        <v>4</v>
      </c>
      <c r="L92" s="423">
        <v>100</v>
      </c>
      <c r="M92" s="417">
        <f t="shared" ref="M92:M93" si="83">(K92*N92)-L92</f>
        <v>100</v>
      </c>
      <c r="N92" s="416">
        <v>50</v>
      </c>
      <c r="O92" s="406" t="s">
        <v>708</v>
      </c>
      <c r="P92" s="414">
        <v>44725</v>
      </c>
      <c r="Q92" s="249"/>
      <c r="R92" s="250" t="s">
        <v>587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418">
        <v>11</v>
      </c>
      <c r="B93" s="419">
        <v>44726</v>
      </c>
      <c r="C93" s="420"/>
      <c r="D93" s="420" t="s">
        <v>981</v>
      </c>
      <c r="E93" s="418" t="s">
        <v>588</v>
      </c>
      <c r="F93" s="418">
        <v>21</v>
      </c>
      <c r="G93" s="418">
        <v>12</v>
      </c>
      <c r="H93" s="418">
        <v>25.5</v>
      </c>
      <c r="I93" s="418" t="s">
        <v>982</v>
      </c>
      <c r="J93" s="370" t="s">
        <v>983</v>
      </c>
      <c r="K93" s="369">
        <f t="shared" si="82"/>
        <v>4.5</v>
      </c>
      <c r="L93" s="371">
        <v>100</v>
      </c>
      <c r="M93" s="372">
        <f t="shared" si="83"/>
        <v>2375</v>
      </c>
      <c r="N93" s="369">
        <v>550</v>
      </c>
      <c r="O93" s="322" t="s">
        <v>586</v>
      </c>
      <c r="P93" s="362">
        <v>44726</v>
      </c>
      <c r="Q93" s="249"/>
      <c r="R93" s="250" t="s">
        <v>587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418">
        <v>12</v>
      </c>
      <c r="B94" s="419">
        <v>44726</v>
      </c>
      <c r="C94" s="420"/>
      <c r="D94" s="420" t="s">
        <v>987</v>
      </c>
      <c r="E94" s="418" t="s">
        <v>588</v>
      </c>
      <c r="F94" s="418">
        <v>80</v>
      </c>
      <c r="G94" s="418">
        <v>47</v>
      </c>
      <c r="H94" s="418">
        <v>102</v>
      </c>
      <c r="I94" s="418" t="s">
        <v>968</v>
      </c>
      <c r="J94" s="370" t="s">
        <v>989</v>
      </c>
      <c r="K94" s="369">
        <f t="shared" ref="K94:K95" si="84">H94-F94</f>
        <v>22</v>
      </c>
      <c r="L94" s="371">
        <v>100</v>
      </c>
      <c r="M94" s="372">
        <f t="shared" ref="M94:M95" si="85">(K94*N94)-L94</f>
        <v>1000</v>
      </c>
      <c r="N94" s="369">
        <v>50</v>
      </c>
      <c r="O94" s="322" t="s">
        <v>586</v>
      </c>
      <c r="P94" s="362">
        <v>44726</v>
      </c>
      <c r="Q94" s="249"/>
      <c r="R94" s="250" t="s">
        <v>587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418">
        <v>13</v>
      </c>
      <c r="B95" s="419">
        <v>44726</v>
      </c>
      <c r="C95" s="420"/>
      <c r="D95" s="420" t="s">
        <v>988</v>
      </c>
      <c r="E95" s="418" t="s">
        <v>588</v>
      </c>
      <c r="F95" s="418">
        <v>82.5</v>
      </c>
      <c r="G95" s="418">
        <v>48</v>
      </c>
      <c r="H95" s="418">
        <v>92</v>
      </c>
      <c r="I95" s="418" t="s">
        <v>968</v>
      </c>
      <c r="J95" s="370" t="s">
        <v>990</v>
      </c>
      <c r="K95" s="369">
        <f t="shared" si="84"/>
        <v>9.5</v>
      </c>
      <c r="L95" s="371">
        <v>100</v>
      </c>
      <c r="M95" s="372">
        <f t="shared" si="85"/>
        <v>375</v>
      </c>
      <c r="N95" s="369">
        <v>50</v>
      </c>
      <c r="O95" s="322" t="s">
        <v>586</v>
      </c>
      <c r="P95" s="362">
        <v>44726</v>
      </c>
      <c r="Q95" s="249"/>
      <c r="R95" s="250" t="s">
        <v>587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418">
        <v>14</v>
      </c>
      <c r="B96" s="474">
        <v>44727</v>
      </c>
      <c r="C96" s="420"/>
      <c r="D96" s="420" t="s">
        <v>1000</v>
      </c>
      <c r="E96" s="418" t="s">
        <v>588</v>
      </c>
      <c r="F96" s="418">
        <v>78</v>
      </c>
      <c r="G96" s="418">
        <v>40</v>
      </c>
      <c r="H96" s="418">
        <v>98</v>
      </c>
      <c r="I96" s="418" t="s">
        <v>968</v>
      </c>
      <c r="J96" s="370" t="s">
        <v>923</v>
      </c>
      <c r="K96" s="369">
        <f t="shared" ref="K96" si="86">H96-F96</f>
        <v>20</v>
      </c>
      <c r="L96" s="371">
        <v>100</v>
      </c>
      <c r="M96" s="372">
        <f t="shared" ref="M96" si="87">(K96*N96)-L96</f>
        <v>900</v>
      </c>
      <c r="N96" s="369">
        <v>50</v>
      </c>
      <c r="O96" s="322" t="s">
        <v>586</v>
      </c>
      <c r="P96" s="362">
        <v>44727</v>
      </c>
      <c r="Q96" s="249"/>
      <c r="R96" s="250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418">
        <v>15</v>
      </c>
      <c r="B97" s="474">
        <v>44727</v>
      </c>
      <c r="C97" s="420"/>
      <c r="D97" s="420" t="s">
        <v>1005</v>
      </c>
      <c r="E97" s="418" t="s">
        <v>588</v>
      </c>
      <c r="F97" s="418">
        <v>72</v>
      </c>
      <c r="G97" s="418">
        <v>35</v>
      </c>
      <c r="H97" s="418">
        <v>92</v>
      </c>
      <c r="I97" s="418" t="s">
        <v>968</v>
      </c>
      <c r="J97" s="370" t="s">
        <v>923</v>
      </c>
      <c r="K97" s="369">
        <f t="shared" ref="K97" si="88">H97-F97</f>
        <v>20</v>
      </c>
      <c r="L97" s="371">
        <v>100</v>
      </c>
      <c r="M97" s="372">
        <f t="shared" ref="M97" si="89">(K97*N97)-L97</f>
        <v>900</v>
      </c>
      <c r="N97" s="369">
        <v>50</v>
      </c>
      <c r="O97" s="322" t="s">
        <v>586</v>
      </c>
      <c r="P97" s="362">
        <v>44727</v>
      </c>
      <c r="Q97" s="249"/>
      <c r="R97" s="250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407">
        <v>16</v>
      </c>
      <c r="B98" s="437">
        <v>44727</v>
      </c>
      <c r="C98" s="409"/>
      <c r="D98" s="409" t="s">
        <v>981</v>
      </c>
      <c r="E98" s="407" t="s">
        <v>588</v>
      </c>
      <c r="F98" s="407" t="s">
        <v>1035</v>
      </c>
      <c r="G98" s="407">
        <v>9</v>
      </c>
      <c r="H98" s="407"/>
      <c r="I98" s="407" t="s">
        <v>1036</v>
      </c>
      <c r="J98" s="410" t="s">
        <v>589</v>
      </c>
      <c r="K98" s="407"/>
      <c r="L98" s="411"/>
      <c r="M98" s="412"/>
      <c r="N98" s="407"/>
      <c r="O98" s="410"/>
      <c r="P98" s="408"/>
      <c r="Q98" s="249"/>
      <c r="R98" s="250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452">
        <v>17</v>
      </c>
      <c r="B99" s="443">
        <v>44727</v>
      </c>
      <c r="C99" s="454"/>
      <c r="D99" s="454" t="s">
        <v>1006</v>
      </c>
      <c r="E99" s="452" t="s">
        <v>588</v>
      </c>
      <c r="F99" s="452">
        <v>87.5</v>
      </c>
      <c r="G99" s="452">
        <v>55</v>
      </c>
      <c r="H99" s="452">
        <v>92.5</v>
      </c>
      <c r="I99" s="452" t="s">
        <v>968</v>
      </c>
      <c r="J99" s="422" t="s">
        <v>1007</v>
      </c>
      <c r="K99" s="416">
        <f t="shared" ref="K99:K101" si="90">H99-F99</f>
        <v>5</v>
      </c>
      <c r="L99" s="423">
        <v>100</v>
      </c>
      <c r="M99" s="417">
        <f t="shared" ref="M99:M101" si="91">(K99*N99)-L99</f>
        <v>150</v>
      </c>
      <c r="N99" s="416">
        <v>50</v>
      </c>
      <c r="O99" s="406" t="s">
        <v>708</v>
      </c>
      <c r="P99" s="414">
        <v>44727</v>
      </c>
      <c r="Q99" s="249"/>
      <c r="R99" s="250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3.5" customHeight="1">
      <c r="A100" s="455">
        <v>19</v>
      </c>
      <c r="B100" s="480">
        <v>44728</v>
      </c>
      <c r="C100" s="457"/>
      <c r="D100" s="457" t="s">
        <v>1028</v>
      </c>
      <c r="E100" s="455" t="s">
        <v>588</v>
      </c>
      <c r="F100" s="455">
        <v>52</v>
      </c>
      <c r="G100" s="455">
        <v>19</v>
      </c>
      <c r="H100" s="455">
        <v>19</v>
      </c>
      <c r="I100" s="455" t="s">
        <v>922</v>
      </c>
      <c r="J100" s="330" t="s">
        <v>1031</v>
      </c>
      <c r="K100" s="331">
        <f t="shared" si="90"/>
        <v>-33</v>
      </c>
      <c r="L100" s="332">
        <v>100</v>
      </c>
      <c r="M100" s="333">
        <f t="shared" si="91"/>
        <v>-1750</v>
      </c>
      <c r="N100" s="331">
        <v>50</v>
      </c>
      <c r="O100" s="340" t="s">
        <v>598</v>
      </c>
      <c r="P100" s="334">
        <v>44728</v>
      </c>
      <c r="Q100" s="249"/>
      <c r="R100" s="250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455">
        <v>20</v>
      </c>
      <c r="B101" s="480">
        <v>44728</v>
      </c>
      <c r="C101" s="457"/>
      <c r="D101" s="457" t="s">
        <v>1029</v>
      </c>
      <c r="E101" s="455" t="s">
        <v>588</v>
      </c>
      <c r="F101" s="455">
        <v>85</v>
      </c>
      <c r="G101" s="455">
        <v>19</v>
      </c>
      <c r="H101" s="455">
        <v>19</v>
      </c>
      <c r="I101" s="455" t="s">
        <v>1030</v>
      </c>
      <c r="J101" s="330" t="s">
        <v>1032</v>
      </c>
      <c r="K101" s="331">
        <f t="shared" si="90"/>
        <v>-66</v>
      </c>
      <c r="L101" s="332">
        <v>100</v>
      </c>
      <c r="M101" s="333">
        <f t="shared" si="91"/>
        <v>-1750</v>
      </c>
      <c r="N101" s="331">
        <v>25</v>
      </c>
      <c r="O101" s="340" t="s">
        <v>598</v>
      </c>
      <c r="P101" s="334">
        <v>44728</v>
      </c>
      <c r="Q101" s="249"/>
      <c r="R101" s="250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ht="14.25" customHeight="1">
      <c r="A102" s="343"/>
      <c r="B102" s="248"/>
      <c r="C102" s="344"/>
      <c r="D102" s="345"/>
      <c r="E102" s="343"/>
      <c r="F102" s="343"/>
      <c r="G102" s="343"/>
      <c r="H102" s="346"/>
      <c r="I102" s="347"/>
      <c r="J102" s="284"/>
      <c r="K102" s="252"/>
      <c r="L102" s="272"/>
      <c r="M102" s="273"/>
      <c r="N102" s="252"/>
      <c r="O102" s="284"/>
      <c r="P102" s="248"/>
      <c r="Q102" s="1"/>
      <c r="R102" s="250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151"/>
      <c r="B103" s="156"/>
      <c r="C103" s="156"/>
      <c r="D103" s="157"/>
      <c r="E103" s="151"/>
      <c r="F103" s="158"/>
      <c r="G103" s="151"/>
      <c r="H103" s="151"/>
      <c r="I103" s="151"/>
      <c r="J103" s="156"/>
      <c r="K103" s="159"/>
      <c r="L103" s="151"/>
      <c r="M103" s="151"/>
      <c r="N103" s="151"/>
      <c r="O103" s="160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4" t="s">
        <v>610</v>
      </c>
      <c r="B104" s="161"/>
      <c r="C104" s="161"/>
      <c r="D104" s="162"/>
      <c r="E104" s="135"/>
      <c r="F104" s="6"/>
      <c r="G104" s="6"/>
      <c r="H104" s="136"/>
      <c r="I104" s="163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s="247" customFormat="1" ht="14.25" customHeight="1">
      <c r="A105" s="95" t="s">
        <v>16</v>
      </c>
      <c r="B105" s="96" t="s">
        <v>563</v>
      </c>
      <c r="C105" s="96"/>
      <c r="D105" s="97" t="s">
        <v>574</v>
      </c>
      <c r="E105" s="96" t="s">
        <v>575</v>
      </c>
      <c r="F105" s="96" t="s">
        <v>576</v>
      </c>
      <c r="G105" s="96" t="s">
        <v>577</v>
      </c>
      <c r="H105" s="96" t="s">
        <v>578</v>
      </c>
      <c r="I105" s="96" t="s">
        <v>579</v>
      </c>
      <c r="J105" s="95" t="s">
        <v>580</v>
      </c>
      <c r="K105" s="139" t="s">
        <v>597</v>
      </c>
      <c r="L105" s="140" t="s">
        <v>582</v>
      </c>
      <c r="M105" s="98" t="s">
        <v>583</v>
      </c>
      <c r="N105" s="96" t="s">
        <v>584</v>
      </c>
      <c r="O105" s="97" t="s">
        <v>585</v>
      </c>
      <c r="P105" s="96" t="s">
        <v>817</v>
      </c>
      <c r="Q105" s="246"/>
      <c r="R105" s="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351">
        <v>1</v>
      </c>
      <c r="B106" s="337">
        <v>44488</v>
      </c>
      <c r="C106" s="337"/>
      <c r="D106" s="338" t="s">
        <v>869</v>
      </c>
      <c r="E106" s="339" t="s">
        <v>860</v>
      </c>
      <c r="F106" s="339">
        <v>235.25</v>
      </c>
      <c r="G106" s="339">
        <v>198</v>
      </c>
      <c r="H106" s="339">
        <v>273</v>
      </c>
      <c r="I106" s="339" t="s">
        <v>822</v>
      </c>
      <c r="J106" s="326" t="s">
        <v>868</v>
      </c>
      <c r="K106" s="326">
        <f t="shared" ref="K106" si="92">H106-F106</f>
        <v>37.75</v>
      </c>
      <c r="L106" s="327">
        <f t="shared" ref="L106" si="93">(F106*-0.7)/100</f>
        <v>-1.6467499999999999</v>
      </c>
      <c r="M106" s="328">
        <f t="shared" ref="M106" si="94">(K106+L106)/F106</f>
        <v>0.15346758767268864</v>
      </c>
      <c r="N106" s="326" t="s">
        <v>586</v>
      </c>
      <c r="O106" s="329">
        <v>44700</v>
      </c>
      <c r="P106" s="326"/>
      <c r="Q106" s="246"/>
      <c r="R106" s="1" t="s">
        <v>587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356">
        <v>2</v>
      </c>
      <c r="B107" s="357">
        <v>44651</v>
      </c>
      <c r="C107" s="358"/>
      <c r="D107" s="359" t="s">
        <v>436</v>
      </c>
      <c r="E107" s="360" t="s">
        <v>588</v>
      </c>
      <c r="F107" s="360">
        <v>379</v>
      </c>
      <c r="G107" s="360">
        <v>348</v>
      </c>
      <c r="H107" s="360">
        <v>403.5</v>
      </c>
      <c r="I107" s="360" t="s">
        <v>862</v>
      </c>
      <c r="J107" s="322" t="s">
        <v>880</v>
      </c>
      <c r="K107" s="322">
        <f t="shared" ref="K107" si="95">H107-F107</f>
        <v>24.5</v>
      </c>
      <c r="L107" s="323">
        <f t="shared" ref="L107" si="96">(F107*-0.7)/100</f>
        <v>-2.653</v>
      </c>
      <c r="M107" s="324">
        <f t="shared" ref="M107" si="97">(K107+L107)/F107</f>
        <v>5.7643799472295518E-2</v>
      </c>
      <c r="N107" s="322" t="s">
        <v>586</v>
      </c>
      <c r="O107" s="325">
        <v>44713</v>
      </c>
      <c r="P107" s="322"/>
      <c r="Q107" s="246"/>
      <c r="R107" s="246" t="s">
        <v>587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ht="14.25" customHeight="1">
      <c r="A108" s="356">
        <v>3</v>
      </c>
      <c r="B108" s="357">
        <v>44687</v>
      </c>
      <c r="C108" s="358"/>
      <c r="D108" s="359" t="s">
        <v>71</v>
      </c>
      <c r="E108" s="360" t="s">
        <v>588</v>
      </c>
      <c r="F108" s="360">
        <v>228</v>
      </c>
      <c r="G108" s="360">
        <v>206</v>
      </c>
      <c r="H108" s="360">
        <v>244</v>
      </c>
      <c r="I108" s="360" t="s">
        <v>865</v>
      </c>
      <c r="J108" s="322" t="s">
        <v>879</v>
      </c>
      <c r="K108" s="322">
        <f t="shared" ref="K108" si="98">H108-F108</f>
        <v>16</v>
      </c>
      <c r="L108" s="323">
        <f t="shared" ref="L108" si="99">(F108*-0.7)/100</f>
        <v>-1.5959999999999999</v>
      </c>
      <c r="M108" s="324">
        <f t="shared" ref="M108" si="100">(K108+L108)/F108</f>
        <v>6.3175438596491232E-2</v>
      </c>
      <c r="N108" s="322" t="s">
        <v>586</v>
      </c>
      <c r="O108" s="325">
        <v>44713</v>
      </c>
      <c r="P108" s="360"/>
      <c r="R108" s="246" t="s">
        <v>587</v>
      </c>
      <c r="S108" s="41"/>
      <c r="T108" s="1"/>
      <c r="U108" s="1"/>
      <c r="V108" s="1"/>
      <c r="W108" s="1"/>
      <c r="X108" s="1"/>
      <c r="Y108" s="1"/>
      <c r="Z108" s="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164"/>
      <c r="B109" s="141"/>
      <c r="C109" s="165"/>
      <c r="D109" s="100"/>
      <c r="E109" s="166"/>
      <c r="F109" s="166"/>
      <c r="G109" s="166"/>
      <c r="H109" s="166"/>
      <c r="I109" s="166"/>
      <c r="J109" s="166"/>
      <c r="K109" s="167"/>
      <c r="L109" s="168"/>
      <c r="M109" s="166"/>
      <c r="N109" s="169"/>
      <c r="O109" s="170"/>
      <c r="P109" s="170"/>
      <c r="R109" s="6"/>
      <c r="S109" s="1"/>
      <c r="T109" s="1"/>
      <c r="U109" s="1"/>
      <c r="V109" s="1"/>
      <c r="W109" s="1"/>
      <c r="X109" s="1"/>
      <c r="Y109" s="1"/>
    </row>
    <row r="110" spans="1:38" ht="12.75" customHeight="1">
      <c r="A110" s="119" t="s">
        <v>590</v>
      </c>
      <c r="B110" s="119"/>
      <c r="C110" s="119"/>
      <c r="D110" s="119"/>
      <c r="E110" s="41"/>
      <c r="F110" s="127" t="s">
        <v>592</v>
      </c>
      <c r="G110" s="56"/>
      <c r="H110" s="56"/>
      <c r="I110" s="56"/>
      <c r="J110" s="6"/>
      <c r="K110" s="145"/>
      <c r="L110" s="146"/>
      <c r="M110" s="6"/>
      <c r="N110" s="109"/>
      <c r="O110" s="17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26" t="s">
        <v>591</v>
      </c>
      <c r="B111" s="119"/>
      <c r="C111" s="119"/>
      <c r="D111" s="119"/>
      <c r="E111" s="6"/>
      <c r="F111" s="127" t="s">
        <v>594</v>
      </c>
      <c r="G111" s="6"/>
      <c r="H111" s="6" t="s">
        <v>813</v>
      </c>
      <c r="I111" s="6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26"/>
      <c r="B112" s="119"/>
      <c r="C112" s="119"/>
      <c r="D112" s="119"/>
      <c r="E112" s="6"/>
      <c r="F112" s="127"/>
      <c r="G112" s="6"/>
      <c r="H112" s="6"/>
      <c r="I112" s="6"/>
      <c r="J112" s="1"/>
      <c r="K112" s="6"/>
      <c r="L112" s="6"/>
      <c r="M112" s="6"/>
      <c r="N112" s="1"/>
      <c r="O112" s="1"/>
      <c r="Q112" s="1"/>
      <c r="R112" s="56"/>
      <c r="S112" s="1"/>
      <c r="T112" s="1"/>
      <c r="U112" s="1"/>
      <c r="V112" s="1"/>
      <c r="W112" s="1"/>
      <c r="X112" s="1"/>
      <c r="Y112" s="1"/>
      <c r="Z112" s="1"/>
    </row>
    <row r="113" spans="1:38" ht="38.25" customHeight="1">
      <c r="A113" s="1"/>
      <c r="B113" s="134" t="s">
        <v>611</v>
      </c>
      <c r="C113" s="134"/>
      <c r="D113" s="134"/>
      <c r="E113" s="134"/>
      <c r="F113" s="135"/>
      <c r="G113" s="6"/>
      <c r="H113" s="6"/>
      <c r="I113" s="136"/>
      <c r="J113" s="137"/>
      <c r="K113" s="138"/>
      <c r="L113" s="137"/>
      <c r="M113" s="6"/>
      <c r="N113" s="1"/>
      <c r="O113" s="1"/>
      <c r="Q113" s="1"/>
      <c r="R113" s="56"/>
      <c r="S113" s="1"/>
      <c r="T113" s="1"/>
      <c r="U113" s="1"/>
      <c r="V113" s="1"/>
      <c r="W113" s="1"/>
      <c r="X113" s="1"/>
      <c r="Y113" s="1"/>
      <c r="Z113" s="1"/>
    </row>
    <row r="114" spans="1:38" ht="14.25" customHeight="1">
      <c r="A114" s="95" t="s">
        <v>16</v>
      </c>
      <c r="B114" s="96" t="s">
        <v>563</v>
      </c>
      <c r="C114" s="96"/>
      <c r="D114" s="97" t="s">
        <v>574</v>
      </c>
      <c r="E114" s="96" t="s">
        <v>575</v>
      </c>
      <c r="F114" s="96" t="s">
        <v>576</v>
      </c>
      <c r="G114" s="96" t="s">
        <v>596</v>
      </c>
      <c r="H114" s="96" t="s">
        <v>578</v>
      </c>
      <c r="I114" s="96" t="s">
        <v>579</v>
      </c>
      <c r="J114" s="172" t="s">
        <v>580</v>
      </c>
      <c r="K114" s="139" t="s">
        <v>597</v>
      </c>
      <c r="L114" s="149" t="s">
        <v>605</v>
      </c>
      <c r="M114" s="96" t="s">
        <v>606</v>
      </c>
      <c r="N114" s="140" t="s">
        <v>582</v>
      </c>
      <c r="O114" s="98" t="s">
        <v>583</v>
      </c>
      <c r="P114" s="96" t="s">
        <v>584</v>
      </c>
      <c r="Q114" s="97" t="s">
        <v>585</v>
      </c>
      <c r="R114" s="56"/>
      <c r="S114" s="113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38" ht="14.25" customHeight="1">
      <c r="A115" s="101"/>
      <c r="B115" s="102"/>
      <c r="C115" s="173"/>
      <c r="D115" s="103"/>
      <c r="E115" s="104"/>
      <c r="F115" s="174"/>
      <c r="G115" s="101"/>
      <c r="H115" s="104"/>
      <c r="I115" s="105"/>
      <c r="J115" s="175"/>
      <c r="K115" s="175"/>
      <c r="L115" s="176"/>
      <c r="M115" s="99"/>
      <c r="N115" s="176"/>
      <c r="O115" s="177"/>
      <c r="P115" s="178"/>
      <c r="Q115" s="179"/>
      <c r="R115" s="144"/>
      <c r="S115" s="113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38" ht="14.25" customHeight="1">
      <c r="A116" s="101"/>
      <c r="B116" s="102"/>
      <c r="C116" s="173"/>
      <c r="D116" s="103"/>
      <c r="E116" s="104"/>
      <c r="F116" s="174"/>
      <c r="G116" s="101"/>
      <c r="H116" s="104"/>
      <c r="I116" s="105"/>
      <c r="J116" s="175"/>
      <c r="K116" s="175"/>
      <c r="L116" s="176"/>
      <c r="M116" s="99"/>
      <c r="N116" s="176"/>
      <c r="O116" s="177"/>
      <c r="P116" s="178"/>
      <c r="Q116" s="179"/>
      <c r="R116" s="144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01"/>
      <c r="B117" s="102"/>
      <c r="C117" s="173"/>
      <c r="D117" s="103"/>
      <c r="E117" s="104"/>
      <c r="F117" s="174"/>
      <c r="G117" s="101"/>
      <c r="H117" s="104"/>
      <c r="I117" s="105"/>
      <c r="J117" s="175"/>
      <c r="K117" s="175"/>
      <c r="L117" s="176"/>
      <c r="M117" s="99"/>
      <c r="N117" s="176"/>
      <c r="O117" s="177"/>
      <c r="P117" s="178"/>
      <c r="Q117" s="179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01"/>
      <c r="B118" s="102"/>
      <c r="C118" s="173"/>
      <c r="D118" s="103"/>
      <c r="E118" s="104"/>
      <c r="F118" s="175"/>
      <c r="G118" s="101"/>
      <c r="H118" s="104"/>
      <c r="I118" s="105"/>
      <c r="J118" s="175"/>
      <c r="K118" s="175"/>
      <c r="L118" s="176"/>
      <c r="M118" s="99"/>
      <c r="N118" s="176"/>
      <c r="O118" s="177"/>
      <c r="P118" s="178"/>
      <c r="Q118" s="179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01"/>
      <c r="B119" s="102"/>
      <c r="C119" s="173"/>
      <c r="D119" s="103"/>
      <c r="E119" s="104"/>
      <c r="F119" s="175"/>
      <c r="G119" s="101"/>
      <c r="H119" s="104"/>
      <c r="I119" s="105"/>
      <c r="J119" s="175"/>
      <c r="K119" s="175"/>
      <c r="L119" s="176"/>
      <c r="M119" s="99"/>
      <c r="N119" s="176"/>
      <c r="O119" s="177"/>
      <c r="P119" s="178"/>
      <c r="Q119" s="179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01"/>
      <c r="B120" s="102"/>
      <c r="C120" s="173"/>
      <c r="D120" s="103"/>
      <c r="E120" s="104"/>
      <c r="F120" s="174"/>
      <c r="G120" s="101"/>
      <c r="H120" s="104"/>
      <c r="I120" s="105"/>
      <c r="J120" s="175"/>
      <c r="K120" s="175"/>
      <c r="L120" s="176"/>
      <c r="M120" s="99"/>
      <c r="N120" s="176"/>
      <c r="O120" s="177"/>
      <c r="P120" s="178"/>
      <c r="Q120" s="179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01"/>
      <c r="B121" s="102"/>
      <c r="C121" s="173"/>
      <c r="D121" s="103"/>
      <c r="E121" s="104"/>
      <c r="F121" s="174"/>
      <c r="G121" s="101"/>
      <c r="H121" s="104"/>
      <c r="I121" s="105"/>
      <c r="J121" s="175"/>
      <c r="K121" s="175"/>
      <c r="L121" s="175"/>
      <c r="M121" s="175"/>
      <c r="N121" s="176"/>
      <c r="O121" s="180"/>
      <c r="P121" s="178"/>
      <c r="Q121" s="179"/>
      <c r="R121" s="6"/>
      <c r="S121" s="113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01"/>
      <c r="B122" s="102"/>
      <c r="C122" s="173"/>
      <c r="D122" s="103"/>
      <c r="E122" s="104"/>
      <c r="F122" s="175"/>
      <c r="G122" s="101"/>
      <c r="H122" s="104"/>
      <c r="I122" s="105"/>
      <c r="J122" s="175"/>
      <c r="K122" s="175"/>
      <c r="L122" s="176"/>
      <c r="M122" s="99"/>
      <c r="N122" s="176"/>
      <c r="O122" s="177"/>
      <c r="P122" s="178"/>
      <c r="Q122" s="179"/>
      <c r="R122" s="144"/>
      <c r="S122" s="113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101"/>
      <c r="B123" s="102"/>
      <c r="C123" s="173"/>
      <c r="D123" s="103"/>
      <c r="E123" s="104"/>
      <c r="F123" s="174"/>
      <c r="G123" s="101"/>
      <c r="H123" s="104"/>
      <c r="I123" s="105"/>
      <c r="J123" s="181"/>
      <c r="K123" s="181"/>
      <c r="L123" s="181"/>
      <c r="M123" s="181"/>
      <c r="N123" s="182"/>
      <c r="O123" s="177"/>
      <c r="P123" s="106"/>
      <c r="Q123" s="179"/>
      <c r="R123" s="144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26"/>
      <c r="B124" s="119"/>
      <c r="C124" s="119"/>
      <c r="D124" s="119"/>
      <c r="E124" s="6"/>
      <c r="F124" s="127"/>
      <c r="G124" s="6"/>
      <c r="H124" s="6"/>
      <c r="I124" s="6"/>
      <c r="J124" s="1"/>
      <c r="K124" s="6"/>
      <c r="L124" s="6"/>
      <c r="M124" s="6"/>
      <c r="N124" s="1"/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26"/>
      <c r="B125" s="119"/>
      <c r="C125" s="119"/>
      <c r="D125" s="119"/>
      <c r="E125" s="6"/>
      <c r="F125" s="127"/>
      <c r="G125" s="56"/>
      <c r="H125" s="41"/>
      <c r="I125" s="56"/>
      <c r="J125" s="6"/>
      <c r="K125" s="145"/>
      <c r="L125" s="146"/>
      <c r="M125" s="6"/>
      <c r="N125" s="109"/>
      <c r="O125" s="147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56"/>
      <c r="B126" s="108"/>
      <c r="C126" s="108"/>
      <c r="D126" s="41"/>
      <c r="E126" s="56"/>
      <c r="F126" s="56"/>
      <c r="G126" s="56"/>
      <c r="H126" s="41"/>
      <c r="I126" s="56"/>
      <c r="J126" s="6"/>
      <c r="K126" s="145"/>
      <c r="L126" s="146"/>
      <c r="M126" s="6"/>
      <c r="N126" s="109"/>
      <c r="O126" s="147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38.25" customHeight="1">
      <c r="A127" s="41"/>
      <c r="B127" s="183" t="s">
        <v>612</v>
      </c>
      <c r="C127" s="183"/>
      <c r="D127" s="183"/>
      <c r="E127" s="183"/>
      <c r="F127" s="6"/>
      <c r="G127" s="6"/>
      <c r="H127" s="137"/>
      <c r="I127" s="6"/>
      <c r="J127" s="137"/>
      <c r="K127" s="138"/>
      <c r="L127" s="6"/>
      <c r="M127" s="6"/>
      <c r="N127" s="1"/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95" t="s">
        <v>16</v>
      </c>
      <c r="B128" s="96" t="s">
        <v>563</v>
      </c>
      <c r="C128" s="96"/>
      <c r="D128" s="97" t="s">
        <v>574</v>
      </c>
      <c r="E128" s="96" t="s">
        <v>575</v>
      </c>
      <c r="F128" s="96" t="s">
        <v>576</v>
      </c>
      <c r="G128" s="96" t="s">
        <v>613</v>
      </c>
      <c r="H128" s="96" t="s">
        <v>614</v>
      </c>
      <c r="I128" s="96" t="s">
        <v>579</v>
      </c>
      <c r="J128" s="184" t="s">
        <v>580</v>
      </c>
      <c r="K128" s="96" t="s">
        <v>581</v>
      </c>
      <c r="L128" s="96" t="s">
        <v>615</v>
      </c>
      <c r="M128" s="96" t="s">
        <v>584</v>
      </c>
      <c r="N128" s="97" t="s">
        <v>585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1</v>
      </c>
      <c r="B129" s="186">
        <v>41579</v>
      </c>
      <c r="C129" s="186"/>
      <c r="D129" s="187" t="s">
        <v>616</v>
      </c>
      <c r="E129" s="188" t="s">
        <v>617</v>
      </c>
      <c r="F129" s="189">
        <v>82</v>
      </c>
      <c r="G129" s="188" t="s">
        <v>618</v>
      </c>
      <c r="H129" s="188">
        <v>100</v>
      </c>
      <c r="I129" s="190">
        <v>100</v>
      </c>
      <c r="J129" s="191" t="s">
        <v>619</v>
      </c>
      <c r="K129" s="192">
        <f t="shared" ref="K129:K181" si="101">H129-F129</f>
        <v>18</v>
      </c>
      <c r="L129" s="193">
        <f t="shared" ref="L129:L181" si="102">K129/F129</f>
        <v>0.21951219512195122</v>
      </c>
      <c r="M129" s="188" t="s">
        <v>586</v>
      </c>
      <c r="N129" s="194">
        <v>42657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</v>
      </c>
      <c r="B130" s="186">
        <v>41794</v>
      </c>
      <c r="C130" s="186"/>
      <c r="D130" s="187" t="s">
        <v>620</v>
      </c>
      <c r="E130" s="188" t="s">
        <v>588</v>
      </c>
      <c r="F130" s="189">
        <v>257</v>
      </c>
      <c r="G130" s="188" t="s">
        <v>618</v>
      </c>
      <c r="H130" s="188">
        <v>300</v>
      </c>
      <c r="I130" s="190">
        <v>300</v>
      </c>
      <c r="J130" s="191" t="s">
        <v>619</v>
      </c>
      <c r="K130" s="192">
        <f t="shared" si="101"/>
        <v>43</v>
      </c>
      <c r="L130" s="193">
        <f t="shared" si="102"/>
        <v>0.16731517509727625</v>
      </c>
      <c r="M130" s="188" t="s">
        <v>586</v>
      </c>
      <c r="N130" s="194">
        <v>41822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3</v>
      </c>
      <c r="B131" s="186">
        <v>41828</v>
      </c>
      <c r="C131" s="186"/>
      <c r="D131" s="187" t="s">
        <v>621</v>
      </c>
      <c r="E131" s="188" t="s">
        <v>588</v>
      </c>
      <c r="F131" s="189">
        <v>393</v>
      </c>
      <c r="G131" s="188" t="s">
        <v>618</v>
      </c>
      <c r="H131" s="188">
        <v>468</v>
      </c>
      <c r="I131" s="190">
        <v>468</v>
      </c>
      <c r="J131" s="191" t="s">
        <v>619</v>
      </c>
      <c r="K131" s="192">
        <f t="shared" si="101"/>
        <v>75</v>
      </c>
      <c r="L131" s="193">
        <f t="shared" si="102"/>
        <v>0.19083969465648856</v>
      </c>
      <c r="M131" s="188" t="s">
        <v>586</v>
      </c>
      <c r="N131" s="194">
        <v>41863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</v>
      </c>
      <c r="B132" s="186">
        <v>41857</v>
      </c>
      <c r="C132" s="186"/>
      <c r="D132" s="187" t="s">
        <v>622</v>
      </c>
      <c r="E132" s="188" t="s">
        <v>588</v>
      </c>
      <c r="F132" s="189">
        <v>205</v>
      </c>
      <c r="G132" s="188" t="s">
        <v>618</v>
      </c>
      <c r="H132" s="188">
        <v>275</v>
      </c>
      <c r="I132" s="190">
        <v>250</v>
      </c>
      <c r="J132" s="191" t="s">
        <v>619</v>
      </c>
      <c r="K132" s="192">
        <f t="shared" si="101"/>
        <v>70</v>
      </c>
      <c r="L132" s="193">
        <f t="shared" si="102"/>
        <v>0.34146341463414637</v>
      </c>
      <c r="M132" s="188" t="s">
        <v>586</v>
      </c>
      <c r="N132" s="194">
        <v>41962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</v>
      </c>
      <c r="B133" s="186">
        <v>41886</v>
      </c>
      <c r="C133" s="186"/>
      <c r="D133" s="187" t="s">
        <v>623</v>
      </c>
      <c r="E133" s="188" t="s">
        <v>588</v>
      </c>
      <c r="F133" s="189">
        <v>162</v>
      </c>
      <c r="G133" s="188" t="s">
        <v>618</v>
      </c>
      <c r="H133" s="188">
        <v>190</v>
      </c>
      <c r="I133" s="190">
        <v>190</v>
      </c>
      <c r="J133" s="191" t="s">
        <v>619</v>
      </c>
      <c r="K133" s="192">
        <f t="shared" si="101"/>
        <v>28</v>
      </c>
      <c r="L133" s="193">
        <f t="shared" si="102"/>
        <v>0.1728395061728395</v>
      </c>
      <c r="M133" s="188" t="s">
        <v>586</v>
      </c>
      <c r="N133" s="194">
        <v>42006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6</v>
      </c>
      <c r="B134" s="186">
        <v>41886</v>
      </c>
      <c r="C134" s="186"/>
      <c r="D134" s="187" t="s">
        <v>624</v>
      </c>
      <c r="E134" s="188" t="s">
        <v>588</v>
      </c>
      <c r="F134" s="189">
        <v>75</v>
      </c>
      <c r="G134" s="188" t="s">
        <v>618</v>
      </c>
      <c r="H134" s="188">
        <v>91.5</v>
      </c>
      <c r="I134" s="190" t="s">
        <v>625</v>
      </c>
      <c r="J134" s="191" t="s">
        <v>626</v>
      </c>
      <c r="K134" s="192">
        <f t="shared" si="101"/>
        <v>16.5</v>
      </c>
      <c r="L134" s="193">
        <f t="shared" si="102"/>
        <v>0.22</v>
      </c>
      <c r="M134" s="188" t="s">
        <v>586</v>
      </c>
      <c r="N134" s="194">
        <v>41954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7</v>
      </c>
      <c r="B135" s="186">
        <v>41913</v>
      </c>
      <c r="C135" s="186"/>
      <c r="D135" s="187" t="s">
        <v>627</v>
      </c>
      <c r="E135" s="188" t="s">
        <v>588</v>
      </c>
      <c r="F135" s="189">
        <v>850</v>
      </c>
      <c r="G135" s="188" t="s">
        <v>618</v>
      </c>
      <c r="H135" s="188">
        <v>982.5</v>
      </c>
      <c r="I135" s="190">
        <v>1050</v>
      </c>
      <c r="J135" s="191" t="s">
        <v>628</v>
      </c>
      <c r="K135" s="192">
        <f t="shared" si="101"/>
        <v>132.5</v>
      </c>
      <c r="L135" s="193">
        <f t="shared" si="102"/>
        <v>0.15588235294117647</v>
      </c>
      <c r="M135" s="188" t="s">
        <v>586</v>
      </c>
      <c r="N135" s="194">
        <v>42039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8</v>
      </c>
      <c r="B136" s="186">
        <v>41913</v>
      </c>
      <c r="C136" s="186"/>
      <c r="D136" s="187" t="s">
        <v>629</v>
      </c>
      <c r="E136" s="188" t="s">
        <v>588</v>
      </c>
      <c r="F136" s="189">
        <v>475</v>
      </c>
      <c r="G136" s="188" t="s">
        <v>618</v>
      </c>
      <c r="H136" s="188">
        <v>515</v>
      </c>
      <c r="I136" s="190">
        <v>600</v>
      </c>
      <c r="J136" s="191" t="s">
        <v>630</v>
      </c>
      <c r="K136" s="192">
        <f t="shared" si="101"/>
        <v>40</v>
      </c>
      <c r="L136" s="193">
        <f t="shared" si="102"/>
        <v>8.4210526315789472E-2</v>
      </c>
      <c r="M136" s="188" t="s">
        <v>586</v>
      </c>
      <c r="N136" s="194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9</v>
      </c>
      <c r="B137" s="186">
        <v>41913</v>
      </c>
      <c r="C137" s="186"/>
      <c r="D137" s="187" t="s">
        <v>631</v>
      </c>
      <c r="E137" s="188" t="s">
        <v>588</v>
      </c>
      <c r="F137" s="189">
        <v>86</v>
      </c>
      <c r="G137" s="188" t="s">
        <v>618</v>
      </c>
      <c r="H137" s="188">
        <v>99</v>
      </c>
      <c r="I137" s="190">
        <v>140</v>
      </c>
      <c r="J137" s="191" t="s">
        <v>632</v>
      </c>
      <c r="K137" s="192">
        <f t="shared" si="101"/>
        <v>13</v>
      </c>
      <c r="L137" s="193">
        <f t="shared" si="102"/>
        <v>0.15116279069767441</v>
      </c>
      <c r="M137" s="188" t="s">
        <v>586</v>
      </c>
      <c r="N137" s="194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10</v>
      </c>
      <c r="B138" s="186">
        <v>41926</v>
      </c>
      <c r="C138" s="186"/>
      <c r="D138" s="187" t="s">
        <v>633</v>
      </c>
      <c r="E138" s="188" t="s">
        <v>588</v>
      </c>
      <c r="F138" s="189">
        <v>496.6</v>
      </c>
      <c r="G138" s="188" t="s">
        <v>618</v>
      </c>
      <c r="H138" s="188">
        <v>621</v>
      </c>
      <c r="I138" s="190">
        <v>580</v>
      </c>
      <c r="J138" s="191" t="s">
        <v>619</v>
      </c>
      <c r="K138" s="192">
        <f t="shared" si="101"/>
        <v>124.39999999999998</v>
      </c>
      <c r="L138" s="193">
        <f t="shared" si="102"/>
        <v>0.25050342327829234</v>
      </c>
      <c r="M138" s="188" t="s">
        <v>586</v>
      </c>
      <c r="N138" s="194">
        <v>42605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11</v>
      </c>
      <c r="B139" s="186">
        <v>41926</v>
      </c>
      <c r="C139" s="186"/>
      <c r="D139" s="187" t="s">
        <v>634</v>
      </c>
      <c r="E139" s="188" t="s">
        <v>588</v>
      </c>
      <c r="F139" s="189">
        <v>2481.9</v>
      </c>
      <c r="G139" s="188" t="s">
        <v>618</v>
      </c>
      <c r="H139" s="188">
        <v>2840</v>
      </c>
      <c r="I139" s="190">
        <v>2870</v>
      </c>
      <c r="J139" s="191" t="s">
        <v>635</v>
      </c>
      <c r="K139" s="192">
        <f t="shared" si="101"/>
        <v>358.09999999999991</v>
      </c>
      <c r="L139" s="193">
        <f t="shared" si="102"/>
        <v>0.14428462065353154</v>
      </c>
      <c r="M139" s="188" t="s">
        <v>586</v>
      </c>
      <c r="N139" s="194">
        <v>42017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12</v>
      </c>
      <c r="B140" s="186">
        <v>41928</v>
      </c>
      <c r="C140" s="186"/>
      <c r="D140" s="187" t="s">
        <v>636</v>
      </c>
      <c r="E140" s="188" t="s">
        <v>588</v>
      </c>
      <c r="F140" s="189">
        <v>84.5</v>
      </c>
      <c r="G140" s="188" t="s">
        <v>618</v>
      </c>
      <c r="H140" s="188">
        <v>93</v>
      </c>
      <c r="I140" s="190">
        <v>110</v>
      </c>
      <c r="J140" s="191" t="s">
        <v>637</v>
      </c>
      <c r="K140" s="192">
        <f t="shared" si="101"/>
        <v>8.5</v>
      </c>
      <c r="L140" s="193">
        <f t="shared" si="102"/>
        <v>0.10059171597633136</v>
      </c>
      <c r="M140" s="188" t="s">
        <v>586</v>
      </c>
      <c r="N140" s="194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13</v>
      </c>
      <c r="B141" s="186">
        <v>41928</v>
      </c>
      <c r="C141" s="186"/>
      <c r="D141" s="187" t="s">
        <v>638</v>
      </c>
      <c r="E141" s="188" t="s">
        <v>588</v>
      </c>
      <c r="F141" s="189">
        <v>401</v>
      </c>
      <c r="G141" s="188" t="s">
        <v>618</v>
      </c>
      <c r="H141" s="188">
        <v>428</v>
      </c>
      <c r="I141" s="190">
        <v>450</v>
      </c>
      <c r="J141" s="191" t="s">
        <v>639</v>
      </c>
      <c r="K141" s="192">
        <f t="shared" si="101"/>
        <v>27</v>
      </c>
      <c r="L141" s="193">
        <f t="shared" si="102"/>
        <v>6.7331670822942641E-2</v>
      </c>
      <c r="M141" s="188" t="s">
        <v>586</v>
      </c>
      <c r="N141" s="194">
        <v>42020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14</v>
      </c>
      <c r="B142" s="186">
        <v>41928</v>
      </c>
      <c r="C142" s="186"/>
      <c r="D142" s="187" t="s">
        <v>640</v>
      </c>
      <c r="E142" s="188" t="s">
        <v>588</v>
      </c>
      <c r="F142" s="189">
        <v>101</v>
      </c>
      <c r="G142" s="188" t="s">
        <v>618</v>
      </c>
      <c r="H142" s="188">
        <v>112</v>
      </c>
      <c r="I142" s="190">
        <v>120</v>
      </c>
      <c r="J142" s="191" t="s">
        <v>641</v>
      </c>
      <c r="K142" s="192">
        <f t="shared" si="101"/>
        <v>11</v>
      </c>
      <c r="L142" s="193">
        <f t="shared" si="102"/>
        <v>0.10891089108910891</v>
      </c>
      <c r="M142" s="188" t="s">
        <v>586</v>
      </c>
      <c r="N142" s="194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15</v>
      </c>
      <c r="B143" s="186">
        <v>41954</v>
      </c>
      <c r="C143" s="186"/>
      <c r="D143" s="187" t="s">
        <v>642</v>
      </c>
      <c r="E143" s="188" t="s">
        <v>588</v>
      </c>
      <c r="F143" s="189">
        <v>59</v>
      </c>
      <c r="G143" s="188" t="s">
        <v>618</v>
      </c>
      <c r="H143" s="188">
        <v>76</v>
      </c>
      <c r="I143" s="190">
        <v>76</v>
      </c>
      <c r="J143" s="191" t="s">
        <v>619</v>
      </c>
      <c r="K143" s="192">
        <f t="shared" si="101"/>
        <v>17</v>
      </c>
      <c r="L143" s="193">
        <f t="shared" si="102"/>
        <v>0.28813559322033899</v>
      </c>
      <c r="M143" s="188" t="s">
        <v>586</v>
      </c>
      <c r="N143" s="194">
        <v>43032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16</v>
      </c>
      <c r="B144" s="186">
        <v>41954</v>
      </c>
      <c r="C144" s="186"/>
      <c r="D144" s="187" t="s">
        <v>631</v>
      </c>
      <c r="E144" s="188" t="s">
        <v>588</v>
      </c>
      <c r="F144" s="189">
        <v>99</v>
      </c>
      <c r="G144" s="188" t="s">
        <v>618</v>
      </c>
      <c r="H144" s="188">
        <v>120</v>
      </c>
      <c r="I144" s="190">
        <v>120</v>
      </c>
      <c r="J144" s="191" t="s">
        <v>599</v>
      </c>
      <c r="K144" s="192">
        <f t="shared" si="101"/>
        <v>21</v>
      </c>
      <c r="L144" s="193">
        <f t="shared" si="102"/>
        <v>0.21212121212121213</v>
      </c>
      <c r="M144" s="188" t="s">
        <v>586</v>
      </c>
      <c r="N144" s="194">
        <v>41960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17</v>
      </c>
      <c r="B145" s="186">
        <v>41956</v>
      </c>
      <c r="C145" s="186"/>
      <c r="D145" s="187" t="s">
        <v>643</v>
      </c>
      <c r="E145" s="188" t="s">
        <v>588</v>
      </c>
      <c r="F145" s="189">
        <v>22</v>
      </c>
      <c r="G145" s="188" t="s">
        <v>618</v>
      </c>
      <c r="H145" s="188">
        <v>33.549999999999997</v>
      </c>
      <c r="I145" s="190">
        <v>32</v>
      </c>
      <c r="J145" s="191" t="s">
        <v>644</v>
      </c>
      <c r="K145" s="192">
        <f t="shared" si="101"/>
        <v>11.549999999999997</v>
      </c>
      <c r="L145" s="193">
        <f t="shared" si="102"/>
        <v>0.52499999999999991</v>
      </c>
      <c r="M145" s="188" t="s">
        <v>586</v>
      </c>
      <c r="N145" s="194">
        <v>42188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18</v>
      </c>
      <c r="B146" s="186">
        <v>41976</v>
      </c>
      <c r="C146" s="186"/>
      <c r="D146" s="187" t="s">
        <v>645</v>
      </c>
      <c r="E146" s="188" t="s">
        <v>588</v>
      </c>
      <c r="F146" s="189">
        <v>440</v>
      </c>
      <c r="G146" s="188" t="s">
        <v>618</v>
      </c>
      <c r="H146" s="188">
        <v>520</v>
      </c>
      <c r="I146" s="190">
        <v>520</v>
      </c>
      <c r="J146" s="191" t="s">
        <v>646</v>
      </c>
      <c r="K146" s="192">
        <f t="shared" si="101"/>
        <v>80</v>
      </c>
      <c r="L146" s="193">
        <f t="shared" si="102"/>
        <v>0.18181818181818182</v>
      </c>
      <c r="M146" s="188" t="s">
        <v>586</v>
      </c>
      <c r="N146" s="194">
        <v>42208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19</v>
      </c>
      <c r="B147" s="186">
        <v>41976</v>
      </c>
      <c r="C147" s="186"/>
      <c r="D147" s="187" t="s">
        <v>647</v>
      </c>
      <c r="E147" s="188" t="s">
        <v>588</v>
      </c>
      <c r="F147" s="189">
        <v>360</v>
      </c>
      <c r="G147" s="188" t="s">
        <v>618</v>
      </c>
      <c r="H147" s="188">
        <v>427</v>
      </c>
      <c r="I147" s="190">
        <v>425</v>
      </c>
      <c r="J147" s="191" t="s">
        <v>648</v>
      </c>
      <c r="K147" s="192">
        <f t="shared" si="101"/>
        <v>67</v>
      </c>
      <c r="L147" s="193">
        <f t="shared" si="102"/>
        <v>0.18611111111111112</v>
      </c>
      <c r="M147" s="188" t="s">
        <v>586</v>
      </c>
      <c r="N147" s="194">
        <v>42058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20</v>
      </c>
      <c r="B148" s="186">
        <v>42012</v>
      </c>
      <c r="C148" s="186"/>
      <c r="D148" s="187" t="s">
        <v>649</v>
      </c>
      <c r="E148" s="188" t="s">
        <v>588</v>
      </c>
      <c r="F148" s="189">
        <v>360</v>
      </c>
      <c r="G148" s="188" t="s">
        <v>618</v>
      </c>
      <c r="H148" s="188">
        <v>455</v>
      </c>
      <c r="I148" s="190">
        <v>420</v>
      </c>
      <c r="J148" s="191" t="s">
        <v>650</v>
      </c>
      <c r="K148" s="192">
        <f t="shared" si="101"/>
        <v>95</v>
      </c>
      <c r="L148" s="193">
        <f t="shared" si="102"/>
        <v>0.2638888888888889</v>
      </c>
      <c r="M148" s="188" t="s">
        <v>586</v>
      </c>
      <c r="N148" s="194">
        <v>42024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21</v>
      </c>
      <c r="B149" s="186">
        <v>42012</v>
      </c>
      <c r="C149" s="186"/>
      <c r="D149" s="187" t="s">
        <v>651</v>
      </c>
      <c r="E149" s="188" t="s">
        <v>588</v>
      </c>
      <c r="F149" s="189">
        <v>130</v>
      </c>
      <c r="G149" s="188"/>
      <c r="H149" s="188">
        <v>175.5</v>
      </c>
      <c r="I149" s="190">
        <v>165</v>
      </c>
      <c r="J149" s="191" t="s">
        <v>652</v>
      </c>
      <c r="K149" s="192">
        <f t="shared" si="101"/>
        <v>45.5</v>
      </c>
      <c r="L149" s="193">
        <f t="shared" si="102"/>
        <v>0.35</v>
      </c>
      <c r="M149" s="188" t="s">
        <v>586</v>
      </c>
      <c r="N149" s="194">
        <v>43088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22</v>
      </c>
      <c r="B150" s="186">
        <v>42040</v>
      </c>
      <c r="C150" s="186"/>
      <c r="D150" s="187" t="s">
        <v>380</v>
      </c>
      <c r="E150" s="188" t="s">
        <v>617</v>
      </c>
      <c r="F150" s="189">
        <v>98</v>
      </c>
      <c r="G150" s="188"/>
      <c r="H150" s="188">
        <v>120</v>
      </c>
      <c r="I150" s="190">
        <v>120</v>
      </c>
      <c r="J150" s="191" t="s">
        <v>619</v>
      </c>
      <c r="K150" s="192">
        <f t="shared" si="101"/>
        <v>22</v>
      </c>
      <c r="L150" s="193">
        <f t="shared" si="102"/>
        <v>0.22448979591836735</v>
      </c>
      <c r="M150" s="188" t="s">
        <v>586</v>
      </c>
      <c r="N150" s="194">
        <v>42753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23</v>
      </c>
      <c r="B151" s="186">
        <v>42040</v>
      </c>
      <c r="C151" s="186"/>
      <c r="D151" s="187" t="s">
        <v>653</v>
      </c>
      <c r="E151" s="188" t="s">
        <v>617</v>
      </c>
      <c r="F151" s="189">
        <v>196</v>
      </c>
      <c r="G151" s="188"/>
      <c r="H151" s="188">
        <v>262</v>
      </c>
      <c r="I151" s="190">
        <v>255</v>
      </c>
      <c r="J151" s="191" t="s">
        <v>619</v>
      </c>
      <c r="K151" s="192">
        <f t="shared" si="101"/>
        <v>66</v>
      </c>
      <c r="L151" s="193">
        <f t="shared" si="102"/>
        <v>0.33673469387755101</v>
      </c>
      <c r="M151" s="188" t="s">
        <v>586</v>
      </c>
      <c r="N151" s="194">
        <v>42599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24</v>
      </c>
      <c r="B152" s="196">
        <v>42067</v>
      </c>
      <c r="C152" s="196"/>
      <c r="D152" s="197" t="s">
        <v>379</v>
      </c>
      <c r="E152" s="198" t="s">
        <v>617</v>
      </c>
      <c r="F152" s="199">
        <v>235</v>
      </c>
      <c r="G152" s="199"/>
      <c r="H152" s="200">
        <v>77</v>
      </c>
      <c r="I152" s="200" t="s">
        <v>654</v>
      </c>
      <c r="J152" s="201" t="s">
        <v>655</v>
      </c>
      <c r="K152" s="202">
        <f t="shared" si="101"/>
        <v>-158</v>
      </c>
      <c r="L152" s="203">
        <f t="shared" si="102"/>
        <v>-0.67234042553191486</v>
      </c>
      <c r="M152" s="199" t="s">
        <v>598</v>
      </c>
      <c r="N152" s="196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25</v>
      </c>
      <c r="B153" s="186">
        <v>42067</v>
      </c>
      <c r="C153" s="186"/>
      <c r="D153" s="187" t="s">
        <v>656</v>
      </c>
      <c r="E153" s="188" t="s">
        <v>617</v>
      </c>
      <c r="F153" s="189">
        <v>185</v>
      </c>
      <c r="G153" s="188"/>
      <c r="H153" s="188">
        <v>224</v>
      </c>
      <c r="I153" s="190" t="s">
        <v>657</v>
      </c>
      <c r="J153" s="191" t="s">
        <v>619</v>
      </c>
      <c r="K153" s="192">
        <f t="shared" si="101"/>
        <v>39</v>
      </c>
      <c r="L153" s="193">
        <f t="shared" si="102"/>
        <v>0.21081081081081082</v>
      </c>
      <c r="M153" s="188" t="s">
        <v>586</v>
      </c>
      <c r="N153" s="194">
        <v>42647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26</v>
      </c>
      <c r="B154" s="196">
        <v>42090</v>
      </c>
      <c r="C154" s="196"/>
      <c r="D154" s="204" t="s">
        <v>658</v>
      </c>
      <c r="E154" s="199" t="s">
        <v>617</v>
      </c>
      <c r="F154" s="199">
        <v>49.5</v>
      </c>
      <c r="G154" s="200"/>
      <c r="H154" s="200">
        <v>15.85</v>
      </c>
      <c r="I154" s="200">
        <v>67</v>
      </c>
      <c r="J154" s="201" t="s">
        <v>659</v>
      </c>
      <c r="K154" s="200">
        <f t="shared" si="101"/>
        <v>-33.65</v>
      </c>
      <c r="L154" s="205">
        <f t="shared" si="102"/>
        <v>-0.67979797979797973</v>
      </c>
      <c r="M154" s="199" t="s">
        <v>598</v>
      </c>
      <c r="N154" s="206">
        <v>43627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27</v>
      </c>
      <c r="B155" s="186">
        <v>42093</v>
      </c>
      <c r="C155" s="186"/>
      <c r="D155" s="187" t="s">
        <v>660</v>
      </c>
      <c r="E155" s="188" t="s">
        <v>617</v>
      </c>
      <c r="F155" s="189">
        <v>183.5</v>
      </c>
      <c r="G155" s="188"/>
      <c r="H155" s="188">
        <v>219</v>
      </c>
      <c r="I155" s="190">
        <v>218</v>
      </c>
      <c r="J155" s="191" t="s">
        <v>661</v>
      </c>
      <c r="K155" s="192">
        <f t="shared" si="101"/>
        <v>35.5</v>
      </c>
      <c r="L155" s="193">
        <f t="shared" si="102"/>
        <v>0.19346049046321526</v>
      </c>
      <c r="M155" s="188" t="s">
        <v>586</v>
      </c>
      <c r="N155" s="194">
        <v>42103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28</v>
      </c>
      <c r="B156" s="186">
        <v>42114</v>
      </c>
      <c r="C156" s="186"/>
      <c r="D156" s="187" t="s">
        <v>662</v>
      </c>
      <c r="E156" s="188" t="s">
        <v>617</v>
      </c>
      <c r="F156" s="189">
        <f>(227+237)/2</f>
        <v>232</v>
      </c>
      <c r="G156" s="188"/>
      <c r="H156" s="188">
        <v>298</v>
      </c>
      <c r="I156" s="190">
        <v>298</v>
      </c>
      <c r="J156" s="191" t="s">
        <v>619</v>
      </c>
      <c r="K156" s="192">
        <f t="shared" si="101"/>
        <v>66</v>
      </c>
      <c r="L156" s="193">
        <f t="shared" si="102"/>
        <v>0.28448275862068967</v>
      </c>
      <c r="M156" s="188" t="s">
        <v>586</v>
      </c>
      <c r="N156" s="194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29</v>
      </c>
      <c r="B157" s="186">
        <v>42128</v>
      </c>
      <c r="C157" s="186"/>
      <c r="D157" s="187" t="s">
        <v>663</v>
      </c>
      <c r="E157" s="188" t="s">
        <v>588</v>
      </c>
      <c r="F157" s="189">
        <v>385</v>
      </c>
      <c r="G157" s="188"/>
      <c r="H157" s="188">
        <f>212.5+331</f>
        <v>543.5</v>
      </c>
      <c r="I157" s="190">
        <v>510</v>
      </c>
      <c r="J157" s="191" t="s">
        <v>664</v>
      </c>
      <c r="K157" s="192">
        <f t="shared" si="101"/>
        <v>158.5</v>
      </c>
      <c r="L157" s="193">
        <f t="shared" si="102"/>
        <v>0.41168831168831171</v>
      </c>
      <c r="M157" s="188" t="s">
        <v>586</v>
      </c>
      <c r="N157" s="194">
        <v>42235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30</v>
      </c>
      <c r="B158" s="186">
        <v>42128</v>
      </c>
      <c r="C158" s="186"/>
      <c r="D158" s="187" t="s">
        <v>665</v>
      </c>
      <c r="E158" s="188" t="s">
        <v>588</v>
      </c>
      <c r="F158" s="189">
        <v>115.5</v>
      </c>
      <c r="G158" s="188"/>
      <c r="H158" s="188">
        <v>146</v>
      </c>
      <c r="I158" s="190">
        <v>142</v>
      </c>
      <c r="J158" s="191" t="s">
        <v>666</v>
      </c>
      <c r="K158" s="192">
        <f t="shared" si="101"/>
        <v>30.5</v>
      </c>
      <c r="L158" s="193">
        <f t="shared" si="102"/>
        <v>0.26406926406926406</v>
      </c>
      <c r="M158" s="188" t="s">
        <v>586</v>
      </c>
      <c r="N158" s="194">
        <v>42202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31</v>
      </c>
      <c r="B159" s="186">
        <v>42151</v>
      </c>
      <c r="C159" s="186"/>
      <c r="D159" s="187" t="s">
        <v>667</v>
      </c>
      <c r="E159" s="188" t="s">
        <v>588</v>
      </c>
      <c r="F159" s="189">
        <v>237.5</v>
      </c>
      <c r="G159" s="188"/>
      <c r="H159" s="188">
        <v>279.5</v>
      </c>
      <c r="I159" s="190">
        <v>278</v>
      </c>
      <c r="J159" s="191" t="s">
        <v>619</v>
      </c>
      <c r="K159" s="192">
        <f t="shared" si="101"/>
        <v>42</v>
      </c>
      <c r="L159" s="193">
        <f t="shared" si="102"/>
        <v>0.17684210526315788</v>
      </c>
      <c r="M159" s="188" t="s">
        <v>586</v>
      </c>
      <c r="N159" s="194">
        <v>42222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32</v>
      </c>
      <c r="B160" s="186">
        <v>42174</v>
      </c>
      <c r="C160" s="186"/>
      <c r="D160" s="187" t="s">
        <v>638</v>
      </c>
      <c r="E160" s="188" t="s">
        <v>617</v>
      </c>
      <c r="F160" s="189">
        <v>340</v>
      </c>
      <c r="G160" s="188"/>
      <c r="H160" s="188">
        <v>448</v>
      </c>
      <c r="I160" s="190">
        <v>448</v>
      </c>
      <c r="J160" s="191" t="s">
        <v>619</v>
      </c>
      <c r="K160" s="192">
        <f t="shared" si="101"/>
        <v>108</v>
      </c>
      <c r="L160" s="193">
        <f t="shared" si="102"/>
        <v>0.31764705882352939</v>
      </c>
      <c r="M160" s="188" t="s">
        <v>586</v>
      </c>
      <c r="N160" s="194">
        <v>43018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33</v>
      </c>
      <c r="B161" s="186">
        <v>42191</v>
      </c>
      <c r="C161" s="186"/>
      <c r="D161" s="187" t="s">
        <v>668</v>
      </c>
      <c r="E161" s="188" t="s">
        <v>617</v>
      </c>
      <c r="F161" s="189">
        <v>390</v>
      </c>
      <c r="G161" s="188"/>
      <c r="H161" s="188">
        <v>460</v>
      </c>
      <c r="I161" s="190">
        <v>460</v>
      </c>
      <c r="J161" s="191" t="s">
        <v>619</v>
      </c>
      <c r="K161" s="192">
        <f t="shared" si="101"/>
        <v>70</v>
      </c>
      <c r="L161" s="193">
        <f t="shared" si="102"/>
        <v>0.17948717948717949</v>
      </c>
      <c r="M161" s="188" t="s">
        <v>586</v>
      </c>
      <c r="N161" s="194">
        <v>42478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34</v>
      </c>
      <c r="B162" s="196">
        <v>42195</v>
      </c>
      <c r="C162" s="196"/>
      <c r="D162" s="197" t="s">
        <v>669</v>
      </c>
      <c r="E162" s="198" t="s">
        <v>617</v>
      </c>
      <c r="F162" s="199">
        <v>122.5</v>
      </c>
      <c r="G162" s="199"/>
      <c r="H162" s="200">
        <v>61</v>
      </c>
      <c r="I162" s="200">
        <v>172</v>
      </c>
      <c r="J162" s="201" t="s">
        <v>670</v>
      </c>
      <c r="K162" s="202">
        <f t="shared" si="101"/>
        <v>-61.5</v>
      </c>
      <c r="L162" s="203">
        <f t="shared" si="102"/>
        <v>-0.50204081632653064</v>
      </c>
      <c r="M162" s="199" t="s">
        <v>598</v>
      </c>
      <c r="N162" s="196">
        <v>43333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35</v>
      </c>
      <c r="B163" s="186">
        <v>42219</v>
      </c>
      <c r="C163" s="186"/>
      <c r="D163" s="187" t="s">
        <v>671</v>
      </c>
      <c r="E163" s="188" t="s">
        <v>617</v>
      </c>
      <c r="F163" s="189">
        <v>297.5</v>
      </c>
      <c r="G163" s="188"/>
      <c r="H163" s="188">
        <v>350</v>
      </c>
      <c r="I163" s="190">
        <v>360</v>
      </c>
      <c r="J163" s="191" t="s">
        <v>672</v>
      </c>
      <c r="K163" s="192">
        <f t="shared" si="101"/>
        <v>52.5</v>
      </c>
      <c r="L163" s="193">
        <f t="shared" si="102"/>
        <v>0.17647058823529413</v>
      </c>
      <c r="M163" s="188" t="s">
        <v>586</v>
      </c>
      <c r="N163" s="194">
        <v>42232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36</v>
      </c>
      <c r="B164" s="186">
        <v>42219</v>
      </c>
      <c r="C164" s="186"/>
      <c r="D164" s="187" t="s">
        <v>673</v>
      </c>
      <c r="E164" s="188" t="s">
        <v>617</v>
      </c>
      <c r="F164" s="189">
        <v>115.5</v>
      </c>
      <c r="G164" s="188"/>
      <c r="H164" s="188">
        <v>149</v>
      </c>
      <c r="I164" s="190">
        <v>140</v>
      </c>
      <c r="J164" s="191" t="s">
        <v>674</v>
      </c>
      <c r="K164" s="192">
        <f t="shared" si="101"/>
        <v>33.5</v>
      </c>
      <c r="L164" s="193">
        <f t="shared" si="102"/>
        <v>0.29004329004329005</v>
      </c>
      <c r="M164" s="188" t="s">
        <v>586</v>
      </c>
      <c r="N164" s="194">
        <v>42740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37</v>
      </c>
      <c r="B165" s="186">
        <v>42251</v>
      </c>
      <c r="C165" s="186"/>
      <c r="D165" s="187" t="s">
        <v>667</v>
      </c>
      <c r="E165" s="188" t="s">
        <v>617</v>
      </c>
      <c r="F165" s="189">
        <v>226</v>
      </c>
      <c r="G165" s="188"/>
      <c r="H165" s="188">
        <v>292</v>
      </c>
      <c r="I165" s="190">
        <v>292</v>
      </c>
      <c r="J165" s="191" t="s">
        <v>675</v>
      </c>
      <c r="K165" s="192">
        <f t="shared" si="101"/>
        <v>66</v>
      </c>
      <c r="L165" s="193">
        <f t="shared" si="102"/>
        <v>0.29203539823008851</v>
      </c>
      <c r="M165" s="188" t="s">
        <v>586</v>
      </c>
      <c r="N165" s="194">
        <v>42286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38</v>
      </c>
      <c r="B166" s="186">
        <v>42254</v>
      </c>
      <c r="C166" s="186"/>
      <c r="D166" s="187" t="s">
        <v>662</v>
      </c>
      <c r="E166" s="188" t="s">
        <v>617</v>
      </c>
      <c r="F166" s="189">
        <v>232.5</v>
      </c>
      <c r="G166" s="188"/>
      <c r="H166" s="188">
        <v>312.5</v>
      </c>
      <c r="I166" s="190">
        <v>310</v>
      </c>
      <c r="J166" s="191" t="s">
        <v>619</v>
      </c>
      <c r="K166" s="192">
        <f t="shared" si="101"/>
        <v>80</v>
      </c>
      <c r="L166" s="193">
        <f t="shared" si="102"/>
        <v>0.34408602150537637</v>
      </c>
      <c r="M166" s="188" t="s">
        <v>586</v>
      </c>
      <c r="N166" s="194">
        <v>42823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39</v>
      </c>
      <c r="B167" s="186">
        <v>42268</v>
      </c>
      <c r="C167" s="186"/>
      <c r="D167" s="187" t="s">
        <v>676</v>
      </c>
      <c r="E167" s="188" t="s">
        <v>617</v>
      </c>
      <c r="F167" s="189">
        <v>196.5</v>
      </c>
      <c r="G167" s="188"/>
      <c r="H167" s="188">
        <v>238</v>
      </c>
      <c r="I167" s="190">
        <v>238</v>
      </c>
      <c r="J167" s="191" t="s">
        <v>675</v>
      </c>
      <c r="K167" s="192">
        <f t="shared" si="101"/>
        <v>41.5</v>
      </c>
      <c r="L167" s="193">
        <f t="shared" si="102"/>
        <v>0.21119592875318066</v>
      </c>
      <c r="M167" s="188" t="s">
        <v>586</v>
      </c>
      <c r="N167" s="194">
        <v>42291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40</v>
      </c>
      <c r="B168" s="186">
        <v>42271</v>
      </c>
      <c r="C168" s="186"/>
      <c r="D168" s="187" t="s">
        <v>616</v>
      </c>
      <c r="E168" s="188" t="s">
        <v>617</v>
      </c>
      <c r="F168" s="189">
        <v>65</v>
      </c>
      <c r="G168" s="188"/>
      <c r="H168" s="188">
        <v>82</v>
      </c>
      <c r="I168" s="190">
        <v>82</v>
      </c>
      <c r="J168" s="191" t="s">
        <v>675</v>
      </c>
      <c r="K168" s="192">
        <f t="shared" si="101"/>
        <v>17</v>
      </c>
      <c r="L168" s="193">
        <f t="shared" si="102"/>
        <v>0.26153846153846155</v>
      </c>
      <c r="M168" s="188" t="s">
        <v>586</v>
      </c>
      <c r="N168" s="194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41</v>
      </c>
      <c r="B169" s="186">
        <v>42291</v>
      </c>
      <c r="C169" s="186"/>
      <c r="D169" s="187" t="s">
        <v>677</v>
      </c>
      <c r="E169" s="188" t="s">
        <v>617</v>
      </c>
      <c r="F169" s="189">
        <v>144</v>
      </c>
      <c r="G169" s="188"/>
      <c r="H169" s="188">
        <v>182.5</v>
      </c>
      <c r="I169" s="190">
        <v>181</v>
      </c>
      <c r="J169" s="191" t="s">
        <v>675</v>
      </c>
      <c r="K169" s="192">
        <f t="shared" si="101"/>
        <v>38.5</v>
      </c>
      <c r="L169" s="193">
        <f t="shared" si="102"/>
        <v>0.2673611111111111</v>
      </c>
      <c r="M169" s="188" t="s">
        <v>586</v>
      </c>
      <c r="N169" s="194">
        <v>42817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42</v>
      </c>
      <c r="B170" s="186">
        <v>42291</v>
      </c>
      <c r="C170" s="186"/>
      <c r="D170" s="187" t="s">
        <v>678</v>
      </c>
      <c r="E170" s="188" t="s">
        <v>617</v>
      </c>
      <c r="F170" s="189">
        <v>264</v>
      </c>
      <c r="G170" s="188"/>
      <c r="H170" s="188">
        <v>311</v>
      </c>
      <c r="I170" s="190">
        <v>311</v>
      </c>
      <c r="J170" s="191" t="s">
        <v>675</v>
      </c>
      <c r="K170" s="192">
        <f t="shared" si="101"/>
        <v>47</v>
      </c>
      <c r="L170" s="193">
        <f t="shared" si="102"/>
        <v>0.17803030303030304</v>
      </c>
      <c r="M170" s="188" t="s">
        <v>586</v>
      </c>
      <c r="N170" s="194">
        <v>42604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43</v>
      </c>
      <c r="B171" s="186">
        <v>42318</v>
      </c>
      <c r="C171" s="186"/>
      <c r="D171" s="187" t="s">
        <v>679</v>
      </c>
      <c r="E171" s="188" t="s">
        <v>588</v>
      </c>
      <c r="F171" s="189">
        <v>549.5</v>
      </c>
      <c r="G171" s="188"/>
      <c r="H171" s="188">
        <v>630</v>
      </c>
      <c r="I171" s="190">
        <v>630</v>
      </c>
      <c r="J171" s="191" t="s">
        <v>675</v>
      </c>
      <c r="K171" s="192">
        <f t="shared" si="101"/>
        <v>80.5</v>
      </c>
      <c r="L171" s="193">
        <f t="shared" si="102"/>
        <v>0.1464968152866242</v>
      </c>
      <c r="M171" s="188" t="s">
        <v>586</v>
      </c>
      <c r="N171" s="194">
        <v>42419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44</v>
      </c>
      <c r="B172" s="186">
        <v>42342</v>
      </c>
      <c r="C172" s="186"/>
      <c r="D172" s="187" t="s">
        <v>680</v>
      </c>
      <c r="E172" s="188" t="s">
        <v>617</v>
      </c>
      <c r="F172" s="189">
        <v>1027.5</v>
      </c>
      <c r="G172" s="188"/>
      <c r="H172" s="188">
        <v>1315</v>
      </c>
      <c r="I172" s="190">
        <v>1250</v>
      </c>
      <c r="J172" s="191" t="s">
        <v>675</v>
      </c>
      <c r="K172" s="192">
        <f t="shared" si="101"/>
        <v>287.5</v>
      </c>
      <c r="L172" s="193">
        <f t="shared" si="102"/>
        <v>0.27980535279805352</v>
      </c>
      <c r="M172" s="188" t="s">
        <v>586</v>
      </c>
      <c r="N172" s="194">
        <v>43244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45</v>
      </c>
      <c r="B173" s="186">
        <v>42367</v>
      </c>
      <c r="C173" s="186"/>
      <c r="D173" s="187" t="s">
        <v>681</v>
      </c>
      <c r="E173" s="188" t="s">
        <v>617</v>
      </c>
      <c r="F173" s="189">
        <v>465</v>
      </c>
      <c r="G173" s="188"/>
      <c r="H173" s="188">
        <v>540</v>
      </c>
      <c r="I173" s="190">
        <v>540</v>
      </c>
      <c r="J173" s="191" t="s">
        <v>675</v>
      </c>
      <c r="K173" s="192">
        <f t="shared" si="101"/>
        <v>75</v>
      </c>
      <c r="L173" s="193">
        <f t="shared" si="102"/>
        <v>0.16129032258064516</v>
      </c>
      <c r="M173" s="188" t="s">
        <v>586</v>
      </c>
      <c r="N173" s="194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46</v>
      </c>
      <c r="B174" s="186">
        <v>42380</v>
      </c>
      <c r="C174" s="186"/>
      <c r="D174" s="187" t="s">
        <v>380</v>
      </c>
      <c r="E174" s="188" t="s">
        <v>588</v>
      </c>
      <c r="F174" s="189">
        <v>81</v>
      </c>
      <c r="G174" s="188"/>
      <c r="H174" s="188">
        <v>110</v>
      </c>
      <c r="I174" s="190">
        <v>110</v>
      </c>
      <c r="J174" s="191" t="s">
        <v>675</v>
      </c>
      <c r="K174" s="192">
        <f t="shared" si="101"/>
        <v>29</v>
      </c>
      <c r="L174" s="193">
        <f t="shared" si="102"/>
        <v>0.35802469135802467</v>
      </c>
      <c r="M174" s="188" t="s">
        <v>586</v>
      </c>
      <c r="N174" s="194">
        <v>42745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47</v>
      </c>
      <c r="B175" s="186">
        <v>42382</v>
      </c>
      <c r="C175" s="186"/>
      <c r="D175" s="187" t="s">
        <v>682</v>
      </c>
      <c r="E175" s="188" t="s">
        <v>588</v>
      </c>
      <c r="F175" s="189">
        <v>417.5</v>
      </c>
      <c r="G175" s="188"/>
      <c r="H175" s="188">
        <v>547</v>
      </c>
      <c r="I175" s="190">
        <v>535</v>
      </c>
      <c r="J175" s="191" t="s">
        <v>675</v>
      </c>
      <c r="K175" s="192">
        <f t="shared" si="101"/>
        <v>129.5</v>
      </c>
      <c r="L175" s="193">
        <f t="shared" si="102"/>
        <v>0.31017964071856285</v>
      </c>
      <c r="M175" s="188" t="s">
        <v>586</v>
      </c>
      <c r="N175" s="194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48</v>
      </c>
      <c r="B176" s="186">
        <v>42408</v>
      </c>
      <c r="C176" s="186"/>
      <c r="D176" s="187" t="s">
        <v>683</v>
      </c>
      <c r="E176" s="188" t="s">
        <v>617</v>
      </c>
      <c r="F176" s="189">
        <v>650</v>
      </c>
      <c r="G176" s="188"/>
      <c r="H176" s="188">
        <v>800</v>
      </c>
      <c r="I176" s="190">
        <v>800</v>
      </c>
      <c r="J176" s="191" t="s">
        <v>675</v>
      </c>
      <c r="K176" s="192">
        <f t="shared" si="101"/>
        <v>150</v>
      </c>
      <c r="L176" s="193">
        <f t="shared" si="102"/>
        <v>0.23076923076923078</v>
      </c>
      <c r="M176" s="188" t="s">
        <v>586</v>
      </c>
      <c r="N176" s="194">
        <v>43154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49</v>
      </c>
      <c r="B177" s="186">
        <v>42433</v>
      </c>
      <c r="C177" s="186"/>
      <c r="D177" s="187" t="s">
        <v>209</v>
      </c>
      <c r="E177" s="188" t="s">
        <v>617</v>
      </c>
      <c r="F177" s="189">
        <v>437.5</v>
      </c>
      <c r="G177" s="188"/>
      <c r="H177" s="188">
        <v>504.5</v>
      </c>
      <c r="I177" s="190">
        <v>522</v>
      </c>
      <c r="J177" s="191" t="s">
        <v>684</v>
      </c>
      <c r="K177" s="192">
        <f t="shared" si="101"/>
        <v>67</v>
      </c>
      <c r="L177" s="193">
        <f t="shared" si="102"/>
        <v>0.15314285714285714</v>
      </c>
      <c r="M177" s="188" t="s">
        <v>586</v>
      </c>
      <c r="N177" s="194">
        <v>42480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50</v>
      </c>
      <c r="B178" s="186">
        <v>42438</v>
      </c>
      <c r="C178" s="186"/>
      <c r="D178" s="187" t="s">
        <v>685</v>
      </c>
      <c r="E178" s="188" t="s">
        <v>617</v>
      </c>
      <c r="F178" s="189">
        <v>189.5</v>
      </c>
      <c r="G178" s="188"/>
      <c r="H178" s="188">
        <v>218</v>
      </c>
      <c r="I178" s="190">
        <v>218</v>
      </c>
      <c r="J178" s="191" t="s">
        <v>675</v>
      </c>
      <c r="K178" s="192">
        <f t="shared" si="101"/>
        <v>28.5</v>
      </c>
      <c r="L178" s="193">
        <f t="shared" si="102"/>
        <v>0.15039577836411611</v>
      </c>
      <c r="M178" s="188" t="s">
        <v>586</v>
      </c>
      <c r="N178" s="194">
        <v>43034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51</v>
      </c>
      <c r="B179" s="196">
        <v>42471</v>
      </c>
      <c r="C179" s="196"/>
      <c r="D179" s="204" t="s">
        <v>686</v>
      </c>
      <c r="E179" s="199" t="s">
        <v>617</v>
      </c>
      <c r="F179" s="199">
        <v>36.5</v>
      </c>
      <c r="G179" s="200"/>
      <c r="H179" s="200">
        <v>15.85</v>
      </c>
      <c r="I179" s="200">
        <v>60</v>
      </c>
      <c r="J179" s="201" t="s">
        <v>687</v>
      </c>
      <c r="K179" s="202">
        <f t="shared" si="101"/>
        <v>-20.65</v>
      </c>
      <c r="L179" s="203">
        <f t="shared" si="102"/>
        <v>-0.5657534246575342</v>
      </c>
      <c r="M179" s="199" t="s">
        <v>598</v>
      </c>
      <c r="N179" s="207">
        <v>43627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52</v>
      </c>
      <c r="B180" s="186">
        <v>42472</v>
      </c>
      <c r="C180" s="186"/>
      <c r="D180" s="187" t="s">
        <v>688</v>
      </c>
      <c r="E180" s="188" t="s">
        <v>617</v>
      </c>
      <c r="F180" s="189">
        <v>93</v>
      </c>
      <c r="G180" s="188"/>
      <c r="H180" s="188">
        <v>149</v>
      </c>
      <c r="I180" s="190">
        <v>140</v>
      </c>
      <c r="J180" s="191" t="s">
        <v>689</v>
      </c>
      <c r="K180" s="192">
        <f t="shared" si="101"/>
        <v>56</v>
      </c>
      <c r="L180" s="193">
        <f t="shared" si="102"/>
        <v>0.60215053763440862</v>
      </c>
      <c r="M180" s="188" t="s">
        <v>586</v>
      </c>
      <c r="N180" s="194">
        <v>42740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53</v>
      </c>
      <c r="B181" s="186">
        <v>42472</v>
      </c>
      <c r="C181" s="186"/>
      <c r="D181" s="187" t="s">
        <v>690</v>
      </c>
      <c r="E181" s="188" t="s">
        <v>617</v>
      </c>
      <c r="F181" s="189">
        <v>130</v>
      </c>
      <c r="G181" s="188"/>
      <c r="H181" s="188">
        <v>150</v>
      </c>
      <c r="I181" s="190" t="s">
        <v>691</v>
      </c>
      <c r="J181" s="191" t="s">
        <v>675</v>
      </c>
      <c r="K181" s="192">
        <f t="shared" si="101"/>
        <v>20</v>
      </c>
      <c r="L181" s="193">
        <f t="shared" si="102"/>
        <v>0.15384615384615385</v>
      </c>
      <c r="M181" s="188" t="s">
        <v>586</v>
      </c>
      <c r="N181" s="194">
        <v>42564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54</v>
      </c>
      <c r="B182" s="186">
        <v>42473</v>
      </c>
      <c r="C182" s="186"/>
      <c r="D182" s="187" t="s">
        <v>692</v>
      </c>
      <c r="E182" s="188" t="s">
        <v>617</v>
      </c>
      <c r="F182" s="189">
        <v>196</v>
      </c>
      <c r="G182" s="188"/>
      <c r="H182" s="188">
        <v>299</v>
      </c>
      <c r="I182" s="190">
        <v>299</v>
      </c>
      <c r="J182" s="191" t="s">
        <v>675</v>
      </c>
      <c r="K182" s="192">
        <v>103</v>
      </c>
      <c r="L182" s="193">
        <v>0.52551020408163296</v>
      </c>
      <c r="M182" s="188" t="s">
        <v>586</v>
      </c>
      <c r="N182" s="194">
        <v>42620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55</v>
      </c>
      <c r="B183" s="186">
        <v>42473</v>
      </c>
      <c r="C183" s="186"/>
      <c r="D183" s="187" t="s">
        <v>693</v>
      </c>
      <c r="E183" s="188" t="s">
        <v>617</v>
      </c>
      <c r="F183" s="189">
        <v>88</v>
      </c>
      <c r="G183" s="188"/>
      <c r="H183" s="188">
        <v>103</v>
      </c>
      <c r="I183" s="190">
        <v>103</v>
      </c>
      <c r="J183" s="191" t="s">
        <v>675</v>
      </c>
      <c r="K183" s="192">
        <v>15</v>
      </c>
      <c r="L183" s="193">
        <v>0.170454545454545</v>
      </c>
      <c r="M183" s="188" t="s">
        <v>586</v>
      </c>
      <c r="N183" s="194">
        <v>42530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56</v>
      </c>
      <c r="B184" s="186">
        <v>42492</v>
      </c>
      <c r="C184" s="186"/>
      <c r="D184" s="187" t="s">
        <v>694</v>
      </c>
      <c r="E184" s="188" t="s">
        <v>617</v>
      </c>
      <c r="F184" s="189">
        <v>127.5</v>
      </c>
      <c r="G184" s="188"/>
      <c r="H184" s="188">
        <v>148</v>
      </c>
      <c r="I184" s="190" t="s">
        <v>695</v>
      </c>
      <c r="J184" s="191" t="s">
        <v>675</v>
      </c>
      <c r="K184" s="192">
        <f>H184-F184</f>
        <v>20.5</v>
      </c>
      <c r="L184" s="193">
        <f>K184/F184</f>
        <v>0.16078431372549021</v>
      </c>
      <c r="M184" s="188" t="s">
        <v>586</v>
      </c>
      <c r="N184" s="194">
        <v>42564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57</v>
      </c>
      <c r="B185" s="186">
        <v>42493</v>
      </c>
      <c r="C185" s="186"/>
      <c r="D185" s="187" t="s">
        <v>696</v>
      </c>
      <c r="E185" s="188" t="s">
        <v>617</v>
      </c>
      <c r="F185" s="189">
        <v>675</v>
      </c>
      <c r="G185" s="188"/>
      <c r="H185" s="188">
        <v>815</v>
      </c>
      <c r="I185" s="190" t="s">
        <v>697</v>
      </c>
      <c r="J185" s="191" t="s">
        <v>675</v>
      </c>
      <c r="K185" s="192">
        <f>H185-F185</f>
        <v>140</v>
      </c>
      <c r="L185" s="193">
        <f>K185/F185</f>
        <v>0.2074074074074074</v>
      </c>
      <c r="M185" s="188" t="s">
        <v>586</v>
      </c>
      <c r="N185" s="194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58</v>
      </c>
      <c r="B186" s="196">
        <v>42522</v>
      </c>
      <c r="C186" s="196"/>
      <c r="D186" s="197" t="s">
        <v>698</v>
      </c>
      <c r="E186" s="198" t="s">
        <v>617</v>
      </c>
      <c r="F186" s="199">
        <v>500</v>
      </c>
      <c r="G186" s="199"/>
      <c r="H186" s="200">
        <v>232.5</v>
      </c>
      <c r="I186" s="200" t="s">
        <v>699</v>
      </c>
      <c r="J186" s="201" t="s">
        <v>700</v>
      </c>
      <c r="K186" s="202">
        <f>H186-F186</f>
        <v>-267.5</v>
      </c>
      <c r="L186" s="203">
        <f>K186/F186</f>
        <v>-0.53500000000000003</v>
      </c>
      <c r="M186" s="199" t="s">
        <v>598</v>
      </c>
      <c r="N186" s="196">
        <v>43735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59</v>
      </c>
      <c r="B187" s="186">
        <v>42527</v>
      </c>
      <c r="C187" s="186"/>
      <c r="D187" s="187" t="s">
        <v>538</v>
      </c>
      <c r="E187" s="188" t="s">
        <v>617</v>
      </c>
      <c r="F187" s="189">
        <v>110</v>
      </c>
      <c r="G187" s="188"/>
      <c r="H187" s="188">
        <v>126.5</v>
      </c>
      <c r="I187" s="190">
        <v>125</v>
      </c>
      <c r="J187" s="191" t="s">
        <v>626</v>
      </c>
      <c r="K187" s="192">
        <f>H187-F187</f>
        <v>16.5</v>
      </c>
      <c r="L187" s="193">
        <f>K187/F187</f>
        <v>0.15</v>
      </c>
      <c r="M187" s="188" t="s">
        <v>586</v>
      </c>
      <c r="N187" s="194">
        <v>42552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60</v>
      </c>
      <c r="B188" s="186">
        <v>42538</v>
      </c>
      <c r="C188" s="186"/>
      <c r="D188" s="187" t="s">
        <v>701</v>
      </c>
      <c r="E188" s="188" t="s">
        <v>617</v>
      </c>
      <c r="F188" s="189">
        <v>44</v>
      </c>
      <c r="G188" s="188"/>
      <c r="H188" s="188">
        <v>69.5</v>
      </c>
      <c r="I188" s="190">
        <v>69.5</v>
      </c>
      <c r="J188" s="191" t="s">
        <v>702</v>
      </c>
      <c r="K188" s="192">
        <f>H188-F188</f>
        <v>25.5</v>
      </c>
      <c r="L188" s="193">
        <f>K188/F188</f>
        <v>0.57954545454545459</v>
      </c>
      <c r="M188" s="188" t="s">
        <v>586</v>
      </c>
      <c r="N188" s="194">
        <v>42977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61</v>
      </c>
      <c r="B189" s="186">
        <v>42549</v>
      </c>
      <c r="C189" s="186"/>
      <c r="D189" s="187" t="s">
        <v>703</v>
      </c>
      <c r="E189" s="188" t="s">
        <v>617</v>
      </c>
      <c r="F189" s="189">
        <v>262.5</v>
      </c>
      <c r="G189" s="188"/>
      <c r="H189" s="188">
        <v>340</v>
      </c>
      <c r="I189" s="190">
        <v>333</v>
      </c>
      <c r="J189" s="191" t="s">
        <v>704</v>
      </c>
      <c r="K189" s="192">
        <v>77.5</v>
      </c>
      <c r="L189" s="193">
        <v>0.29523809523809502</v>
      </c>
      <c r="M189" s="188" t="s">
        <v>586</v>
      </c>
      <c r="N189" s="194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62</v>
      </c>
      <c r="B190" s="186">
        <v>42549</v>
      </c>
      <c r="C190" s="186"/>
      <c r="D190" s="187" t="s">
        <v>705</v>
      </c>
      <c r="E190" s="188" t="s">
        <v>617</v>
      </c>
      <c r="F190" s="189">
        <v>840</v>
      </c>
      <c r="G190" s="188"/>
      <c r="H190" s="188">
        <v>1230</v>
      </c>
      <c r="I190" s="190">
        <v>1230</v>
      </c>
      <c r="J190" s="191" t="s">
        <v>675</v>
      </c>
      <c r="K190" s="192">
        <v>390</v>
      </c>
      <c r="L190" s="193">
        <v>0.46428571428571402</v>
      </c>
      <c r="M190" s="188" t="s">
        <v>586</v>
      </c>
      <c r="N190" s="194">
        <v>42649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8">
        <v>63</v>
      </c>
      <c r="B191" s="209">
        <v>42556</v>
      </c>
      <c r="C191" s="209"/>
      <c r="D191" s="210" t="s">
        <v>706</v>
      </c>
      <c r="E191" s="211" t="s">
        <v>617</v>
      </c>
      <c r="F191" s="211">
        <v>395</v>
      </c>
      <c r="G191" s="212"/>
      <c r="H191" s="212">
        <f>(468.5+342.5)/2</f>
        <v>405.5</v>
      </c>
      <c r="I191" s="212">
        <v>510</v>
      </c>
      <c r="J191" s="213" t="s">
        <v>707</v>
      </c>
      <c r="K191" s="214">
        <f t="shared" ref="K191:K197" si="103">H191-F191</f>
        <v>10.5</v>
      </c>
      <c r="L191" s="215">
        <f t="shared" ref="L191:L197" si="104">K191/F191</f>
        <v>2.6582278481012658E-2</v>
      </c>
      <c r="M191" s="211" t="s">
        <v>708</v>
      </c>
      <c r="N191" s="209">
        <v>43606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64</v>
      </c>
      <c r="B192" s="196">
        <v>42584</v>
      </c>
      <c r="C192" s="196"/>
      <c r="D192" s="197" t="s">
        <v>709</v>
      </c>
      <c r="E192" s="198" t="s">
        <v>588</v>
      </c>
      <c r="F192" s="199">
        <f>169.5-12.8</f>
        <v>156.69999999999999</v>
      </c>
      <c r="G192" s="199"/>
      <c r="H192" s="200">
        <v>77</v>
      </c>
      <c r="I192" s="200" t="s">
        <v>710</v>
      </c>
      <c r="J192" s="201" t="s">
        <v>711</v>
      </c>
      <c r="K192" s="202">
        <f t="shared" si="103"/>
        <v>-79.699999999999989</v>
      </c>
      <c r="L192" s="203">
        <f t="shared" si="104"/>
        <v>-0.50861518825781749</v>
      </c>
      <c r="M192" s="199" t="s">
        <v>598</v>
      </c>
      <c r="N192" s="196">
        <v>43522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65</v>
      </c>
      <c r="B193" s="196">
        <v>42586</v>
      </c>
      <c r="C193" s="196"/>
      <c r="D193" s="197" t="s">
        <v>712</v>
      </c>
      <c r="E193" s="198" t="s">
        <v>617</v>
      </c>
      <c r="F193" s="199">
        <v>400</v>
      </c>
      <c r="G193" s="199"/>
      <c r="H193" s="200">
        <v>305</v>
      </c>
      <c r="I193" s="200">
        <v>475</v>
      </c>
      <c r="J193" s="201" t="s">
        <v>713</v>
      </c>
      <c r="K193" s="202">
        <f t="shared" si="103"/>
        <v>-95</v>
      </c>
      <c r="L193" s="203">
        <f t="shared" si="104"/>
        <v>-0.23749999999999999</v>
      </c>
      <c r="M193" s="199" t="s">
        <v>598</v>
      </c>
      <c r="N193" s="196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66</v>
      </c>
      <c r="B194" s="186">
        <v>42593</v>
      </c>
      <c r="C194" s="186"/>
      <c r="D194" s="187" t="s">
        <v>714</v>
      </c>
      <c r="E194" s="188" t="s">
        <v>617</v>
      </c>
      <c r="F194" s="189">
        <v>86.5</v>
      </c>
      <c r="G194" s="188"/>
      <c r="H194" s="188">
        <v>130</v>
      </c>
      <c r="I194" s="190">
        <v>130</v>
      </c>
      <c r="J194" s="191" t="s">
        <v>715</v>
      </c>
      <c r="K194" s="192">
        <f t="shared" si="103"/>
        <v>43.5</v>
      </c>
      <c r="L194" s="193">
        <f t="shared" si="104"/>
        <v>0.50289017341040465</v>
      </c>
      <c r="M194" s="188" t="s">
        <v>586</v>
      </c>
      <c r="N194" s="194">
        <v>43091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67</v>
      </c>
      <c r="B195" s="196">
        <v>42600</v>
      </c>
      <c r="C195" s="196"/>
      <c r="D195" s="197" t="s">
        <v>109</v>
      </c>
      <c r="E195" s="198" t="s">
        <v>617</v>
      </c>
      <c r="F195" s="199">
        <v>133.5</v>
      </c>
      <c r="G195" s="199"/>
      <c r="H195" s="200">
        <v>126.5</v>
      </c>
      <c r="I195" s="200">
        <v>178</v>
      </c>
      <c r="J195" s="201" t="s">
        <v>716</v>
      </c>
      <c r="K195" s="202">
        <f t="shared" si="103"/>
        <v>-7</v>
      </c>
      <c r="L195" s="203">
        <f t="shared" si="104"/>
        <v>-5.2434456928838954E-2</v>
      </c>
      <c r="M195" s="199" t="s">
        <v>598</v>
      </c>
      <c r="N195" s="196">
        <v>42615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68</v>
      </c>
      <c r="B196" s="186">
        <v>42613</v>
      </c>
      <c r="C196" s="186"/>
      <c r="D196" s="187" t="s">
        <v>717</v>
      </c>
      <c r="E196" s="188" t="s">
        <v>617</v>
      </c>
      <c r="F196" s="189">
        <v>560</v>
      </c>
      <c r="G196" s="188"/>
      <c r="H196" s="188">
        <v>725</v>
      </c>
      <c r="I196" s="190">
        <v>725</v>
      </c>
      <c r="J196" s="191" t="s">
        <v>619</v>
      </c>
      <c r="K196" s="192">
        <f t="shared" si="103"/>
        <v>165</v>
      </c>
      <c r="L196" s="193">
        <f t="shared" si="104"/>
        <v>0.29464285714285715</v>
      </c>
      <c r="M196" s="188" t="s">
        <v>586</v>
      </c>
      <c r="N196" s="194">
        <v>42456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69</v>
      </c>
      <c r="B197" s="186">
        <v>42614</v>
      </c>
      <c r="C197" s="186"/>
      <c r="D197" s="187" t="s">
        <v>718</v>
      </c>
      <c r="E197" s="188" t="s">
        <v>617</v>
      </c>
      <c r="F197" s="189">
        <v>160.5</v>
      </c>
      <c r="G197" s="188"/>
      <c r="H197" s="188">
        <v>210</v>
      </c>
      <c r="I197" s="190">
        <v>210</v>
      </c>
      <c r="J197" s="191" t="s">
        <v>619</v>
      </c>
      <c r="K197" s="192">
        <f t="shared" si="103"/>
        <v>49.5</v>
      </c>
      <c r="L197" s="193">
        <f t="shared" si="104"/>
        <v>0.30841121495327101</v>
      </c>
      <c r="M197" s="188" t="s">
        <v>586</v>
      </c>
      <c r="N197" s="194">
        <v>42871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70</v>
      </c>
      <c r="B198" s="186">
        <v>42646</v>
      </c>
      <c r="C198" s="186"/>
      <c r="D198" s="187" t="s">
        <v>394</v>
      </c>
      <c r="E198" s="188" t="s">
        <v>617</v>
      </c>
      <c r="F198" s="189">
        <v>430</v>
      </c>
      <c r="G198" s="188"/>
      <c r="H198" s="188">
        <v>596</v>
      </c>
      <c r="I198" s="190">
        <v>575</v>
      </c>
      <c r="J198" s="191" t="s">
        <v>719</v>
      </c>
      <c r="K198" s="192">
        <v>166</v>
      </c>
      <c r="L198" s="193">
        <v>0.38604651162790699</v>
      </c>
      <c r="M198" s="188" t="s">
        <v>586</v>
      </c>
      <c r="N198" s="194">
        <v>42769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71</v>
      </c>
      <c r="B199" s="186">
        <v>42657</v>
      </c>
      <c r="C199" s="186"/>
      <c r="D199" s="187" t="s">
        <v>720</v>
      </c>
      <c r="E199" s="188" t="s">
        <v>617</v>
      </c>
      <c r="F199" s="189">
        <v>280</v>
      </c>
      <c r="G199" s="188"/>
      <c r="H199" s="188">
        <v>345</v>
      </c>
      <c r="I199" s="190">
        <v>345</v>
      </c>
      <c r="J199" s="191" t="s">
        <v>619</v>
      </c>
      <c r="K199" s="192">
        <f t="shared" ref="K199:K204" si="105">H199-F199</f>
        <v>65</v>
      </c>
      <c r="L199" s="193">
        <f>K199/F199</f>
        <v>0.23214285714285715</v>
      </c>
      <c r="M199" s="188" t="s">
        <v>586</v>
      </c>
      <c r="N199" s="194">
        <v>42814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72</v>
      </c>
      <c r="B200" s="186">
        <v>42657</v>
      </c>
      <c r="C200" s="186"/>
      <c r="D200" s="187" t="s">
        <v>721</v>
      </c>
      <c r="E200" s="188" t="s">
        <v>617</v>
      </c>
      <c r="F200" s="189">
        <v>245</v>
      </c>
      <c r="G200" s="188"/>
      <c r="H200" s="188">
        <v>325.5</v>
      </c>
      <c r="I200" s="190">
        <v>330</v>
      </c>
      <c r="J200" s="191" t="s">
        <v>722</v>
      </c>
      <c r="K200" s="192">
        <f t="shared" si="105"/>
        <v>80.5</v>
      </c>
      <c r="L200" s="193">
        <f>K200/F200</f>
        <v>0.32857142857142857</v>
      </c>
      <c r="M200" s="188" t="s">
        <v>586</v>
      </c>
      <c r="N200" s="194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73</v>
      </c>
      <c r="B201" s="186">
        <v>42660</v>
      </c>
      <c r="C201" s="186"/>
      <c r="D201" s="187" t="s">
        <v>344</v>
      </c>
      <c r="E201" s="188" t="s">
        <v>617</v>
      </c>
      <c r="F201" s="189">
        <v>125</v>
      </c>
      <c r="G201" s="188"/>
      <c r="H201" s="188">
        <v>160</v>
      </c>
      <c r="I201" s="190">
        <v>160</v>
      </c>
      <c r="J201" s="191" t="s">
        <v>675</v>
      </c>
      <c r="K201" s="192">
        <f t="shared" si="105"/>
        <v>35</v>
      </c>
      <c r="L201" s="193">
        <v>0.28000000000000003</v>
      </c>
      <c r="M201" s="188" t="s">
        <v>586</v>
      </c>
      <c r="N201" s="194">
        <v>42803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74</v>
      </c>
      <c r="B202" s="186">
        <v>42660</v>
      </c>
      <c r="C202" s="186"/>
      <c r="D202" s="187" t="s">
        <v>467</v>
      </c>
      <c r="E202" s="188" t="s">
        <v>617</v>
      </c>
      <c r="F202" s="189">
        <v>114</v>
      </c>
      <c r="G202" s="188"/>
      <c r="H202" s="188">
        <v>145</v>
      </c>
      <c r="I202" s="190">
        <v>145</v>
      </c>
      <c r="J202" s="191" t="s">
        <v>675</v>
      </c>
      <c r="K202" s="192">
        <f t="shared" si="105"/>
        <v>31</v>
      </c>
      <c r="L202" s="193">
        <f>K202/F202</f>
        <v>0.27192982456140352</v>
      </c>
      <c r="M202" s="188" t="s">
        <v>586</v>
      </c>
      <c r="N202" s="194">
        <v>42859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75</v>
      </c>
      <c r="B203" s="186">
        <v>42660</v>
      </c>
      <c r="C203" s="186"/>
      <c r="D203" s="187" t="s">
        <v>723</v>
      </c>
      <c r="E203" s="188" t="s">
        <v>617</v>
      </c>
      <c r="F203" s="189">
        <v>212</v>
      </c>
      <c r="G203" s="188"/>
      <c r="H203" s="188">
        <v>280</v>
      </c>
      <c r="I203" s="190">
        <v>276</v>
      </c>
      <c r="J203" s="191" t="s">
        <v>724</v>
      </c>
      <c r="K203" s="192">
        <f t="shared" si="105"/>
        <v>68</v>
      </c>
      <c r="L203" s="193">
        <f>K203/F203</f>
        <v>0.32075471698113206</v>
      </c>
      <c r="M203" s="188" t="s">
        <v>586</v>
      </c>
      <c r="N203" s="194">
        <v>42858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76</v>
      </c>
      <c r="B204" s="186">
        <v>42678</v>
      </c>
      <c r="C204" s="186"/>
      <c r="D204" s="187" t="s">
        <v>455</v>
      </c>
      <c r="E204" s="188" t="s">
        <v>617</v>
      </c>
      <c r="F204" s="189">
        <v>155</v>
      </c>
      <c r="G204" s="188"/>
      <c r="H204" s="188">
        <v>210</v>
      </c>
      <c r="I204" s="190">
        <v>210</v>
      </c>
      <c r="J204" s="191" t="s">
        <v>725</v>
      </c>
      <c r="K204" s="192">
        <f t="shared" si="105"/>
        <v>55</v>
      </c>
      <c r="L204" s="193">
        <f>K204/F204</f>
        <v>0.35483870967741937</v>
      </c>
      <c r="M204" s="188" t="s">
        <v>586</v>
      </c>
      <c r="N204" s="194">
        <v>42944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77</v>
      </c>
      <c r="B205" s="196">
        <v>42710</v>
      </c>
      <c r="C205" s="196"/>
      <c r="D205" s="197" t="s">
        <v>726</v>
      </c>
      <c r="E205" s="198" t="s">
        <v>617</v>
      </c>
      <c r="F205" s="199">
        <v>150.5</v>
      </c>
      <c r="G205" s="199"/>
      <c r="H205" s="200">
        <v>72.5</v>
      </c>
      <c r="I205" s="200">
        <v>174</v>
      </c>
      <c r="J205" s="201" t="s">
        <v>727</v>
      </c>
      <c r="K205" s="202">
        <v>-78</v>
      </c>
      <c r="L205" s="203">
        <v>-0.51827242524916906</v>
      </c>
      <c r="M205" s="199" t="s">
        <v>598</v>
      </c>
      <c r="N205" s="196">
        <v>43333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78</v>
      </c>
      <c r="B206" s="186">
        <v>42712</v>
      </c>
      <c r="C206" s="186"/>
      <c r="D206" s="187" t="s">
        <v>728</v>
      </c>
      <c r="E206" s="188" t="s">
        <v>617</v>
      </c>
      <c r="F206" s="189">
        <v>380</v>
      </c>
      <c r="G206" s="188"/>
      <c r="H206" s="188">
        <v>478</v>
      </c>
      <c r="I206" s="190">
        <v>468</v>
      </c>
      <c r="J206" s="191" t="s">
        <v>675</v>
      </c>
      <c r="K206" s="192">
        <f>H206-F206</f>
        <v>98</v>
      </c>
      <c r="L206" s="193">
        <f>K206/F206</f>
        <v>0.25789473684210529</v>
      </c>
      <c r="M206" s="188" t="s">
        <v>586</v>
      </c>
      <c r="N206" s="194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79</v>
      </c>
      <c r="B207" s="186">
        <v>42734</v>
      </c>
      <c r="C207" s="186"/>
      <c r="D207" s="187" t="s">
        <v>108</v>
      </c>
      <c r="E207" s="188" t="s">
        <v>617</v>
      </c>
      <c r="F207" s="189">
        <v>305</v>
      </c>
      <c r="G207" s="188"/>
      <c r="H207" s="188">
        <v>375</v>
      </c>
      <c r="I207" s="190">
        <v>375</v>
      </c>
      <c r="J207" s="191" t="s">
        <v>675</v>
      </c>
      <c r="K207" s="192">
        <f>H207-F207</f>
        <v>70</v>
      </c>
      <c r="L207" s="193">
        <f>K207/F207</f>
        <v>0.22950819672131148</v>
      </c>
      <c r="M207" s="188" t="s">
        <v>586</v>
      </c>
      <c r="N207" s="194">
        <v>42768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80</v>
      </c>
      <c r="B208" s="186">
        <v>42739</v>
      </c>
      <c r="C208" s="186"/>
      <c r="D208" s="187" t="s">
        <v>94</v>
      </c>
      <c r="E208" s="188" t="s">
        <v>617</v>
      </c>
      <c r="F208" s="189">
        <v>99.5</v>
      </c>
      <c r="G208" s="188"/>
      <c r="H208" s="188">
        <v>158</v>
      </c>
      <c r="I208" s="190">
        <v>158</v>
      </c>
      <c r="J208" s="191" t="s">
        <v>675</v>
      </c>
      <c r="K208" s="192">
        <f>H208-F208</f>
        <v>58.5</v>
      </c>
      <c r="L208" s="193">
        <f>K208/F208</f>
        <v>0.5879396984924623</v>
      </c>
      <c r="M208" s="188" t="s">
        <v>586</v>
      </c>
      <c r="N208" s="194">
        <v>42898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81</v>
      </c>
      <c r="B209" s="186">
        <v>42739</v>
      </c>
      <c r="C209" s="186"/>
      <c r="D209" s="187" t="s">
        <v>94</v>
      </c>
      <c r="E209" s="188" t="s">
        <v>617</v>
      </c>
      <c r="F209" s="189">
        <v>99.5</v>
      </c>
      <c r="G209" s="188"/>
      <c r="H209" s="188">
        <v>158</v>
      </c>
      <c r="I209" s="190">
        <v>158</v>
      </c>
      <c r="J209" s="191" t="s">
        <v>675</v>
      </c>
      <c r="K209" s="192">
        <v>58.5</v>
      </c>
      <c r="L209" s="193">
        <v>0.58793969849246197</v>
      </c>
      <c r="M209" s="188" t="s">
        <v>586</v>
      </c>
      <c r="N209" s="194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82</v>
      </c>
      <c r="B210" s="186">
        <v>42786</v>
      </c>
      <c r="C210" s="186"/>
      <c r="D210" s="187" t="s">
        <v>184</v>
      </c>
      <c r="E210" s="188" t="s">
        <v>617</v>
      </c>
      <c r="F210" s="189">
        <v>140.5</v>
      </c>
      <c r="G210" s="188"/>
      <c r="H210" s="188">
        <v>220</v>
      </c>
      <c r="I210" s="190">
        <v>220</v>
      </c>
      <c r="J210" s="191" t="s">
        <v>675</v>
      </c>
      <c r="K210" s="192">
        <f>H210-F210</f>
        <v>79.5</v>
      </c>
      <c r="L210" s="193">
        <f>K210/F210</f>
        <v>0.5658362989323843</v>
      </c>
      <c r="M210" s="188" t="s">
        <v>586</v>
      </c>
      <c r="N210" s="194">
        <v>42864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83</v>
      </c>
      <c r="B211" s="186">
        <v>42786</v>
      </c>
      <c r="C211" s="186"/>
      <c r="D211" s="187" t="s">
        <v>729</v>
      </c>
      <c r="E211" s="188" t="s">
        <v>617</v>
      </c>
      <c r="F211" s="189">
        <v>202.5</v>
      </c>
      <c r="G211" s="188"/>
      <c r="H211" s="188">
        <v>234</v>
      </c>
      <c r="I211" s="190">
        <v>234</v>
      </c>
      <c r="J211" s="191" t="s">
        <v>675</v>
      </c>
      <c r="K211" s="192">
        <v>31.5</v>
      </c>
      <c r="L211" s="193">
        <v>0.155555555555556</v>
      </c>
      <c r="M211" s="188" t="s">
        <v>586</v>
      </c>
      <c r="N211" s="194">
        <v>42836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84</v>
      </c>
      <c r="B212" s="186">
        <v>42818</v>
      </c>
      <c r="C212" s="186"/>
      <c r="D212" s="187" t="s">
        <v>730</v>
      </c>
      <c r="E212" s="188" t="s">
        <v>617</v>
      </c>
      <c r="F212" s="189">
        <v>300.5</v>
      </c>
      <c r="G212" s="188"/>
      <c r="H212" s="188">
        <v>417.5</v>
      </c>
      <c r="I212" s="190">
        <v>420</v>
      </c>
      <c r="J212" s="191" t="s">
        <v>731</v>
      </c>
      <c r="K212" s="192">
        <f>H212-F212</f>
        <v>117</v>
      </c>
      <c r="L212" s="193">
        <f>K212/F212</f>
        <v>0.38935108153078202</v>
      </c>
      <c r="M212" s="188" t="s">
        <v>586</v>
      </c>
      <c r="N212" s="194">
        <v>43070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85</v>
      </c>
      <c r="B213" s="186">
        <v>42818</v>
      </c>
      <c r="C213" s="186"/>
      <c r="D213" s="187" t="s">
        <v>705</v>
      </c>
      <c r="E213" s="188" t="s">
        <v>617</v>
      </c>
      <c r="F213" s="189">
        <v>850</v>
      </c>
      <c r="G213" s="188"/>
      <c r="H213" s="188">
        <v>1042.5</v>
      </c>
      <c r="I213" s="190">
        <v>1023</v>
      </c>
      <c r="J213" s="191" t="s">
        <v>732</v>
      </c>
      <c r="K213" s="192">
        <v>192.5</v>
      </c>
      <c r="L213" s="193">
        <v>0.22647058823529401</v>
      </c>
      <c r="M213" s="188" t="s">
        <v>586</v>
      </c>
      <c r="N213" s="194">
        <v>42830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86</v>
      </c>
      <c r="B214" s="186">
        <v>42830</v>
      </c>
      <c r="C214" s="186"/>
      <c r="D214" s="187" t="s">
        <v>486</v>
      </c>
      <c r="E214" s="188" t="s">
        <v>617</v>
      </c>
      <c r="F214" s="189">
        <v>785</v>
      </c>
      <c r="G214" s="188"/>
      <c r="H214" s="188">
        <v>930</v>
      </c>
      <c r="I214" s="190">
        <v>920</v>
      </c>
      <c r="J214" s="191" t="s">
        <v>733</v>
      </c>
      <c r="K214" s="192">
        <f>H214-F214</f>
        <v>145</v>
      </c>
      <c r="L214" s="193">
        <f>K214/F214</f>
        <v>0.18471337579617833</v>
      </c>
      <c r="M214" s="188" t="s">
        <v>586</v>
      </c>
      <c r="N214" s="194">
        <v>42976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87</v>
      </c>
      <c r="B215" s="196">
        <v>42831</v>
      </c>
      <c r="C215" s="196"/>
      <c r="D215" s="197" t="s">
        <v>734</v>
      </c>
      <c r="E215" s="198" t="s">
        <v>617</v>
      </c>
      <c r="F215" s="199">
        <v>40</v>
      </c>
      <c r="G215" s="199"/>
      <c r="H215" s="200">
        <v>13.1</v>
      </c>
      <c r="I215" s="200">
        <v>60</v>
      </c>
      <c r="J215" s="201" t="s">
        <v>735</v>
      </c>
      <c r="K215" s="202">
        <v>-26.9</v>
      </c>
      <c r="L215" s="203">
        <v>-0.67249999999999999</v>
      </c>
      <c r="M215" s="199" t="s">
        <v>598</v>
      </c>
      <c r="N215" s="196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88</v>
      </c>
      <c r="B216" s="186">
        <v>42837</v>
      </c>
      <c r="C216" s="186"/>
      <c r="D216" s="187" t="s">
        <v>93</v>
      </c>
      <c r="E216" s="188" t="s">
        <v>617</v>
      </c>
      <c r="F216" s="189">
        <v>289.5</v>
      </c>
      <c r="G216" s="188"/>
      <c r="H216" s="188">
        <v>354</v>
      </c>
      <c r="I216" s="190">
        <v>360</v>
      </c>
      <c r="J216" s="191" t="s">
        <v>736</v>
      </c>
      <c r="K216" s="192">
        <f t="shared" ref="K216:K224" si="106">H216-F216</f>
        <v>64.5</v>
      </c>
      <c r="L216" s="193">
        <f t="shared" ref="L216:L224" si="107">K216/F216</f>
        <v>0.22279792746113988</v>
      </c>
      <c r="M216" s="188" t="s">
        <v>586</v>
      </c>
      <c r="N216" s="194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89</v>
      </c>
      <c r="B217" s="186">
        <v>42845</v>
      </c>
      <c r="C217" s="186"/>
      <c r="D217" s="187" t="s">
        <v>425</v>
      </c>
      <c r="E217" s="188" t="s">
        <v>617</v>
      </c>
      <c r="F217" s="189">
        <v>700</v>
      </c>
      <c r="G217" s="188"/>
      <c r="H217" s="188">
        <v>840</v>
      </c>
      <c r="I217" s="190">
        <v>840</v>
      </c>
      <c r="J217" s="191" t="s">
        <v>737</v>
      </c>
      <c r="K217" s="192">
        <f t="shared" si="106"/>
        <v>140</v>
      </c>
      <c r="L217" s="193">
        <f t="shared" si="107"/>
        <v>0.2</v>
      </c>
      <c r="M217" s="188" t="s">
        <v>586</v>
      </c>
      <c r="N217" s="194">
        <v>42893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90</v>
      </c>
      <c r="B218" s="186">
        <v>42887</v>
      </c>
      <c r="C218" s="186"/>
      <c r="D218" s="187" t="s">
        <v>738</v>
      </c>
      <c r="E218" s="188" t="s">
        <v>617</v>
      </c>
      <c r="F218" s="189">
        <v>130</v>
      </c>
      <c r="G218" s="188"/>
      <c r="H218" s="188">
        <v>144.25</v>
      </c>
      <c r="I218" s="190">
        <v>170</v>
      </c>
      <c r="J218" s="191" t="s">
        <v>739</v>
      </c>
      <c r="K218" s="192">
        <f t="shared" si="106"/>
        <v>14.25</v>
      </c>
      <c r="L218" s="193">
        <f t="shared" si="107"/>
        <v>0.10961538461538461</v>
      </c>
      <c r="M218" s="188" t="s">
        <v>586</v>
      </c>
      <c r="N218" s="194">
        <v>43675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91</v>
      </c>
      <c r="B219" s="186">
        <v>42901</v>
      </c>
      <c r="C219" s="186"/>
      <c r="D219" s="187" t="s">
        <v>740</v>
      </c>
      <c r="E219" s="188" t="s">
        <v>617</v>
      </c>
      <c r="F219" s="189">
        <v>214.5</v>
      </c>
      <c r="G219" s="188"/>
      <c r="H219" s="188">
        <v>262</v>
      </c>
      <c r="I219" s="190">
        <v>262</v>
      </c>
      <c r="J219" s="191" t="s">
        <v>741</v>
      </c>
      <c r="K219" s="192">
        <f t="shared" si="106"/>
        <v>47.5</v>
      </c>
      <c r="L219" s="193">
        <f t="shared" si="107"/>
        <v>0.22144522144522144</v>
      </c>
      <c r="M219" s="188" t="s">
        <v>586</v>
      </c>
      <c r="N219" s="194">
        <v>42977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92</v>
      </c>
      <c r="B220" s="217">
        <v>42933</v>
      </c>
      <c r="C220" s="217"/>
      <c r="D220" s="218" t="s">
        <v>742</v>
      </c>
      <c r="E220" s="219" t="s">
        <v>617</v>
      </c>
      <c r="F220" s="220">
        <v>370</v>
      </c>
      <c r="G220" s="219"/>
      <c r="H220" s="219">
        <v>447.5</v>
      </c>
      <c r="I220" s="221">
        <v>450</v>
      </c>
      <c r="J220" s="222" t="s">
        <v>675</v>
      </c>
      <c r="K220" s="192">
        <f t="shared" si="106"/>
        <v>77.5</v>
      </c>
      <c r="L220" s="223">
        <f t="shared" si="107"/>
        <v>0.20945945945945946</v>
      </c>
      <c r="M220" s="219" t="s">
        <v>586</v>
      </c>
      <c r="N220" s="224">
        <v>43035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93</v>
      </c>
      <c r="B221" s="217">
        <v>42943</v>
      </c>
      <c r="C221" s="217"/>
      <c r="D221" s="218" t="s">
        <v>182</v>
      </c>
      <c r="E221" s="219" t="s">
        <v>617</v>
      </c>
      <c r="F221" s="220">
        <v>657.5</v>
      </c>
      <c r="G221" s="219"/>
      <c r="H221" s="219">
        <v>825</v>
      </c>
      <c r="I221" s="221">
        <v>820</v>
      </c>
      <c r="J221" s="222" t="s">
        <v>675</v>
      </c>
      <c r="K221" s="192">
        <f t="shared" si="106"/>
        <v>167.5</v>
      </c>
      <c r="L221" s="223">
        <f t="shared" si="107"/>
        <v>0.25475285171102663</v>
      </c>
      <c r="M221" s="219" t="s">
        <v>586</v>
      </c>
      <c r="N221" s="224">
        <v>43090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94</v>
      </c>
      <c r="B222" s="186">
        <v>42964</v>
      </c>
      <c r="C222" s="186"/>
      <c r="D222" s="187" t="s">
        <v>360</v>
      </c>
      <c r="E222" s="188" t="s">
        <v>617</v>
      </c>
      <c r="F222" s="189">
        <v>605</v>
      </c>
      <c r="G222" s="188"/>
      <c r="H222" s="188">
        <v>750</v>
      </c>
      <c r="I222" s="190">
        <v>750</v>
      </c>
      <c r="J222" s="191" t="s">
        <v>733</v>
      </c>
      <c r="K222" s="192">
        <f t="shared" si="106"/>
        <v>145</v>
      </c>
      <c r="L222" s="193">
        <f t="shared" si="107"/>
        <v>0.23966942148760331</v>
      </c>
      <c r="M222" s="188" t="s">
        <v>586</v>
      </c>
      <c r="N222" s="194">
        <v>43027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5">
        <v>95</v>
      </c>
      <c r="B223" s="196">
        <v>42979</v>
      </c>
      <c r="C223" s="196"/>
      <c r="D223" s="204" t="s">
        <v>743</v>
      </c>
      <c r="E223" s="199" t="s">
        <v>617</v>
      </c>
      <c r="F223" s="199">
        <v>255</v>
      </c>
      <c r="G223" s="200"/>
      <c r="H223" s="200">
        <v>217.25</v>
      </c>
      <c r="I223" s="200">
        <v>320</v>
      </c>
      <c r="J223" s="201" t="s">
        <v>744</v>
      </c>
      <c r="K223" s="202">
        <f t="shared" si="106"/>
        <v>-37.75</v>
      </c>
      <c r="L223" s="205">
        <f t="shared" si="107"/>
        <v>-0.14803921568627451</v>
      </c>
      <c r="M223" s="199" t="s">
        <v>598</v>
      </c>
      <c r="N223" s="196">
        <v>43661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96</v>
      </c>
      <c r="B224" s="186">
        <v>42997</v>
      </c>
      <c r="C224" s="186"/>
      <c r="D224" s="187" t="s">
        <v>745</v>
      </c>
      <c r="E224" s="188" t="s">
        <v>617</v>
      </c>
      <c r="F224" s="189">
        <v>215</v>
      </c>
      <c r="G224" s="188"/>
      <c r="H224" s="188">
        <v>258</v>
      </c>
      <c r="I224" s="190">
        <v>258</v>
      </c>
      <c r="J224" s="191" t="s">
        <v>675</v>
      </c>
      <c r="K224" s="192">
        <f t="shared" si="106"/>
        <v>43</v>
      </c>
      <c r="L224" s="193">
        <f t="shared" si="107"/>
        <v>0.2</v>
      </c>
      <c r="M224" s="188" t="s">
        <v>586</v>
      </c>
      <c r="N224" s="194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97</v>
      </c>
      <c r="B225" s="186">
        <v>42997</v>
      </c>
      <c r="C225" s="186"/>
      <c r="D225" s="187" t="s">
        <v>745</v>
      </c>
      <c r="E225" s="188" t="s">
        <v>617</v>
      </c>
      <c r="F225" s="189">
        <v>215</v>
      </c>
      <c r="G225" s="188"/>
      <c r="H225" s="188">
        <v>258</v>
      </c>
      <c r="I225" s="190">
        <v>258</v>
      </c>
      <c r="J225" s="222" t="s">
        <v>675</v>
      </c>
      <c r="K225" s="192">
        <v>43</v>
      </c>
      <c r="L225" s="193">
        <v>0.2</v>
      </c>
      <c r="M225" s="188" t="s">
        <v>586</v>
      </c>
      <c r="N225" s="194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98</v>
      </c>
      <c r="B226" s="217">
        <v>42998</v>
      </c>
      <c r="C226" s="217"/>
      <c r="D226" s="218" t="s">
        <v>746</v>
      </c>
      <c r="E226" s="219" t="s">
        <v>617</v>
      </c>
      <c r="F226" s="189">
        <v>75</v>
      </c>
      <c r="G226" s="219"/>
      <c r="H226" s="219">
        <v>90</v>
      </c>
      <c r="I226" s="221">
        <v>90</v>
      </c>
      <c r="J226" s="191" t="s">
        <v>747</v>
      </c>
      <c r="K226" s="192">
        <f t="shared" ref="K226:K231" si="108">H226-F226</f>
        <v>15</v>
      </c>
      <c r="L226" s="193">
        <f t="shared" ref="L226:L231" si="109">K226/F226</f>
        <v>0.2</v>
      </c>
      <c r="M226" s="188" t="s">
        <v>586</v>
      </c>
      <c r="N226" s="194">
        <v>43019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99</v>
      </c>
      <c r="B227" s="217">
        <v>43011</v>
      </c>
      <c r="C227" s="217"/>
      <c r="D227" s="218" t="s">
        <v>600</v>
      </c>
      <c r="E227" s="219" t="s">
        <v>617</v>
      </c>
      <c r="F227" s="220">
        <v>315</v>
      </c>
      <c r="G227" s="219"/>
      <c r="H227" s="219">
        <v>392</v>
      </c>
      <c r="I227" s="221">
        <v>384</v>
      </c>
      <c r="J227" s="222" t="s">
        <v>748</v>
      </c>
      <c r="K227" s="192">
        <f t="shared" si="108"/>
        <v>77</v>
      </c>
      <c r="L227" s="223">
        <f t="shared" si="109"/>
        <v>0.24444444444444444</v>
      </c>
      <c r="M227" s="219" t="s">
        <v>586</v>
      </c>
      <c r="N227" s="224">
        <v>43017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100</v>
      </c>
      <c r="B228" s="217">
        <v>43013</v>
      </c>
      <c r="C228" s="217"/>
      <c r="D228" s="218" t="s">
        <v>460</v>
      </c>
      <c r="E228" s="219" t="s">
        <v>617</v>
      </c>
      <c r="F228" s="220">
        <v>145</v>
      </c>
      <c r="G228" s="219"/>
      <c r="H228" s="219">
        <v>179</v>
      </c>
      <c r="I228" s="221">
        <v>180</v>
      </c>
      <c r="J228" s="222" t="s">
        <v>749</v>
      </c>
      <c r="K228" s="192">
        <f t="shared" si="108"/>
        <v>34</v>
      </c>
      <c r="L228" s="223">
        <f t="shared" si="109"/>
        <v>0.23448275862068965</v>
      </c>
      <c r="M228" s="219" t="s">
        <v>586</v>
      </c>
      <c r="N228" s="224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101</v>
      </c>
      <c r="B229" s="217">
        <v>43014</v>
      </c>
      <c r="C229" s="217"/>
      <c r="D229" s="218" t="s">
        <v>334</v>
      </c>
      <c r="E229" s="219" t="s">
        <v>617</v>
      </c>
      <c r="F229" s="220">
        <v>256</v>
      </c>
      <c r="G229" s="219"/>
      <c r="H229" s="219">
        <v>323</v>
      </c>
      <c r="I229" s="221">
        <v>320</v>
      </c>
      <c r="J229" s="222" t="s">
        <v>675</v>
      </c>
      <c r="K229" s="192">
        <f t="shared" si="108"/>
        <v>67</v>
      </c>
      <c r="L229" s="223">
        <f t="shared" si="109"/>
        <v>0.26171875</v>
      </c>
      <c r="M229" s="219" t="s">
        <v>586</v>
      </c>
      <c r="N229" s="224">
        <v>43067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102</v>
      </c>
      <c r="B230" s="217">
        <v>43017</v>
      </c>
      <c r="C230" s="217"/>
      <c r="D230" s="218" t="s">
        <v>350</v>
      </c>
      <c r="E230" s="219" t="s">
        <v>617</v>
      </c>
      <c r="F230" s="220">
        <v>137.5</v>
      </c>
      <c r="G230" s="219"/>
      <c r="H230" s="219">
        <v>184</v>
      </c>
      <c r="I230" s="221">
        <v>183</v>
      </c>
      <c r="J230" s="222" t="s">
        <v>750</v>
      </c>
      <c r="K230" s="192">
        <f t="shared" si="108"/>
        <v>46.5</v>
      </c>
      <c r="L230" s="223">
        <f t="shared" si="109"/>
        <v>0.33818181818181819</v>
      </c>
      <c r="M230" s="219" t="s">
        <v>586</v>
      </c>
      <c r="N230" s="224">
        <v>43108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103</v>
      </c>
      <c r="B231" s="217">
        <v>43018</v>
      </c>
      <c r="C231" s="217"/>
      <c r="D231" s="218" t="s">
        <v>751</v>
      </c>
      <c r="E231" s="219" t="s">
        <v>617</v>
      </c>
      <c r="F231" s="220">
        <v>125.5</v>
      </c>
      <c r="G231" s="219"/>
      <c r="H231" s="219">
        <v>158</v>
      </c>
      <c r="I231" s="221">
        <v>155</v>
      </c>
      <c r="J231" s="222" t="s">
        <v>752</v>
      </c>
      <c r="K231" s="192">
        <f t="shared" si="108"/>
        <v>32.5</v>
      </c>
      <c r="L231" s="223">
        <f t="shared" si="109"/>
        <v>0.25896414342629481</v>
      </c>
      <c r="M231" s="219" t="s">
        <v>586</v>
      </c>
      <c r="N231" s="224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104</v>
      </c>
      <c r="B232" s="217">
        <v>43018</v>
      </c>
      <c r="C232" s="217"/>
      <c r="D232" s="218" t="s">
        <v>753</v>
      </c>
      <c r="E232" s="219" t="s">
        <v>617</v>
      </c>
      <c r="F232" s="220">
        <v>895</v>
      </c>
      <c r="G232" s="219"/>
      <c r="H232" s="219">
        <v>1122.5</v>
      </c>
      <c r="I232" s="221">
        <v>1078</v>
      </c>
      <c r="J232" s="222" t="s">
        <v>754</v>
      </c>
      <c r="K232" s="192">
        <v>227.5</v>
      </c>
      <c r="L232" s="223">
        <v>0.25418994413407803</v>
      </c>
      <c r="M232" s="219" t="s">
        <v>586</v>
      </c>
      <c r="N232" s="224">
        <v>43117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105</v>
      </c>
      <c r="B233" s="217">
        <v>43020</v>
      </c>
      <c r="C233" s="217"/>
      <c r="D233" s="218" t="s">
        <v>343</v>
      </c>
      <c r="E233" s="219" t="s">
        <v>617</v>
      </c>
      <c r="F233" s="220">
        <v>525</v>
      </c>
      <c r="G233" s="219"/>
      <c r="H233" s="219">
        <v>629</v>
      </c>
      <c r="I233" s="221">
        <v>629</v>
      </c>
      <c r="J233" s="222" t="s">
        <v>675</v>
      </c>
      <c r="K233" s="192">
        <v>104</v>
      </c>
      <c r="L233" s="223">
        <v>0.19809523809523799</v>
      </c>
      <c r="M233" s="219" t="s">
        <v>586</v>
      </c>
      <c r="N233" s="224">
        <v>43119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106</v>
      </c>
      <c r="B234" s="217">
        <v>43046</v>
      </c>
      <c r="C234" s="217"/>
      <c r="D234" s="218" t="s">
        <v>385</v>
      </c>
      <c r="E234" s="219" t="s">
        <v>617</v>
      </c>
      <c r="F234" s="220">
        <v>740</v>
      </c>
      <c r="G234" s="219"/>
      <c r="H234" s="219">
        <v>892.5</v>
      </c>
      <c r="I234" s="221">
        <v>900</v>
      </c>
      <c r="J234" s="222" t="s">
        <v>755</v>
      </c>
      <c r="K234" s="192">
        <f>H234-F234</f>
        <v>152.5</v>
      </c>
      <c r="L234" s="223">
        <f>K234/F234</f>
        <v>0.20608108108108109</v>
      </c>
      <c r="M234" s="219" t="s">
        <v>586</v>
      </c>
      <c r="N234" s="224">
        <v>43052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107</v>
      </c>
      <c r="B235" s="186">
        <v>43073</v>
      </c>
      <c r="C235" s="186"/>
      <c r="D235" s="187" t="s">
        <v>756</v>
      </c>
      <c r="E235" s="188" t="s">
        <v>617</v>
      </c>
      <c r="F235" s="189">
        <v>118.5</v>
      </c>
      <c r="G235" s="188"/>
      <c r="H235" s="188">
        <v>143.5</v>
      </c>
      <c r="I235" s="190">
        <v>145</v>
      </c>
      <c r="J235" s="191" t="s">
        <v>607</v>
      </c>
      <c r="K235" s="192">
        <f>H235-F235</f>
        <v>25</v>
      </c>
      <c r="L235" s="193">
        <f>K235/F235</f>
        <v>0.2109704641350211</v>
      </c>
      <c r="M235" s="188" t="s">
        <v>586</v>
      </c>
      <c r="N235" s="194">
        <v>43097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108</v>
      </c>
      <c r="B236" s="196">
        <v>43090</v>
      </c>
      <c r="C236" s="196"/>
      <c r="D236" s="197" t="s">
        <v>431</v>
      </c>
      <c r="E236" s="198" t="s">
        <v>617</v>
      </c>
      <c r="F236" s="199">
        <v>715</v>
      </c>
      <c r="G236" s="199"/>
      <c r="H236" s="200">
        <v>500</v>
      </c>
      <c r="I236" s="200">
        <v>872</v>
      </c>
      <c r="J236" s="201" t="s">
        <v>757</v>
      </c>
      <c r="K236" s="202">
        <f>H236-F236</f>
        <v>-215</v>
      </c>
      <c r="L236" s="203">
        <f>K236/F236</f>
        <v>-0.30069930069930068</v>
      </c>
      <c r="M236" s="199" t="s">
        <v>598</v>
      </c>
      <c r="N236" s="196">
        <v>43670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109</v>
      </c>
      <c r="B237" s="186">
        <v>43098</v>
      </c>
      <c r="C237" s="186"/>
      <c r="D237" s="187" t="s">
        <v>600</v>
      </c>
      <c r="E237" s="188" t="s">
        <v>617</v>
      </c>
      <c r="F237" s="189">
        <v>435</v>
      </c>
      <c r="G237" s="188"/>
      <c r="H237" s="188">
        <v>542.5</v>
      </c>
      <c r="I237" s="190">
        <v>539</v>
      </c>
      <c r="J237" s="191" t="s">
        <v>675</v>
      </c>
      <c r="K237" s="192">
        <v>107.5</v>
      </c>
      <c r="L237" s="193">
        <v>0.247126436781609</v>
      </c>
      <c r="M237" s="188" t="s">
        <v>586</v>
      </c>
      <c r="N237" s="194">
        <v>43206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110</v>
      </c>
      <c r="B238" s="186">
        <v>43098</v>
      </c>
      <c r="C238" s="186"/>
      <c r="D238" s="187" t="s">
        <v>558</v>
      </c>
      <c r="E238" s="188" t="s">
        <v>617</v>
      </c>
      <c r="F238" s="189">
        <v>885</v>
      </c>
      <c r="G238" s="188"/>
      <c r="H238" s="188">
        <v>1090</v>
      </c>
      <c r="I238" s="190">
        <v>1084</v>
      </c>
      <c r="J238" s="191" t="s">
        <v>675</v>
      </c>
      <c r="K238" s="192">
        <v>205</v>
      </c>
      <c r="L238" s="193">
        <v>0.23163841807909599</v>
      </c>
      <c r="M238" s="188" t="s">
        <v>586</v>
      </c>
      <c r="N238" s="194">
        <v>43213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5">
        <v>111</v>
      </c>
      <c r="B239" s="226">
        <v>43192</v>
      </c>
      <c r="C239" s="226"/>
      <c r="D239" s="204" t="s">
        <v>758</v>
      </c>
      <c r="E239" s="199" t="s">
        <v>617</v>
      </c>
      <c r="F239" s="227">
        <v>478.5</v>
      </c>
      <c r="G239" s="199"/>
      <c r="H239" s="199">
        <v>442</v>
      </c>
      <c r="I239" s="200">
        <v>613</v>
      </c>
      <c r="J239" s="201" t="s">
        <v>759</v>
      </c>
      <c r="K239" s="202">
        <f>H239-F239</f>
        <v>-36.5</v>
      </c>
      <c r="L239" s="203">
        <f>K239/F239</f>
        <v>-7.6280041797283177E-2</v>
      </c>
      <c r="M239" s="199" t="s">
        <v>598</v>
      </c>
      <c r="N239" s="196">
        <v>43762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112</v>
      </c>
      <c r="B240" s="196">
        <v>43194</v>
      </c>
      <c r="C240" s="196"/>
      <c r="D240" s="197" t="s">
        <v>760</v>
      </c>
      <c r="E240" s="198" t="s">
        <v>617</v>
      </c>
      <c r="F240" s="199">
        <f>141.5-7.3</f>
        <v>134.19999999999999</v>
      </c>
      <c r="G240" s="199"/>
      <c r="H240" s="200">
        <v>77</v>
      </c>
      <c r="I240" s="200">
        <v>180</v>
      </c>
      <c r="J240" s="201" t="s">
        <v>761</v>
      </c>
      <c r="K240" s="202">
        <f>H240-F240</f>
        <v>-57.199999999999989</v>
      </c>
      <c r="L240" s="203">
        <f>K240/F240</f>
        <v>-0.42622950819672129</v>
      </c>
      <c r="M240" s="199" t="s">
        <v>598</v>
      </c>
      <c r="N240" s="196">
        <v>43522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113</v>
      </c>
      <c r="B241" s="196">
        <v>43209</v>
      </c>
      <c r="C241" s="196"/>
      <c r="D241" s="197" t="s">
        <v>762</v>
      </c>
      <c r="E241" s="198" t="s">
        <v>617</v>
      </c>
      <c r="F241" s="199">
        <v>430</v>
      </c>
      <c r="G241" s="199"/>
      <c r="H241" s="200">
        <v>220</v>
      </c>
      <c r="I241" s="200">
        <v>537</v>
      </c>
      <c r="J241" s="201" t="s">
        <v>763</v>
      </c>
      <c r="K241" s="202">
        <f>H241-F241</f>
        <v>-210</v>
      </c>
      <c r="L241" s="203">
        <f>K241/F241</f>
        <v>-0.48837209302325579</v>
      </c>
      <c r="M241" s="199" t="s">
        <v>598</v>
      </c>
      <c r="N241" s="196">
        <v>43252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114</v>
      </c>
      <c r="B242" s="217">
        <v>43220</v>
      </c>
      <c r="C242" s="217"/>
      <c r="D242" s="218" t="s">
        <v>386</v>
      </c>
      <c r="E242" s="219" t="s">
        <v>617</v>
      </c>
      <c r="F242" s="219">
        <v>153.5</v>
      </c>
      <c r="G242" s="219"/>
      <c r="H242" s="219">
        <v>196</v>
      </c>
      <c r="I242" s="221">
        <v>196</v>
      </c>
      <c r="J242" s="191" t="s">
        <v>764</v>
      </c>
      <c r="K242" s="192">
        <f>H242-F242</f>
        <v>42.5</v>
      </c>
      <c r="L242" s="193">
        <f>K242/F242</f>
        <v>0.27687296416938112</v>
      </c>
      <c r="M242" s="188" t="s">
        <v>586</v>
      </c>
      <c r="N242" s="194">
        <v>43605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115</v>
      </c>
      <c r="B243" s="196">
        <v>43306</v>
      </c>
      <c r="C243" s="196"/>
      <c r="D243" s="197" t="s">
        <v>734</v>
      </c>
      <c r="E243" s="198" t="s">
        <v>617</v>
      </c>
      <c r="F243" s="199">
        <v>27.5</v>
      </c>
      <c r="G243" s="199"/>
      <c r="H243" s="200">
        <v>13.1</v>
      </c>
      <c r="I243" s="200">
        <v>60</v>
      </c>
      <c r="J243" s="201" t="s">
        <v>765</v>
      </c>
      <c r="K243" s="202">
        <v>-14.4</v>
      </c>
      <c r="L243" s="203">
        <v>-0.52363636363636401</v>
      </c>
      <c r="M243" s="199" t="s">
        <v>598</v>
      </c>
      <c r="N243" s="196">
        <v>43138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5">
        <v>116</v>
      </c>
      <c r="B244" s="226">
        <v>43318</v>
      </c>
      <c r="C244" s="226"/>
      <c r="D244" s="204" t="s">
        <v>766</v>
      </c>
      <c r="E244" s="199" t="s">
        <v>617</v>
      </c>
      <c r="F244" s="199">
        <v>148.5</v>
      </c>
      <c r="G244" s="199"/>
      <c r="H244" s="199">
        <v>102</v>
      </c>
      <c r="I244" s="200">
        <v>182</v>
      </c>
      <c r="J244" s="201" t="s">
        <v>767</v>
      </c>
      <c r="K244" s="202">
        <f>H244-F244</f>
        <v>-46.5</v>
      </c>
      <c r="L244" s="203">
        <f>K244/F244</f>
        <v>-0.31313131313131315</v>
      </c>
      <c r="M244" s="199" t="s">
        <v>598</v>
      </c>
      <c r="N244" s="196">
        <v>43661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117</v>
      </c>
      <c r="B245" s="186">
        <v>43335</v>
      </c>
      <c r="C245" s="186"/>
      <c r="D245" s="187" t="s">
        <v>768</v>
      </c>
      <c r="E245" s="188" t="s">
        <v>617</v>
      </c>
      <c r="F245" s="219">
        <v>285</v>
      </c>
      <c r="G245" s="188"/>
      <c r="H245" s="188">
        <v>355</v>
      </c>
      <c r="I245" s="190">
        <v>364</v>
      </c>
      <c r="J245" s="191" t="s">
        <v>769</v>
      </c>
      <c r="K245" s="192">
        <v>70</v>
      </c>
      <c r="L245" s="193">
        <v>0.24561403508771901</v>
      </c>
      <c r="M245" s="188" t="s">
        <v>586</v>
      </c>
      <c r="N245" s="194">
        <v>43455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118</v>
      </c>
      <c r="B246" s="186">
        <v>43341</v>
      </c>
      <c r="C246" s="186"/>
      <c r="D246" s="187" t="s">
        <v>374</v>
      </c>
      <c r="E246" s="188" t="s">
        <v>617</v>
      </c>
      <c r="F246" s="219">
        <v>525</v>
      </c>
      <c r="G246" s="188"/>
      <c r="H246" s="188">
        <v>585</v>
      </c>
      <c r="I246" s="190">
        <v>635</v>
      </c>
      <c r="J246" s="191" t="s">
        <v>770</v>
      </c>
      <c r="K246" s="192">
        <f t="shared" ref="K246:K263" si="110">H246-F246</f>
        <v>60</v>
      </c>
      <c r="L246" s="193">
        <f t="shared" ref="L246:L263" si="111">K246/F246</f>
        <v>0.11428571428571428</v>
      </c>
      <c r="M246" s="188" t="s">
        <v>586</v>
      </c>
      <c r="N246" s="194">
        <v>43662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119</v>
      </c>
      <c r="B247" s="186">
        <v>43395</v>
      </c>
      <c r="C247" s="186"/>
      <c r="D247" s="187" t="s">
        <v>360</v>
      </c>
      <c r="E247" s="188" t="s">
        <v>617</v>
      </c>
      <c r="F247" s="219">
        <v>475</v>
      </c>
      <c r="G247" s="188"/>
      <c r="H247" s="188">
        <v>574</v>
      </c>
      <c r="I247" s="190">
        <v>570</v>
      </c>
      <c r="J247" s="191" t="s">
        <v>675</v>
      </c>
      <c r="K247" s="192">
        <f t="shared" si="110"/>
        <v>99</v>
      </c>
      <c r="L247" s="193">
        <f t="shared" si="111"/>
        <v>0.20842105263157895</v>
      </c>
      <c r="M247" s="188" t="s">
        <v>586</v>
      </c>
      <c r="N247" s="194">
        <v>43403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120</v>
      </c>
      <c r="B248" s="217">
        <v>43397</v>
      </c>
      <c r="C248" s="217"/>
      <c r="D248" s="218" t="s">
        <v>381</v>
      </c>
      <c r="E248" s="219" t="s">
        <v>617</v>
      </c>
      <c r="F248" s="219">
        <v>707.5</v>
      </c>
      <c r="G248" s="219"/>
      <c r="H248" s="219">
        <v>872</v>
      </c>
      <c r="I248" s="221">
        <v>872</v>
      </c>
      <c r="J248" s="222" t="s">
        <v>675</v>
      </c>
      <c r="K248" s="192">
        <f t="shared" si="110"/>
        <v>164.5</v>
      </c>
      <c r="L248" s="223">
        <f t="shared" si="111"/>
        <v>0.23250883392226149</v>
      </c>
      <c r="M248" s="219" t="s">
        <v>586</v>
      </c>
      <c r="N248" s="224">
        <v>43482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121</v>
      </c>
      <c r="B249" s="217">
        <v>43398</v>
      </c>
      <c r="C249" s="217"/>
      <c r="D249" s="218" t="s">
        <v>771</v>
      </c>
      <c r="E249" s="219" t="s">
        <v>617</v>
      </c>
      <c r="F249" s="219">
        <v>162</v>
      </c>
      <c r="G249" s="219"/>
      <c r="H249" s="219">
        <v>204</v>
      </c>
      <c r="I249" s="221">
        <v>209</v>
      </c>
      <c r="J249" s="222" t="s">
        <v>772</v>
      </c>
      <c r="K249" s="192">
        <f t="shared" si="110"/>
        <v>42</v>
      </c>
      <c r="L249" s="223">
        <f t="shared" si="111"/>
        <v>0.25925925925925924</v>
      </c>
      <c r="M249" s="219" t="s">
        <v>586</v>
      </c>
      <c r="N249" s="224">
        <v>43539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122</v>
      </c>
      <c r="B250" s="217">
        <v>43399</v>
      </c>
      <c r="C250" s="217"/>
      <c r="D250" s="218" t="s">
        <v>479</v>
      </c>
      <c r="E250" s="219" t="s">
        <v>617</v>
      </c>
      <c r="F250" s="219">
        <v>240</v>
      </c>
      <c r="G250" s="219"/>
      <c r="H250" s="219">
        <v>297</v>
      </c>
      <c r="I250" s="221">
        <v>297</v>
      </c>
      <c r="J250" s="222" t="s">
        <v>675</v>
      </c>
      <c r="K250" s="228">
        <f t="shared" si="110"/>
        <v>57</v>
      </c>
      <c r="L250" s="223">
        <f t="shared" si="111"/>
        <v>0.23749999999999999</v>
      </c>
      <c r="M250" s="219" t="s">
        <v>586</v>
      </c>
      <c r="N250" s="224">
        <v>43417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123</v>
      </c>
      <c r="B251" s="186">
        <v>43439</v>
      </c>
      <c r="C251" s="186"/>
      <c r="D251" s="187" t="s">
        <v>773</v>
      </c>
      <c r="E251" s="188" t="s">
        <v>617</v>
      </c>
      <c r="F251" s="188">
        <v>202.5</v>
      </c>
      <c r="G251" s="188"/>
      <c r="H251" s="188">
        <v>255</v>
      </c>
      <c r="I251" s="190">
        <v>252</v>
      </c>
      <c r="J251" s="191" t="s">
        <v>675</v>
      </c>
      <c r="K251" s="192">
        <f t="shared" si="110"/>
        <v>52.5</v>
      </c>
      <c r="L251" s="193">
        <f t="shared" si="111"/>
        <v>0.25925925925925924</v>
      </c>
      <c r="M251" s="188" t="s">
        <v>586</v>
      </c>
      <c r="N251" s="194">
        <v>43542</v>
      </c>
      <c r="O251" s="1"/>
      <c r="P251" s="1"/>
      <c r="Q251" s="1"/>
      <c r="R251" s="6" t="s">
        <v>774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124</v>
      </c>
      <c r="B252" s="217">
        <v>43465</v>
      </c>
      <c r="C252" s="186"/>
      <c r="D252" s="218" t="s">
        <v>413</v>
      </c>
      <c r="E252" s="219" t="s">
        <v>617</v>
      </c>
      <c r="F252" s="219">
        <v>710</v>
      </c>
      <c r="G252" s="219"/>
      <c r="H252" s="219">
        <v>866</v>
      </c>
      <c r="I252" s="221">
        <v>866</v>
      </c>
      <c r="J252" s="222" t="s">
        <v>675</v>
      </c>
      <c r="K252" s="192">
        <f t="shared" si="110"/>
        <v>156</v>
      </c>
      <c r="L252" s="193">
        <f t="shared" si="111"/>
        <v>0.21971830985915494</v>
      </c>
      <c r="M252" s="188" t="s">
        <v>586</v>
      </c>
      <c r="N252" s="194">
        <v>43553</v>
      </c>
      <c r="O252" s="1"/>
      <c r="P252" s="1"/>
      <c r="Q252" s="1"/>
      <c r="R252" s="6" t="s">
        <v>774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125</v>
      </c>
      <c r="B253" s="217">
        <v>43522</v>
      </c>
      <c r="C253" s="217"/>
      <c r="D253" s="218" t="s">
        <v>152</v>
      </c>
      <c r="E253" s="219" t="s">
        <v>617</v>
      </c>
      <c r="F253" s="219">
        <v>337.25</v>
      </c>
      <c r="G253" s="219"/>
      <c r="H253" s="219">
        <v>398.5</v>
      </c>
      <c r="I253" s="221">
        <v>411</v>
      </c>
      <c r="J253" s="191" t="s">
        <v>775</v>
      </c>
      <c r="K253" s="192">
        <f t="shared" si="110"/>
        <v>61.25</v>
      </c>
      <c r="L253" s="193">
        <f t="shared" si="111"/>
        <v>0.1816160118606375</v>
      </c>
      <c r="M253" s="188" t="s">
        <v>586</v>
      </c>
      <c r="N253" s="194">
        <v>43760</v>
      </c>
      <c r="O253" s="1"/>
      <c r="P253" s="1"/>
      <c r="Q253" s="1"/>
      <c r="R253" s="6" t="s">
        <v>774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126</v>
      </c>
      <c r="B254" s="230">
        <v>43559</v>
      </c>
      <c r="C254" s="230"/>
      <c r="D254" s="231" t="s">
        <v>776</v>
      </c>
      <c r="E254" s="232" t="s">
        <v>617</v>
      </c>
      <c r="F254" s="232">
        <v>130</v>
      </c>
      <c r="G254" s="232"/>
      <c r="H254" s="232">
        <v>65</v>
      </c>
      <c r="I254" s="233">
        <v>158</v>
      </c>
      <c r="J254" s="201" t="s">
        <v>777</v>
      </c>
      <c r="K254" s="202">
        <f t="shared" si="110"/>
        <v>-65</v>
      </c>
      <c r="L254" s="203">
        <f t="shared" si="111"/>
        <v>-0.5</v>
      </c>
      <c r="M254" s="199" t="s">
        <v>598</v>
      </c>
      <c r="N254" s="196">
        <v>43726</v>
      </c>
      <c r="O254" s="1"/>
      <c r="P254" s="1"/>
      <c r="Q254" s="1"/>
      <c r="R254" s="6" t="s">
        <v>778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127</v>
      </c>
      <c r="B255" s="217">
        <v>43017</v>
      </c>
      <c r="C255" s="217"/>
      <c r="D255" s="218" t="s">
        <v>184</v>
      </c>
      <c r="E255" s="219" t="s">
        <v>617</v>
      </c>
      <c r="F255" s="219">
        <v>141.5</v>
      </c>
      <c r="G255" s="219"/>
      <c r="H255" s="219">
        <v>183.5</v>
      </c>
      <c r="I255" s="221">
        <v>210</v>
      </c>
      <c r="J255" s="191" t="s">
        <v>772</v>
      </c>
      <c r="K255" s="192">
        <f t="shared" si="110"/>
        <v>42</v>
      </c>
      <c r="L255" s="193">
        <f t="shared" si="111"/>
        <v>0.29681978798586572</v>
      </c>
      <c r="M255" s="188" t="s">
        <v>586</v>
      </c>
      <c r="N255" s="194">
        <v>43042</v>
      </c>
      <c r="O255" s="1"/>
      <c r="P255" s="1"/>
      <c r="Q255" s="1"/>
      <c r="R255" s="6" t="s">
        <v>778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128</v>
      </c>
      <c r="B256" s="230">
        <v>43074</v>
      </c>
      <c r="C256" s="230"/>
      <c r="D256" s="231" t="s">
        <v>779</v>
      </c>
      <c r="E256" s="232" t="s">
        <v>617</v>
      </c>
      <c r="F256" s="227">
        <v>172</v>
      </c>
      <c r="G256" s="232"/>
      <c r="H256" s="232">
        <v>155.25</v>
      </c>
      <c r="I256" s="233">
        <v>230</v>
      </c>
      <c r="J256" s="201" t="s">
        <v>780</v>
      </c>
      <c r="K256" s="202">
        <f t="shared" si="110"/>
        <v>-16.75</v>
      </c>
      <c r="L256" s="203">
        <f t="shared" si="111"/>
        <v>-9.7383720930232565E-2</v>
      </c>
      <c r="M256" s="199" t="s">
        <v>598</v>
      </c>
      <c r="N256" s="196">
        <v>43787</v>
      </c>
      <c r="O256" s="1"/>
      <c r="P256" s="1"/>
      <c r="Q256" s="1"/>
      <c r="R256" s="6" t="s">
        <v>778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129</v>
      </c>
      <c r="B257" s="217">
        <v>43398</v>
      </c>
      <c r="C257" s="217"/>
      <c r="D257" s="218" t="s">
        <v>107</v>
      </c>
      <c r="E257" s="219" t="s">
        <v>617</v>
      </c>
      <c r="F257" s="219">
        <v>698.5</v>
      </c>
      <c r="G257" s="219"/>
      <c r="H257" s="219">
        <v>890</v>
      </c>
      <c r="I257" s="221">
        <v>890</v>
      </c>
      <c r="J257" s="191" t="s">
        <v>848</v>
      </c>
      <c r="K257" s="192">
        <f t="shared" si="110"/>
        <v>191.5</v>
      </c>
      <c r="L257" s="193">
        <f t="shared" si="111"/>
        <v>0.27415891195418757</v>
      </c>
      <c r="M257" s="188" t="s">
        <v>586</v>
      </c>
      <c r="N257" s="194">
        <v>44328</v>
      </c>
      <c r="O257" s="1"/>
      <c r="P257" s="1"/>
      <c r="Q257" s="1"/>
      <c r="R257" s="6" t="s">
        <v>774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130</v>
      </c>
      <c r="B258" s="217">
        <v>42877</v>
      </c>
      <c r="C258" s="217"/>
      <c r="D258" s="218" t="s">
        <v>373</v>
      </c>
      <c r="E258" s="219" t="s">
        <v>617</v>
      </c>
      <c r="F258" s="219">
        <v>127.6</v>
      </c>
      <c r="G258" s="219"/>
      <c r="H258" s="219">
        <v>138</v>
      </c>
      <c r="I258" s="221">
        <v>190</v>
      </c>
      <c r="J258" s="191" t="s">
        <v>781</v>
      </c>
      <c r="K258" s="192">
        <f t="shared" si="110"/>
        <v>10.400000000000006</v>
      </c>
      <c r="L258" s="193">
        <f t="shared" si="111"/>
        <v>8.1504702194357417E-2</v>
      </c>
      <c r="M258" s="188" t="s">
        <v>586</v>
      </c>
      <c r="N258" s="194">
        <v>43774</v>
      </c>
      <c r="O258" s="1"/>
      <c r="P258" s="1"/>
      <c r="Q258" s="1"/>
      <c r="R258" s="6" t="s">
        <v>778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131</v>
      </c>
      <c r="B259" s="217">
        <v>43158</v>
      </c>
      <c r="C259" s="217"/>
      <c r="D259" s="218" t="s">
        <v>782</v>
      </c>
      <c r="E259" s="219" t="s">
        <v>617</v>
      </c>
      <c r="F259" s="219">
        <v>317</v>
      </c>
      <c r="G259" s="219"/>
      <c r="H259" s="219">
        <v>382.5</v>
      </c>
      <c r="I259" s="221">
        <v>398</v>
      </c>
      <c r="J259" s="191" t="s">
        <v>783</v>
      </c>
      <c r="K259" s="192">
        <f t="shared" si="110"/>
        <v>65.5</v>
      </c>
      <c r="L259" s="193">
        <f t="shared" si="111"/>
        <v>0.20662460567823343</v>
      </c>
      <c r="M259" s="188" t="s">
        <v>586</v>
      </c>
      <c r="N259" s="194">
        <v>44238</v>
      </c>
      <c r="O259" s="1"/>
      <c r="P259" s="1"/>
      <c r="Q259" s="1"/>
      <c r="R259" s="6" t="s">
        <v>778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132</v>
      </c>
      <c r="B260" s="230">
        <v>43164</v>
      </c>
      <c r="C260" s="230"/>
      <c r="D260" s="231" t="s">
        <v>144</v>
      </c>
      <c r="E260" s="232" t="s">
        <v>617</v>
      </c>
      <c r="F260" s="227">
        <f>510-14.4</f>
        <v>495.6</v>
      </c>
      <c r="G260" s="232"/>
      <c r="H260" s="232">
        <v>350</v>
      </c>
      <c r="I260" s="233">
        <v>672</v>
      </c>
      <c r="J260" s="201" t="s">
        <v>784</v>
      </c>
      <c r="K260" s="202">
        <f t="shared" si="110"/>
        <v>-145.60000000000002</v>
      </c>
      <c r="L260" s="203">
        <f t="shared" si="111"/>
        <v>-0.29378531073446329</v>
      </c>
      <c r="M260" s="199" t="s">
        <v>598</v>
      </c>
      <c r="N260" s="196">
        <v>43887</v>
      </c>
      <c r="O260" s="1"/>
      <c r="P260" s="1"/>
      <c r="Q260" s="1"/>
      <c r="R260" s="6" t="s">
        <v>774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133</v>
      </c>
      <c r="B261" s="230">
        <v>43237</v>
      </c>
      <c r="C261" s="230"/>
      <c r="D261" s="231" t="s">
        <v>471</v>
      </c>
      <c r="E261" s="232" t="s">
        <v>617</v>
      </c>
      <c r="F261" s="227">
        <v>230.3</v>
      </c>
      <c r="G261" s="232"/>
      <c r="H261" s="232">
        <v>102.5</v>
      </c>
      <c r="I261" s="233">
        <v>348</v>
      </c>
      <c r="J261" s="201" t="s">
        <v>785</v>
      </c>
      <c r="K261" s="202">
        <f t="shared" si="110"/>
        <v>-127.80000000000001</v>
      </c>
      <c r="L261" s="203">
        <f t="shared" si="111"/>
        <v>-0.55492835432045162</v>
      </c>
      <c r="M261" s="199" t="s">
        <v>598</v>
      </c>
      <c r="N261" s="196">
        <v>43896</v>
      </c>
      <c r="O261" s="1"/>
      <c r="P261" s="1"/>
      <c r="Q261" s="1"/>
      <c r="R261" s="6" t="s">
        <v>774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134</v>
      </c>
      <c r="B262" s="217">
        <v>43258</v>
      </c>
      <c r="C262" s="217"/>
      <c r="D262" s="218" t="s">
        <v>436</v>
      </c>
      <c r="E262" s="219" t="s">
        <v>617</v>
      </c>
      <c r="F262" s="219">
        <f>342.5-5.1</f>
        <v>337.4</v>
      </c>
      <c r="G262" s="219"/>
      <c r="H262" s="219">
        <v>412.5</v>
      </c>
      <c r="I262" s="221">
        <v>439</v>
      </c>
      <c r="J262" s="191" t="s">
        <v>786</v>
      </c>
      <c r="K262" s="192">
        <f t="shared" si="110"/>
        <v>75.100000000000023</v>
      </c>
      <c r="L262" s="193">
        <f t="shared" si="111"/>
        <v>0.22258446947243635</v>
      </c>
      <c r="M262" s="188" t="s">
        <v>586</v>
      </c>
      <c r="N262" s="194">
        <v>44230</v>
      </c>
      <c r="O262" s="1"/>
      <c r="P262" s="1"/>
      <c r="Q262" s="1"/>
      <c r="R262" s="6" t="s">
        <v>778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0">
        <v>135</v>
      </c>
      <c r="B263" s="209">
        <v>43285</v>
      </c>
      <c r="C263" s="209"/>
      <c r="D263" s="210" t="s">
        <v>55</v>
      </c>
      <c r="E263" s="211" t="s">
        <v>617</v>
      </c>
      <c r="F263" s="211">
        <f>127.5-5.53</f>
        <v>121.97</v>
      </c>
      <c r="G263" s="212"/>
      <c r="H263" s="212">
        <v>122.5</v>
      </c>
      <c r="I263" s="212">
        <v>170</v>
      </c>
      <c r="J263" s="213" t="s">
        <v>815</v>
      </c>
      <c r="K263" s="214">
        <f t="shared" si="110"/>
        <v>0.53000000000000114</v>
      </c>
      <c r="L263" s="215">
        <f t="shared" si="111"/>
        <v>4.3453308190538747E-3</v>
      </c>
      <c r="M263" s="211" t="s">
        <v>708</v>
      </c>
      <c r="N263" s="209">
        <v>44431</v>
      </c>
      <c r="O263" s="1"/>
      <c r="P263" s="1"/>
      <c r="Q263" s="1"/>
      <c r="R263" s="6" t="s">
        <v>774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136</v>
      </c>
      <c r="B264" s="230">
        <v>43294</v>
      </c>
      <c r="C264" s="230"/>
      <c r="D264" s="231" t="s">
        <v>362</v>
      </c>
      <c r="E264" s="232" t="s">
        <v>617</v>
      </c>
      <c r="F264" s="227">
        <v>46.5</v>
      </c>
      <c r="G264" s="232"/>
      <c r="H264" s="232">
        <v>17</v>
      </c>
      <c r="I264" s="233">
        <v>59</v>
      </c>
      <c r="J264" s="201" t="s">
        <v>787</v>
      </c>
      <c r="K264" s="202">
        <f t="shared" ref="K264:K272" si="112">H264-F264</f>
        <v>-29.5</v>
      </c>
      <c r="L264" s="203">
        <f t="shared" ref="L264:L272" si="113">K264/F264</f>
        <v>-0.63440860215053763</v>
      </c>
      <c r="M264" s="199" t="s">
        <v>598</v>
      </c>
      <c r="N264" s="196">
        <v>43887</v>
      </c>
      <c r="O264" s="1"/>
      <c r="P264" s="1"/>
      <c r="Q264" s="1"/>
      <c r="R264" s="6" t="s">
        <v>774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137</v>
      </c>
      <c r="B265" s="217">
        <v>43396</v>
      </c>
      <c r="C265" s="217"/>
      <c r="D265" s="218" t="s">
        <v>415</v>
      </c>
      <c r="E265" s="219" t="s">
        <v>617</v>
      </c>
      <c r="F265" s="219">
        <v>156.5</v>
      </c>
      <c r="G265" s="219"/>
      <c r="H265" s="219">
        <v>207.5</v>
      </c>
      <c r="I265" s="221">
        <v>191</v>
      </c>
      <c r="J265" s="191" t="s">
        <v>675</v>
      </c>
      <c r="K265" s="192">
        <f t="shared" si="112"/>
        <v>51</v>
      </c>
      <c r="L265" s="193">
        <f t="shared" si="113"/>
        <v>0.32587859424920129</v>
      </c>
      <c r="M265" s="188" t="s">
        <v>586</v>
      </c>
      <c r="N265" s="194">
        <v>44369</v>
      </c>
      <c r="O265" s="1"/>
      <c r="P265" s="1"/>
      <c r="Q265" s="1"/>
      <c r="R265" s="6" t="s">
        <v>774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138</v>
      </c>
      <c r="B266" s="217">
        <v>43439</v>
      </c>
      <c r="C266" s="217"/>
      <c r="D266" s="218" t="s">
        <v>324</v>
      </c>
      <c r="E266" s="219" t="s">
        <v>617</v>
      </c>
      <c r="F266" s="219">
        <v>259.5</v>
      </c>
      <c r="G266" s="219"/>
      <c r="H266" s="219">
        <v>320</v>
      </c>
      <c r="I266" s="221">
        <v>320</v>
      </c>
      <c r="J266" s="191" t="s">
        <v>675</v>
      </c>
      <c r="K266" s="192">
        <f t="shared" si="112"/>
        <v>60.5</v>
      </c>
      <c r="L266" s="193">
        <f t="shared" si="113"/>
        <v>0.23314065510597304</v>
      </c>
      <c r="M266" s="188" t="s">
        <v>586</v>
      </c>
      <c r="N266" s="194">
        <v>44323</v>
      </c>
      <c r="O266" s="1"/>
      <c r="P266" s="1"/>
      <c r="Q266" s="1"/>
      <c r="R266" s="6" t="s">
        <v>774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139</v>
      </c>
      <c r="B267" s="230">
        <v>43439</v>
      </c>
      <c r="C267" s="230"/>
      <c r="D267" s="231" t="s">
        <v>788</v>
      </c>
      <c r="E267" s="232" t="s">
        <v>617</v>
      </c>
      <c r="F267" s="232">
        <v>715</v>
      </c>
      <c r="G267" s="232"/>
      <c r="H267" s="232">
        <v>445</v>
      </c>
      <c r="I267" s="233">
        <v>840</v>
      </c>
      <c r="J267" s="201" t="s">
        <v>789</v>
      </c>
      <c r="K267" s="202">
        <f t="shared" si="112"/>
        <v>-270</v>
      </c>
      <c r="L267" s="203">
        <f t="shared" si="113"/>
        <v>-0.3776223776223776</v>
      </c>
      <c r="M267" s="199" t="s">
        <v>598</v>
      </c>
      <c r="N267" s="196">
        <v>43800</v>
      </c>
      <c r="O267" s="1"/>
      <c r="P267" s="1"/>
      <c r="Q267" s="1"/>
      <c r="R267" s="6" t="s">
        <v>774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140</v>
      </c>
      <c r="B268" s="217">
        <v>43469</v>
      </c>
      <c r="C268" s="217"/>
      <c r="D268" s="218" t="s">
        <v>157</v>
      </c>
      <c r="E268" s="219" t="s">
        <v>617</v>
      </c>
      <c r="F268" s="219">
        <v>875</v>
      </c>
      <c r="G268" s="219"/>
      <c r="H268" s="219">
        <v>1165</v>
      </c>
      <c r="I268" s="221">
        <v>1185</v>
      </c>
      <c r="J268" s="191" t="s">
        <v>790</v>
      </c>
      <c r="K268" s="192">
        <f t="shared" si="112"/>
        <v>290</v>
      </c>
      <c r="L268" s="193">
        <f t="shared" si="113"/>
        <v>0.33142857142857141</v>
      </c>
      <c r="M268" s="188" t="s">
        <v>586</v>
      </c>
      <c r="N268" s="194">
        <v>43847</v>
      </c>
      <c r="O268" s="1"/>
      <c r="P268" s="1"/>
      <c r="Q268" s="1"/>
      <c r="R268" s="6" t="s">
        <v>774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141</v>
      </c>
      <c r="B269" s="217">
        <v>43559</v>
      </c>
      <c r="C269" s="217"/>
      <c r="D269" s="218" t="s">
        <v>340</v>
      </c>
      <c r="E269" s="219" t="s">
        <v>617</v>
      </c>
      <c r="F269" s="219">
        <f>387-14.63</f>
        <v>372.37</v>
      </c>
      <c r="G269" s="219"/>
      <c r="H269" s="219">
        <v>490</v>
      </c>
      <c r="I269" s="221">
        <v>490</v>
      </c>
      <c r="J269" s="191" t="s">
        <v>675</v>
      </c>
      <c r="K269" s="192">
        <f t="shared" si="112"/>
        <v>117.63</v>
      </c>
      <c r="L269" s="193">
        <f t="shared" si="113"/>
        <v>0.31589548030185027</v>
      </c>
      <c r="M269" s="188" t="s">
        <v>586</v>
      </c>
      <c r="N269" s="194">
        <v>43850</v>
      </c>
      <c r="O269" s="1"/>
      <c r="P269" s="1"/>
      <c r="Q269" s="1"/>
      <c r="R269" s="6" t="s">
        <v>774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142</v>
      </c>
      <c r="B270" s="230">
        <v>43578</v>
      </c>
      <c r="C270" s="230"/>
      <c r="D270" s="231" t="s">
        <v>791</v>
      </c>
      <c r="E270" s="232" t="s">
        <v>588</v>
      </c>
      <c r="F270" s="232">
        <v>220</v>
      </c>
      <c r="G270" s="232"/>
      <c r="H270" s="232">
        <v>127.5</v>
      </c>
      <c r="I270" s="233">
        <v>284</v>
      </c>
      <c r="J270" s="201" t="s">
        <v>792</v>
      </c>
      <c r="K270" s="202">
        <f t="shared" si="112"/>
        <v>-92.5</v>
      </c>
      <c r="L270" s="203">
        <f t="shared" si="113"/>
        <v>-0.42045454545454547</v>
      </c>
      <c r="M270" s="199" t="s">
        <v>598</v>
      </c>
      <c r="N270" s="196">
        <v>43896</v>
      </c>
      <c r="O270" s="1"/>
      <c r="P270" s="1"/>
      <c r="Q270" s="1"/>
      <c r="R270" s="6" t="s">
        <v>774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143</v>
      </c>
      <c r="B271" s="217">
        <v>43622</v>
      </c>
      <c r="C271" s="217"/>
      <c r="D271" s="218" t="s">
        <v>480</v>
      </c>
      <c r="E271" s="219" t="s">
        <v>588</v>
      </c>
      <c r="F271" s="219">
        <v>332.8</v>
      </c>
      <c r="G271" s="219"/>
      <c r="H271" s="219">
        <v>405</v>
      </c>
      <c r="I271" s="221">
        <v>419</v>
      </c>
      <c r="J271" s="191" t="s">
        <v>793</v>
      </c>
      <c r="K271" s="192">
        <f t="shared" si="112"/>
        <v>72.199999999999989</v>
      </c>
      <c r="L271" s="193">
        <f t="shared" si="113"/>
        <v>0.21694711538461534</v>
      </c>
      <c r="M271" s="188" t="s">
        <v>586</v>
      </c>
      <c r="N271" s="194">
        <v>43860</v>
      </c>
      <c r="O271" s="1"/>
      <c r="P271" s="1"/>
      <c r="Q271" s="1"/>
      <c r="R271" s="6" t="s">
        <v>778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0">
        <v>144</v>
      </c>
      <c r="B272" s="209">
        <v>43641</v>
      </c>
      <c r="C272" s="209"/>
      <c r="D272" s="210" t="s">
        <v>150</v>
      </c>
      <c r="E272" s="211" t="s">
        <v>617</v>
      </c>
      <c r="F272" s="211">
        <v>386</v>
      </c>
      <c r="G272" s="212"/>
      <c r="H272" s="212">
        <v>395</v>
      </c>
      <c r="I272" s="212">
        <v>452</v>
      </c>
      <c r="J272" s="213" t="s">
        <v>794</v>
      </c>
      <c r="K272" s="214">
        <f t="shared" si="112"/>
        <v>9</v>
      </c>
      <c r="L272" s="215">
        <f t="shared" si="113"/>
        <v>2.3316062176165803E-2</v>
      </c>
      <c r="M272" s="211" t="s">
        <v>708</v>
      </c>
      <c r="N272" s="209">
        <v>43868</v>
      </c>
      <c r="O272" s="1"/>
      <c r="P272" s="1"/>
      <c r="Q272" s="1"/>
      <c r="R272" s="6" t="s">
        <v>778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0">
        <v>145</v>
      </c>
      <c r="B273" s="209">
        <v>43707</v>
      </c>
      <c r="C273" s="209"/>
      <c r="D273" s="210" t="s">
        <v>130</v>
      </c>
      <c r="E273" s="211" t="s">
        <v>617</v>
      </c>
      <c r="F273" s="211">
        <v>137.5</v>
      </c>
      <c r="G273" s="212"/>
      <c r="H273" s="212">
        <v>138.5</v>
      </c>
      <c r="I273" s="212">
        <v>190</v>
      </c>
      <c r="J273" s="213" t="s">
        <v>814</v>
      </c>
      <c r="K273" s="214">
        <f>H273-F273</f>
        <v>1</v>
      </c>
      <c r="L273" s="215">
        <f>K273/F273</f>
        <v>7.2727272727272727E-3</v>
      </c>
      <c r="M273" s="211" t="s">
        <v>708</v>
      </c>
      <c r="N273" s="209">
        <v>44432</v>
      </c>
      <c r="O273" s="1"/>
      <c r="P273" s="1"/>
      <c r="Q273" s="1"/>
      <c r="R273" s="6" t="s">
        <v>774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146</v>
      </c>
      <c r="B274" s="217">
        <v>43731</v>
      </c>
      <c r="C274" s="217"/>
      <c r="D274" s="218" t="s">
        <v>427</v>
      </c>
      <c r="E274" s="219" t="s">
        <v>617</v>
      </c>
      <c r="F274" s="219">
        <v>235</v>
      </c>
      <c r="G274" s="219"/>
      <c r="H274" s="219">
        <v>295</v>
      </c>
      <c r="I274" s="221">
        <v>296</v>
      </c>
      <c r="J274" s="191" t="s">
        <v>795</v>
      </c>
      <c r="K274" s="192">
        <f t="shared" ref="K274:K280" si="114">H274-F274</f>
        <v>60</v>
      </c>
      <c r="L274" s="193">
        <f t="shared" ref="L274:L280" si="115">K274/F274</f>
        <v>0.25531914893617019</v>
      </c>
      <c r="M274" s="188" t="s">
        <v>586</v>
      </c>
      <c r="N274" s="194">
        <v>43844</v>
      </c>
      <c r="O274" s="1"/>
      <c r="P274" s="1"/>
      <c r="Q274" s="1"/>
      <c r="R274" s="6" t="s">
        <v>778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147</v>
      </c>
      <c r="B275" s="217">
        <v>43752</v>
      </c>
      <c r="C275" s="217"/>
      <c r="D275" s="218" t="s">
        <v>796</v>
      </c>
      <c r="E275" s="219" t="s">
        <v>617</v>
      </c>
      <c r="F275" s="219">
        <v>277.5</v>
      </c>
      <c r="G275" s="219"/>
      <c r="H275" s="219">
        <v>333</v>
      </c>
      <c r="I275" s="221">
        <v>333</v>
      </c>
      <c r="J275" s="191" t="s">
        <v>797</v>
      </c>
      <c r="K275" s="192">
        <f t="shared" si="114"/>
        <v>55.5</v>
      </c>
      <c r="L275" s="193">
        <f t="shared" si="115"/>
        <v>0.2</v>
      </c>
      <c r="M275" s="188" t="s">
        <v>586</v>
      </c>
      <c r="N275" s="194">
        <v>43846</v>
      </c>
      <c r="O275" s="1"/>
      <c r="P275" s="1"/>
      <c r="Q275" s="1"/>
      <c r="R275" s="6" t="s">
        <v>774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148</v>
      </c>
      <c r="B276" s="217">
        <v>43752</v>
      </c>
      <c r="C276" s="217"/>
      <c r="D276" s="218" t="s">
        <v>798</v>
      </c>
      <c r="E276" s="219" t="s">
        <v>617</v>
      </c>
      <c r="F276" s="219">
        <v>930</v>
      </c>
      <c r="G276" s="219"/>
      <c r="H276" s="219">
        <v>1165</v>
      </c>
      <c r="I276" s="221">
        <v>1200</v>
      </c>
      <c r="J276" s="191" t="s">
        <v>799</v>
      </c>
      <c r="K276" s="192">
        <f t="shared" si="114"/>
        <v>235</v>
      </c>
      <c r="L276" s="193">
        <f t="shared" si="115"/>
        <v>0.25268817204301075</v>
      </c>
      <c r="M276" s="188" t="s">
        <v>586</v>
      </c>
      <c r="N276" s="194">
        <v>43847</v>
      </c>
      <c r="O276" s="1"/>
      <c r="P276" s="1"/>
      <c r="Q276" s="1"/>
      <c r="R276" s="6" t="s">
        <v>778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149</v>
      </c>
      <c r="B277" s="217">
        <v>43753</v>
      </c>
      <c r="C277" s="217"/>
      <c r="D277" s="218" t="s">
        <v>800</v>
      </c>
      <c r="E277" s="219" t="s">
        <v>617</v>
      </c>
      <c r="F277" s="189">
        <v>111</v>
      </c>
      <c r="G277" s="219"/>
      <c r="H277" s="219">
        <v>141</v>
      </c>
      <c r="I277" s="221">
        <v>141</v>
      </c>
      <c r="J277" s="191" t="s">
        <v>601</v>
      </c>
      <c r="K277" s="192">
        <f t="shared" si="114"/>
        <v>30</v>
      </c>
      <c r="L277" s="193">
        <f t="shared" si="115"/>
        <v>0.27027027027027029</v>
      </c>
      <c r="M277" s="188" t="s">
        <v>586</v>
      </c>
      <c r="N277" s="194">
        <v>44328</v>
      </c>
      <c r="O277" s="1"/>
      <c r="P277" s="1"/>
      <c r="Q277" s="1"/>
      <c r="R277" s="6" t="s">
        <v>778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150</v>
      </c>
      <c r="B278" s="217">
        <v>43753</v>
      </c>
      <c r="C278" s="217"/>
      <c r="D278" s="218" t="s">
        <v>801</v>
      </c>
      <c r="E278" s="219" t="s">
        <v>617</v>
      </c>
      <c r="F278" s="189">
        <v>296</v>
      </c>
      <c r="G278" s="219"/>
      <c r="H278" s="219">
        <v>370</v>
      </c>
      <c r="I278" s="221">
        <v>370</v>
      </c>
      <c r="J278" s="191" t="s">
        <v>675</v>
      </c>
      <c r="K278" s="192">
        <f t="shared" si="114"/>
        <v>74</v>
      </c>
      <c r="L278" s="193">
        <f t="shared" si="115"/>
        <v>0.25</v>
      </c>
      <c r="M278" s="188" t="s">
        <v>586</v>
      </c>
      <c r="N278" s="194">
        <v>43853</v>
      </c>
      <c r="O278" s="1"/>
      <c r="P278" s="1"/>
      <c r="Q278" s="1"/>
      <c r="R278" s="6" t="s">
        <v>778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151</v>
      </c>
      <c r="B279" s="217">
        <v>43754</v>
      </c>
      <c r="C279" s="217"/>
      <c r="D279" s="218" t="s">
        <v>802</v>
      </c>
      <c r="E279" s="219" t="s">
        <v>617</v>
      </c>
      <c r="F279" s="189">
        <v>300</v>
      </c>
      <c r="G279" s="219"/>
      <c r="H279" s="219">
        <v>382.5</v>
      </c>
      <c r="I279" s="221">
        <v>344</v>
      </c>
      <c r="J279" s="191" t="s">
        <v>852</v>
      </c>
      <c r="K279" s="192">
        <f t="shared" si="114"/>
        <v>82.5</v>
      </c>
      <c r="L279" s="193">
        <f t="shared" si="115"/>
        <v>0.27500000000000002</v>
      </c>
      <c r="M279" s="188" t="s">
        <v>586</v>
      </c>
      <c r="N279" s="194">
        <v>44238</v>
      </c>
      <c r="O279" s="1"/>
      <c r="P279" s="1"/>
      <c r="Q279" s="1"/>
      <c r="R279" s="6" t="s">
        <v>778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152</v>
      </c>
      <c r="B280" s="217">
        <v>43832</v>
      </c>
      <c r="C280" s="217"/>
      <c r="D280" s="218" t="s">
        <v>803</v>
      </c>
      <c r="E280" s="219" t="s">
        <v>617</v>
      </c>
      <c r="F280" s="189">
        <v>495</v>
      </c>
      <c r="G280" s="219"/>
      <c r="H280" s="219">
        <v>595</v>
      </c>
      <c r="I280" s="221">
        <v>590</v>
      </c>
      <c r="J280" s="191" t="s">
        <v>851</v>
      </c>
      <c r="K280" s="192">
        <f t="shared" si="114"/>
        <v>100</v>
      </c>
      <c r="L280" s="193">
        <f t="shared" si="115"/>
        <v>0.20202020202020202</v>
      </c>
      <c r="M280" s="188" t="s">
        <v>586</v>
      </c>
      <c r="N280" s="194">
        <v>44589</v>
      </c>
      <c r="O280" s="1"/>
      <c r="P280" s="1"/>
      <c r="Q280" s="1"/>
      <c r="R280" s="6" t="s">
        <v>778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153</v>
      </c>
      <c r="B281" s="217">
        <v>43966</v>
      </c>
      <c r="C281" s="217"/>
      <c r="D281" s="218" t="s">
        <v>71</v>
      </c>
      <c r="E281" s="219" t="s">
        <v>617</v>
      </c>
      <c r="F281" s="189">
        <v>67.5</v>
      </c>
      <c r="G281" s="219"/>
      <c r="H281" s="219">
        <v>86</v>
      </c>
      <c r="I281" s="221">
        <v>86</v>
      </c>
      <c r="J281" s="191" t="s">
        <v>804</v>
      </c>
      <c r="K281" s="192">
        <f t="shared" ref="K281:K288" si="116">H281-F281</f>
        <v>18.5</v>
      </c>
      <c r="L281" s="193">
        <f t="shared" ref="L281:L288" si="117">K281/F281</f>
        <v>0.27407407407407408</v>
      </c>
      <c r="M281" s="188" t="s">
        <v>586</v>
      </c>
      <c r="N281" s="194">
        <v>44008</v>
      </c>
      <c r="O281" s="1"/>
      <c r="P281" s="1"/>
      <c r="Q281" s="1"/>
      <c r="R281" s="6" t="s">
        <v>778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154</v>
      </c>
      <c r="B282" s="217">
        <v>44035</v>
      </c>
      <c r="C282" s="217"/>
      <c r="D282" s="218" t="s">
        <v>479</v>
      </c>
      <c r="E282" s="219" t="s">
        <v>617</v>
      </c>
      <c r="F282" s="189">
        <v>231</v>
      </c>
      <c r="G282" s="219"/>
      <c r="H282" s="219">
        <v>281</v>
      </c>
      <c r="I282" s="221">
        <v>281</v>
      </c>
      <c r="J282" s="191" t="s">
        <v>675</v>
      </c>
      <c r="K282" s="192">
        <f t="shared" si="116"/>
        <v>50</v>
      </c>
      <c r="L282" s="193">
        <f t="shared" si="117"/>
        <v>0.21645021645021645</v>
      </c>
      <c r="M282" s="188" t="s">
        <v>586</v>
      </c>
      <c r="N282" s="194">
        <v>44358</v>
      </c>
      <c r="O282" s="1"/>
      <c r="P282" s="1"/>
      <c r="Q282" s="1"/>
      <c r="R282" s="6" t="s">
        <v>778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155</v>
      </c>
      <c r="B283" s="217">
        <v>44092</v>
      </c>
      <c r="C283" s="217"/>
      <c r="D283" s="218" t="s">
        <v>404</v>
      </c>
      <c r="E283" s="219" t="s">
        <v>617</v>
      </c>
      <c r="F283" s="219">
        <v>206</v>
      </c>
      <c r="G283" s="219"/>
      <c r="H283" s="219">
        <v>248</v>
      </c>
      <c r="I283" s="221">
        <v>248</v>
      </c>
      <c r="J283" s="191" t="s">
        <v>675</v>
      </c>
      <c r="K283" s="192">
        <f t="shared" si="116"/>
        <v>42</v>
      </c>
      <c r="L283" s="193">
        <f t="shared" si="117"/>
        <v>0.20388349514563106</v>
      </c>
      <c r="M283" s="188" t="s">
        <v>586</v>
      </c>
      <c r="N283" s="194">
        <v>44214</v>
      </c>
      <c r="O283" s="1"/>
      <c r="P283" s="1"/>
      <c r="Q283" s="1"/>
      <c r="R283" s="6" t="s">
        <v>778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156</v>
      </c>
      <c r="B284" s="217">
        <v>44140</v>
      </c>
      <c r="C284" s="217"/>
      <c r="D284" s="218" t="s">
        <v>404</v>
      </c>
      <c r="E284" s="219" t="s">
        <v>617</v>
      </c>
      <c r="F284" s="219">
        <v>182.5</v>
      </c>
      <c r="G284" s="219"/>
      <c r="H284" s="219">
        <v>248</v>
      </c>
      <c r="I284" s="221">
        <v>248</v>
      </c>
      <c r="J284" s="191" t="s">
        <v>675</v>
      </c>
      <c r="K284" s="192">
        <f t="shared" si="116"/>
        <v>65.5</v>
      </c>
      <c r="L284" s="193">
        <f t="shared" si="117"/>
        <v>0.35890410958904112</v>
      </c>
      <c r="M284" s="188" t="s">
        <v>586</v>
      </c>
      <c r="N284" s="194">
        <v>44214</v>
      </c>
      <c r="O284" s="1"/>
      <c r="P284" s="1"/>
      <c r="Q284" s="1"/>
      <c r="R284" s="6" t="s">
        <v>778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157</v>
      </c>
      <c r="B285" s="217">
        <v>44140</v>
      </c>
      <c r="C285" s="217"/>
      <c r="D285" s="218" t="s">
        <v>324</v>
      </c>
      <c r="E285" s="219" t="s">
        <v>617</v>
      </c>
      <c r="F285" s="219">
        <v>247.5</v>
      </c>
      <c r="G285" s="219"/>
      <c r="H285" s="219">
        <v>320</v>
      </c>
      <c r="I285" s="221">
        <v>320</v>
      </c>
      <c r="J285" s="191" t="s">
        <v>675</v>
      </c>
      <c r="K285" s="192">
        <f t="shared" si="116"/>
        <v>72.5</v>
      </c>
      <c r="L285" s="193">
        <f t="shared" si="117"/>
        <v>0.29292929292929293</v>
      </c>
      <c r="M285" s="188" t="s">
        <v>586</v>
      </c>
      <c r="N285" s="194">
        <v>44323</v>
      </c>
      <c r="O285" s="1"/>
      <c r="P285" s="1"/>
      <c r="Q285" s="1"/>
      <c r="R285" s="6" t="s">
        <v>778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158</v>
      </c>
      <c r="B286" s="217">
        <v>44140</v>
      </c>
      <c r="C286" s="217"/>
      <c r="D286" s="218" t="s">
        <v>270</v>
      </c>
      <c r="E286" s="219" t="s">
        <v>617</v>
      </c>
      <c r="F286" s="189">
        <v>925</v>
      </c>
      <c r="G286" s="219"/>
      <c r="H286" s="219">
        <v>1095</v>
      </c>
      <c r="I286" s="221">
        <v>1093</v>
      </c>
      <c r="J286" s="191" t="s">
        <v>805</v>
      </c>
      <c r="K286" s="192">
        <f t="shared" si="116"/>
        <v>170</v>
      </c>
      <c r="L286" s="193">
        <f t="shared" si="117"/>
        <v>0.18378378378378379</v>
      </c>
      <c r="M286" s="188" t="s">
        <v>586</v>
      </c>
      <c r="N286" s="194">
        <v>44201</v>
      </c>
      <c r="O286" s="1"/>
      <c r="P286" s="1"/>
      <c r="Q286" s="1"/>
      <c r="R286" s="6" t="s">
        <v>778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159</v>
      </c>
      <c r="B287" s="217">
        <v>44140</v>
      </c>
      <c r="C287" s="217"/>
      <c r="D287" s="218" t="s">
        <v>340</v>
      </c>
      <c r="E287" s="219" t="s">
        <v>617</v>
      </c>
      <c r="F287" s="189">
        <v>332.5</v>
      </c>
      <c r="G287" s="219"/>
      <c r="H287" s="219">
        <v>393</v>
      </c>
      <c r="I287" s="221">
        <v>406</v>
      </c>
      <c r="J287" s="191" t="s">
        <v>806</v>
      </c>
      <c r="K287" s="192">
        <f t="shared" si="116"/>
        <v>60.5</v>
      </c>
      <c r="L287" s="193">
        <f t="shared" si="117"/>
        <v>0.18195488721804512</v>
      </c>
      <c r="M287" s="188" t="s">
        <v>586</v>
      </c>
      <c r="N287" s="194">
        <v>44256</v>
      </c>
      <c r="O287" s="1"/>
      <c r="P287" s="1"/>
      <c r="Q287" s="1"/>
      <c r="R287" s="6" t="s">
        <v>778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160</v>
      </c>
      <c r="B288" s="217">
        <v>44141</v>
      </c>
      <c r="C288" s="217"/>
      <c r="D288" s="218" t="s">
        <v>479</v>
      </c>
      <c r="E288" s="219" t="s">
        <v>617</v>
      </c>
      <c r="F288" s="189">
        <v>231</v>
      </c>
      <c r="G288" s="219"/>
      <c r="H288" s="219">
        <v>281</v>
      </c>
      <c r="I288" s="221">
        <v>281</v>
      </c>
      <c r="J288" s="191" t="s">
        <v>675</v>
      </c>
      <c r="K288" s="192">
        <f t="shared" si="116"/>
        <v>50</v>
      </c>
      <c r="L288" s="193">
        <f t="shared" si="117"/>
        <v>0.21645021645021645</v>
      </c>
      <c r="M288" s="188" t="s">
        <v>586</v>
      </c>
      <c r="N288" s="194">
        <v>44358</v>
      </c>
      <c r="O288" s="1"/>
      <c r="P288" s="1"/>
      <c r="Q288" s="1"/>
      <c r="R288" s="6" t="s">
        <v>778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2">
        <v>161</v>
      </c>
      <c r="B289" s="235">
        <v>44187</v>
      </c>
      <c r="C289" s="235"/>
      <c r="D289" s="236" t="s">
        <v>452</v>
      </c>
      <c r="E289" s="53" t="s">
        <v>617</v>
      </c>
      <c r="F289" s="237" t="s">
        <v>807</v>
      </c>
      <c r="G289" s="53"/>
      <c r="H289" s="53"/>
      <c r="I289" s="238">
        <v>239</v>
      </c>
      <c r="J289" s="234" t="s">
        <v>589</v>
      </c>
      <c r="K289" s="234"/>
      <c r="L289" s="239"/>
      <c r="M289" s="240"/>
      <c r="N289" s="241"/>
      <c r="O289" s="1"/>
      <c r="P289" s="1"/>
      <c r="Q289" s="1"/>
      <c r="R289" s="6" t="s">
        <v>778</v>
      </c>
    </row>
    <row r="290" spans="1:26" ht="12.75" customHeight="1">
      <c r="A290" s="216">
        <v>162</v>
      </c>
      <c r="B290" s="217">
        <v>44258</v>
      </c>
      <c r="C290" s="217"/>
      <c r="D290" s="218" t="s">
        <v>803</v>
      </c>
      <c r="E290" s="219" t="s">
        <v>617</v>
      </c>
      <c r="F290" s="189">
        <v>495</v>
      </c>
      <c r="G290" s="219"/>
      <c r="H290" s="219">
        <v>595</v>
      </c>
      <c r="I290" s="221">
        <v>590</v>
      </c>
      <c r="J290" s="191" t="s">
        <v>851</v>
      </c>
      <c r="K290" s="192">
        <f>H290-F290</f>
        <v>100</v>
      </c>
      <c r="L290" s="193">
        <f>K290/F290</f>
        <v>0.20202020202020202</v>
      </c>
      <c r="M290" s="188" t="s">
        <v>586</v>
      </c>
      <c r="N290" s="194">
        <v>44589</v>
      </c>
      <c r="O290" s="1"/>
      <c r="P290" s="1"/>
      <c r="R290" s="6" t="s">
        <v>778</v>
      </c>
    </row>
    <row r="291" spans="1:26" ht="12.75" customHeight="1">
      <c r="A291" s="216">
        <v>163</v>
      </c>
      <c r="B291" s="217">
        <v>44274</v>
      </c>
      <c r="C291" s="217"/>
      <c r="D291" s="218" t="s">
        <v>340</v>
      </c>
      <c r="E291" s="219" t="s">
        <v>617</v>
      </c>
      <c r="F291" s="189">
        <v>355</v>
      </c>
      <c r="G291" s="219"/>
      <c r="H291" s="219">
        <v>422.5</v>
      </c>
      <c r="I291" s="221">
        <v>420</v>
      </c>
      <c r="J291" s="191" t="s">
        <v>808</v>
      </c>
      <c r="K291" s="192">
        <f>H291-F291</f>
        <v>67.5</v>
      </c>
      <c r="L291" s="193">
        <f>K291/F291</f>
        <v>0.19014084507042253</v>
      </c>
      <c r="M291" s="188" t="s">
        <v>586</v>
      </c>
      <c r="N291" s="194">
        <v>44361</v>
      </c>
      <c r="O291" s="1"/>
      <c r="R291" s="243" t="s">
        <v>778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164</v>
      </c>
      <c r="B292" s="217">
        <v>44295</v>
      </c>
      <c r="C292" s="217"/>
      <c r="D292" s="218" t="s">
        <v>809</v>
      </c>
      <c r="E292" s="219" t="s">
        <v>617</v>
      </c>
      <c r="F292" s="189">
        <v>555</v>
      </c>
      <c r="G292" s="219"/>
      <c r="H292" s="219">
        <v>663</v>
      </c>
      <c r="I292" s="221">
        <v>663</v>
      </c>
      <c r="J292" s="191" t="s">
        <v>810</v>
      </c>
      <c r="K292" s="192">
        <f>H292-F292</f>
        <v>108</v>
      </c>
      <c r="L292" s="193">
        <f>K292/F292</f>
        <v>0.19459459459459461</v>
      </c>
      <c r="M292" s="188" t="s">
        <v>586</v>
      </c>
      <c r="N292" s="194">
        <v>44321</v>
      </c>
      <c r="O292" s="1"/>
      <c r="P292" s="1"/>
      <c r="Q292" s="1"/>
      <c r="R292" s="243" t="s">
        <v>778</v>
      </c>
    </row>
    <row r="293" spans="1:26" ht="12.75" customHeight="1">
      <c r="A293" s="216">
        <v>165</v>
      </c>
      <c r="B293" s="217">
        <v>44308</v>
      </c>
      <c r="C293" s="217"/>
      <c r="D293" s="218" t="s">
        <v>373</v>
      </c>
      <c r="E293" s="219" t="s">
        <v>617</v>
      </c>
      <c r="F293" s="189">
        <v>126.5</v>
      </c>
      <c r="G293" s="219"/>
      <c r="H293" s="219">
        <v>155</v>
      </c>
      <c r="I293" s="221">
        <v>155</v>
      </c>
      <c r="J293" s="191" t="s">
        <v>675</v>
      </c>
      <c r="K293" s="192">
        <f>H293-F293</f>
        <v>28.5</v>
      </c>
      <c r="L293" s="193">
        <f>K293/F293</f>
        <v>0.22529644268774704</v>
      </c>
      <c r="M293" s="188" t="s">
        <v>586</v>
      </c>
      <c r="N293" s="194">
        <v>44362</v>
      </c>
      <c r="O293" s="1"/>
      <c r="R293" s="243" t="s">
        <v>778</v>
      </c>
    </row>
    <row r="294" spans="1:26" ht="12.75" customHeight="1">
      <c r="A294" s="274">
        <v>166</v>
      </c>
      <c r="B294" s="275">
        <v>44368</v>
      </c>
      <c r="C294" s="275"/>
      <c r="D294" s="276" t="s">
        <v>391</v>
      </c>
      <c r="E294" s="277" t="s">
        <v>617</v>
      </c>
      <c r="F294" s="278">
        <v>287.5</v>
      </c>
      <c r="G294" s="277"/>
      <c r="H294" s="277">
        <v>245</v>
      </c>
      <c r="I294" s="279">
        <v>344</v>
      </c>
      <c r="J294" s="201" t="s">
        <v>846</v>
      </c>
      <c r="K294" s="202">
        <f>H294-F294</f>
        <v>-42.5</v>
      </c>
      <c r="L294" s="203">
        <f>K294/F294</f>
        <v>-0.14782608695652175</v>
      </c>
      <c r="M294" s="199" t="s">
        <v>598</v>
      </c>
      <c r="N294" s="196">
        <v>44508</v>
      </c>
      <c r="O294" s="1"/>
      <c r="R294" s="243" t="s">
        <v>778</v>
      </c>
    </row>
    <row r="295" spans="1:26" ht="12.75" customHeight="1">
      <c r="A295" s="242">
        <v>167</v>
      </c>
      <c r="B295" s="235">
        <v>44368</v>
      </c>
      <c r="C295" s="235"/>
      <c r="D295" s="236" t="s">
        <v>479</v>
      </c>
      <c r="E295" s="53" t="s">
        <v>617</v>
      </c>
      <c r="F295" s="237" t="s">
        <v>811</v>
      </c>
      <c r="G295" s="53"/>
      <c r="H295" s="53"/>
      <c r="I295" s="238">
        <v>320</v>
      </c>
      <c r="J295" s="234" t="s">
        <v>589</v>
      </c>
      <c r="K295" s="242"/>
      <c r="L295" s="235"/>
      <c r="M295" s="235"/>
      <c r="N295" s="236"/>
      <c r="O295" s="41"/>
      <c r="R295" s="243" t="s">
        <v>778</v>
      </c>
    </row>
    <row r="296" spans="1:26" ht="12.75" customHeight="1">
      <c r="A296" s="216">
        <v>168</v>
      </c>
      <c r="B296" s="217">
        <v>44406</v>
      </c>
      <c r="C296" s="217"/>
      <c r="D296" s="218" t="s">
        <v>373</v>
      </c>
      <c r="E296" s="219" t="s">
        <v>617</v>
      </c>
      <c r="F296" s="189">
        <v>162.5</v>
      </c>
      <c r="G296" s="219"/>
      <c r="H296" s="219">
        <v>200</v>
      </c>
      <c r="I296" s="221">
        <v>200</v>
      </c>
      <c r="J296" s="191" t="s">
        <v>675</v>
      </c>
      <c r="K296" s="192">
        <f>H296-F296</f>
        <v>37.5</v>
      </c>
      <c r="L296" s="193">
        <f>K296/F296</f>
        <v>0.23076923076923078</v>
      </c>
      <c r="M296" s="188" t="s">
        <v>586</v>
      </c>
      <c r="N296" s="194">
        <v>44571</v>
      </c>
      <c r="O296" s="1"/>
      <c r="R296" s="243" t="s">
        <v>778</v>
      </c>
    </row>
    <row r="297" spans="1:26" ht="12.75" customHeight="1">
      <c r="A297" s="216">
        <v>169</v>
      </c>
      <c r="B297" s="217">
        <v>44462</v>
      </c>
      <c r="C297" s="217"/>
      <c r="D297" s="218" t="s">
        <v>816</v>
      </c>
      <c r="E297" s="219" t="s">
        <v>617</v>
      </c>
      <c r="F297" s="189">
        <v>1235</v>
      </c>
      <c r="G297" s="219"/>
      <c r="H297" s="219">
        <v>1505</v>
      </c>
      <c r="I297" s="221">
        <v>1500</v>
      </c>
      <c r="J297" s="191" t="s">
        <v>675</v>
      </c>
      <c r="K297" s="192">
        <f>H297-F297</f>
        <v>270</v>
      </c>
      <c r="L297" s="193">
        <f>K297/F297</f>
        <v>0.21862348178137653</v>
      </c>
      <c r="M297" s="188" t="s">
        <v>586</v>
      </c>
      <c r="N297" s="194">
        <v>44564</v>
      </c>
      <c r="O297" s="1"/>
      <c r="R297" s="243" t="s">
        <v>778</v>
      </c>
    </row>
    <row r="298" spans="1:26" ht="12.75" customHeight="1">
      <c r="A298" s="258">
        <v>170</v>
      </c>
      <c r="B298" s="259">
        <v>44480</v>
      </c>
      <c r="C298" s="259"/>
      <c r="D298" s="260" t="s">
        <v>818</v>
      </c>
      <c r="E298" s="261" t="s">
        <v>617</v>
      </c>
      <c r="F298" s="262" t="s">
        <v>823</v>
      </c>
      <c r="G298" s="261"/>
      <c r="H298" s="261"/>
      <c r="I298" s="261">
        <v>145</v>
      </c>
      <c r="J298" s="263" t="s">
        <v>589</v>
      </c>
      <c r="K298" s="258"/>
      <c r="L298" s="259"/>
      <c r="M298" s="259"/>
      <c r="N298" s="260"/>
      <c r="O298" s="41"/>
      <c r="R298" s="243" t="s">
        <v>778</v>
      </c>
    </row>
    <row r="299" spans="1:26" ht="12.75" customHeight="1">
      <c r="A299" s="264">
        <v>171</v>
      </c>
      <c r="B299" s="265">
        <v>44481</v>
      </c>
      <c r="C299" s="265"/>
      <c r="D299" s="266" t="s">
        <v>259</v>
      </c>
      <c r="E299" s="267" t="s">
        <v>617</v>
      </c>
      <c r="F299" s="268" t="s">
        <v>820</v>
      </c>
      <c r="G299" s="267"/>
      <c r="H299" s="267"/>
      <c r="I299" s="267">
        <v>380</v>
      </c>
      <c r="J299" s="269" t="s">
        <v>589</v>
      </c>
      <c r="K299" s="264"/>
      <c r="L299" s="265"/>
      <c r="M299" s="265"/>
      <c r="N299" s="266"/>
      <c r="O299" s="41"/>
      <c r="R299" s="243" t="s">
        <v>778</v>
      </c>
    </row>
    <row r="300" spans="1:26" ht="12.75" customHeight="1">
      <c r="A300" s="264">
        <v>172</v>
      </c>
      <c r="B300" s="265">
        <v>44481</v>
      </c>
      <c r="C300" s="265"/>
      <c r="D300" s="266" t="s">
        <v>399</v>
      </c>
      <c r="E300" s="267" t="s">
        <v>617</v>
      </c>
      <c r="F300" s="268" t="s">
        <v>821</v>
      </c>
      <c r="G300" s="267"/>
      <c r="H300" s="267"/>
      <c r="I300" s="267">
        <v>56</v>
      </c>
      <c r="J300" s="269" t="s">
        <v>589</v>
      </c>
      <c r="K300" s="264"/>
      <c r="L300" s="265"/>
      <c r="M300" s="265"/>
      <c r="N300" s="266"/>
      <c r="O300" s="41"/>
      <c r="R300" s="243"/>
    </row>
    <row r="301" spans="1:26" ht="12.75" customHeight="1">
      <c r="A301" s="216">
        <v>173</v>
      </c>
      <c r="B301" s="217">
        <v>44551</v>
      </c>
      <c r="C301" s="217"/>
      <c r="D301" s="218" t="s">
        <v>118</v>
      </c>
      <c r="E301" s="219" t="s">
        <v>617</v>
      </c>
      <c r="F301" s="189">
        <v>2300</v>
      </c>
      <c r="G301" s="219"/>
      <c r="H301" s="219">
        <f>(2820+2200)/2</f>
        <v>2510</v>
      </c>
      <c r="I301" s="221">
        <v>3000</v>
      </c>
      <c r="J301" s="191" t="s">
        <v>861</v>
      </c>
      <c r="K301" s="192">
        <f>H301-F301</f>
        <v>210</v>
      </c>
      <c r="L301" s="193">
        <f>K301/F301</f>
        <v>9.1304347826086957E-2</v>
      </c>
      <c r="M301" s="188" t="s">
        <v>586</v>
      </c>
      <c r="N301" s="194">
        <v>44649</v>
      </c>
      <c r="O301" s="1"/>
      <c r="R301" s="243"/>
    </row>
    <row r="302" spans="1:26" ht="12.75" customHeight="1">
      <c r="A302" s="270">
        <v>174</v>
      </c>
      <c r="B302" s="265">
        <v>44606</v>
      </c>
      <c r="C302" s="270"/>
      <c r="D302" s="270" t="s">
        <v>425</v>
      </c>
      <c r="E302" s="267" t="s">
        <v>617</v>
      </c>
      <c r="F302" s="267" t="s">
        <v>854</v>
      </c>
      <c r="G302" s="267"/>
      <c r="H302" s="267"/>
      <c r="I302" s="267">
        <v>764</v>
      </c>
      <c r="J302" s="267" t="s">
        <v>589</v>
      </c>
      <c r="K302" s="267"/>
      <c r="L302" s="267"/>
      <c r="M302" s="267"/>
      <c r="N302" s="270"/>
      <c r="O302" s="41"/>
      <c r="R302" s="243"/>
    </row>
    <row r="303" spans="1:26" ht="12.75" customHeight="1">
      <c r="A303" s="270">
        <v>175</v>
      </c>
      <c r="B303" s="265">
        <v>44613</v>
      </c>
      <c r="C303" s="270"/>
      <c r="D303" s="270" t="s">
        <v>816</v>
      </c>
      <c r="E303" s="267" t="s">
        <v>617</v>
      </c>
      <c r="F303" s="267" t="s">
        <v>855</v>
      </c>
      <c r="G303" s="267"/>
      <c r="H303" s="267"/>
      <c r="I303" s="267">
        <v>1510</v>
      </c>
      <c r="J303" s="267" t="s">
        <v>589</v>
      </c>
      <c r="K303" s="267"/>
      <c r="L303" s="267"/>
      <c r="M303" s="267"/>
      <c r="N303" s="270"/>
      <c r="O303" s="41"/>
      <c r="R303" s="243"/>
    </row>
    <row r="304" spans="1:26" ht="12.75" customHeight="1">
      <c r="A304">
        <v>176</v>
      </c>
      <c r="B304" s="265">
        <v>44670</v>
      </c>
      <c r="C304" s="265"/>
      <c r="D304" s="270" t="s">
        <v>550</v>
      </c>
      <c r="E304" s="341" t="s">
        <v>617</v>
      </c>
      <c r="F304" s="267" t="s">
        <v>864</v>
      </c>
      <c r="G304" s="267"/>
      <c r="H304" s="267"/>
      <c r="I304" s="267">
        <v>553</v>
      </c>
      <c r="J304" s="267" t="s">
        <v>589</v>
      </c>
      <c r="K304" s="267"/>
      <c r="L304" s="267"/>
      <c r="M304" s="267"/>
      <c r="N304" s="267"/>
      <c r="O304" s="41"/>
      <c r="R304" s="243"/>
    </row>
    <row r="305" spans="1:18" ht="12.75" customHeight="1">
      <c r="A305" s="242"/>
      <c r="F305" s="56"/>
      <c r="G305" s="56"/>
      <c r="H305" s="56"/>
      <c r="I305" s="56"/>
      <c r="J305" s="41"/>
      <c r="K305" s="56"/>
      <c r="L305" s="56"/>
      <c r="M305" s="56"/>
      <c r="O305" s="41"/>
      <c r="R305" s="243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B308" s="244" t="s">
        <v>812</v>
      </c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A315" s="245"/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A316" s="245"/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A317" s="53"/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</sheetData>
  <autoFilter ref="R1:R313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7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2022-06-17T02:45:00Z</dcterms:modified>
</cp:coreProperties>
</file>