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rishikesh Yedve\Desktop\"/>
    </mc:Choice>
  </mc:AlternateContent>
  <xr:revisionPtr revIDLastSave="0" documentId="8_{1DE53538-C236-4718-9F1A-2ADA420CD4E7}" xr6:coauthVersionLast="45" xr6:coauthVersionMax="45" xr10:uidLastSave="{00000000-0000-0000-0000-000000000000}"/>
  <bookViews>
    <workbookView xWindow="2304" yWindow="2304" windowWidth="17280" windowHeight="8964" tabRatio="801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8" i="7" l="1"/>
  <c r="K64" i="7"/>
  <c r="L64" i="7" s="1"/>
  <c r="L90" i="7"/>
  <c r="K90" i="7" s="1"/>
  <c r="K63" i="7"/>
  <c r="L63" i="7" s="1"/>
  <c r="K62" i="7"/>
  <c r="L62" i="7" s="1"/>
  <c r="K61" i="7"/>
  <c r="L61" i="7" s="1"/>
  <c r="K60" i="7"/>
  <c r="L60" i="7" s="1"/>
  <c r="K58" i="7"/>
  <c r="L58" i="7" s="1"/>
  <c r="K55" i="7"/>
  <c r="L55" i="7" s="1"/>
  <c r="K57" i="7"/>
  <c r="L57" i="7" s="1"/>
  <c r="K27" i="7"/>
  <c r="L27" i="7" s="1"/>
  <c r="K26" i="7"/>
  <c r="L26" i="7" s="1"/>
  <c r="K21" i="7"/>
  <c r="L21" i="7" s="1"/>
  <c r="K18" i="7"/>
  <c r="L18" i="7" s="1"/>
  <c r="K59" i="7"/>
  <c r="L59" i="7" s="1"/>
  <c r="K56" i="7"/>
  <c r="L56" i="7" s="1"/>
  <c r="L88" i="7"/>
  <c r="K88" i="7" s="1"/>
  <c r="L89" i="7"/>
  <c r="K89" i="7" s="1"/>
  <c r="K53" i="7"/>
  <c r="L53" i="7" s="1"/>
  <c r="K54" i="7"/>
  <c r="L54" i="7" s="1"/>
  <c r="K52" i="7"/>
  <c r="L52" i="7" s="1"/>
  <c r="L76" i="7"/>
  <c r="L74" i="7"/>
  <c r="K77" i="7"/>
  <c r="L87" i="7" l="1"/>
  <c r="K87" i="7" s="1"/>
  <c r="K24" i="7"/>
  <c r="L24" i="7" s="1"/>
  <c r="K22" i="7"/>
  <c r="L22" i="7" s="1"/>
  <c r="K20" i="7"/>
  <c r="K19" i="7"/>
  <c r="K51" i="7" l="1"/>
  <c r="L51" i="7" s="1"/>
  <c r="K48" i="7"/>
  <c r="L48" i="7" s="1"/>
  <c r="L86" i="7"/>
  <c r="K86" i="7" s="1"/>
  <c r="K17" i="7"/>
  <c r="L17" i="7" s="1"/>
  <c r="L20" i="7"/>
  <c r="L19" i="7"/>
  <c r="K50" i="7"/>
  <c r="L50" i="7" s="1"/>
  <c r="K49" i="7"/>
  <c r="L49" i="7" s="1"/>
  <c r="K46" i="7"/>
  <c r="L46" i="7" s="1"/>
  <c r="K47" i="7"/>
  <c r="L47" i="7" s="1"/>
  <c r="K12" i="7"/>
  <c r="L12" i="7" s="1"/>
  <c r="K15" i="7"/>
  <c r="L15" i="7" s="1"/>
  <c r="K16" i="7"/>
  <c r="L16" i="7" s="1"/>
  <c r="K44" i="7"/>
  <c r="L44" i="7" s="1"/>
  <c r="K11" i="7"/>
  <c r="L11" i="7" s="1"/>
  <c r="K10" i="7"/>
  <c r="L10" i="7" s="1"/>
  <c r="K45" i="7" l="1"/>
  <c r="L45" i="7" s="1"/>
  <c r="K13" i="7"/>
  <c r="L13" i="7" s="1"/>
  <c r="K14" i="7"/>
  <c r="L14" i="7" s="1"/>
  <c r="L85" i="7"/>
  <c r="K85" i="7" s="1"/>
  <c r="K43" i="7" l="1"/>
  <c r="L43" i="7" s="1"/>
  <c r="K42" i="7"/>
  <c r="L42" i="7" s="1"/>
  <c r="K41" i="7"/>
  <c r="L41" i="7" s="1"/>
  <c r="F244" i="7" l="1"/>
  <c r="K245" i="7"/>
  <c r="L245" i="7" s="1"/>
  <c r="K236" i="7"/>
  <c r="L236" i="7" s="1"/>
  <c r="K239" i="7"/>
  <c r="L239" i="7" s="1"/>
  <c r="K247" i="7" l="1"/>
  <c r="L247" i="7" s="1"/>
  <c r="F238" i="7"/>
  <c r="F237" i="7"/>
  <c r="F235" i="7"/>
  <c r="K235" i="7" s="1"/>
  <c r="L235" i="7" s="1"/>
  <c r="F215" i="7"/>
  <c r="F167" i="7"/>
  <c r="K246" i="7" l="1"/>
  <c r="L246" i="7" s="1"/>
  <c r="K244" i="7"/>
  <c r="L244" i="7" s="1"/>
  <c r="K250" i="7"/>
  <c r="L250" i="7" s="1"/>
  <c r="K251" i="7"/>
  <c r="L251" i="7" s="1"/>
  <c r="K243" i="7"/>
  <c r="L243" i="7" s="1"/>
  <c r="K253" i="7"/>
  <c r="L253" i="7" s="1"/>
  <c r="K249" i="7"/>
  <c r="L249" i="7" s="1"/>
  <c r="K242" i="7" l="1"/>
  <c r="L242" i="7" s="1"/>
  <c r="K231" i="7"/>
  <c r="L231" i="7" s="1"/>
  <c r="K233" i="7"/>
  <c r="L233" i="7" s="1"/>
  <c r="K230" i="7"/>
  <c r="L230" i="7" s="1"/>
  <c r="K232" i="7"/>
  <c r="L232" i="7" s="1"/>
  <c r="K161" i="7"/>
  <c r="L161" i="7" s="1"/>
  <c r="M7" i="7"/>
  <c r="K214" i="7"/>
  <c r="L214" i="7" s="1"/>
  <c r="K228" i="7"/>
  <c r="L228" i="7" s="1"/>
  <c r="K229" i="7"/>
  <c r="L229" i="7" s="1"/>
  <c r="K227" i="7"/>
  <c r="L227" i="7" s="1"/>
  <c r="K226" i="7"/>
  <c r="L226" i="7" s="1"/>
  <c r="K225" i="7"/>
  <c r="L225" i="7" s="1"/>
  <c r="K224" i="7"/>
  <c r="L224" i="7" s="1"/>
  <c r="K223" i="7"/>
  <c r="L223" i="7" s="1"/>
  <c r="K222" i="7"/>
  <c r="L222" i="7" s="1"/>
  <c r="K221" i="7"/>
  <c r="L221" i="7" s="1"/>
  <c r="K219" i="7"/>
  <c r="L219" i="7" s="1"/>
  <c r="K217" i="7"/>
  <c r="L217" i="7" s="1"/>
  <c r="K216" i="7"/>
  <c r="L216" i="7" s="1"/>
  <c r="K215" i="7"/>
  <c r="L215" i="7" s="1"/>
  <c r="K211" i="7"/>
  <c r="L211" i="7" s="1"/>
  <c r="K210" i="7"/>
  <c r="L210" i="7" s="1"/>
  <c r="K209" i="7"/>
  <c r="L209" i="7" s="1"/>
  <c r="K206" i="7"/>
  <c r="L206" i="7" s="1"/>
  <c r="K205" i="7"/>
  <c r="L205" i="7" s="1"/>
  <c r="K204" i="7"/>
  <c r="L204" i="7" s="1"/>
  <c r="K203" i="7"/>
  <c r="L203" i="7" s="1"/>
  <c r="K202" i="7"/>
  <c r="L202" i="7" s="1"/>
  <c r="K201" i="7"/>
  <c r="L201" i="7" s="1"/>
  <c r="K199" i="7"/>
  <c r="L199" i="7" s="1"/>
  <c r="K198" i="7"/>
  <c r="L198" i="7" s="1"/>
  <c r="K197" i="7"/>
  <c r="L197" i="7" s="1"/>
  <c r="K196" i="7"/>
  <c r="L196" i="7" s="1"/>
  <c r="K195" i="7"/>
  <c r="L195" i="7" s="1"/>
  <c r="K194" i="7"/>
  <c r="L194" i="7" s="1"/>
  <c r="K193" i="7"/>
  <c r="L193" i="7" s="1"/>
  <c r="K192" i="7"/>
  <c r="L192" i="7" s="1"/>
  <c r="K191" i="7"/>
  <c r="L191" i="7" s="1"/>
  <c r="K189" i="7"/>
  <c r="L189" i="7" s="1"/>
  <c r="K187" i="7"/>
  <c r="L187" i="7" s="1"/>
  <c r="K185" i="7"/>
  <c r="L185" i="7" s="1"/>
  <c r="K183" i="7"/>
  <c r="L183" i="7" s="1"/>
  <c r="K182" i="7"/>
  <c r="L182" i="7" s="1"/>
  <c r="K181" i="7"/>
  <c r="L181" i="7" s="1"/>
  <c r="K179" i="7"/>
  <c r="L179" i="7" s="1"/>
  <c r="K178" i="7"/>
  <c r="L178" i="7" s="1"/>
  <c r="K177" i="7"/>
  <c r="L177" i="7" s="1"/>
  <c r="K176" i="7"/>
  <c r="K175" i="7"/>
  <c r="L175" i="7" s="1"/>
  <c r="K174" i="7"/>
  <c r="L174" i="7" s="1"/>
  <c r="K172" i="7"/>
  <c r="L172" i="7" s="1"/>
  <c r="K171" i="7"/>
  <c r="L171" i="7" s="1"/>
  <c r="K170" i="7"/>
  <c r="L170" i="7" s="1"/>
  <c r="K169" i="7"/>
  <c r="L169" i="7" s="1"/>
  <c r="K168" i="7"/>
  <c r="L168" i="7" s="1"/>
  <c r="K167" i="7"/>
  <c r="L167" i="7" s="1"/>
  <c r="H166" i="7"/>
  <c r="K166" i="7" s="1"/>
  <c r="L166" i="7" s="1"/>
  <c r="K163" i="7"/>
  <c r="L163" i="7" s="1"/>
  <c r="K162" i="7"/>
  <c r="L162" i="7" s="1"/>
  <c r="K160" i="7"/>
  <c r="L160" i="7" s="1"/>
  <c r="K159" i="7"/>
  <c r="L159" i="7" s="1"/>
  <c r="K156" i="7"/>
  <c r="L156" i="7" s="1"/>
  <c r="K155" i="7"/>
  <c r="L155" i="7" s="1"/>
  <c r="K154" i="7"/>
  <c r="L154" i="7" s="1"/>
  <c r="K153" i="7"/>
  <c r="L153" i="7" s="1"/>
  <c r="K152" i="7"/>
  <c r="L152" i="7" s="1"/>
  <c r="K151" i="7"/>
  <c r="L151" i="7" s="1"/>
  <c r="K150" i="7"/>
  <c r="L150" i="7" s="1"/>
  <c r="K149" i="7"/>
  <c r="L149" i="7" s="1"/>
  <c r="K148" i="7"/>
  <c r="L148" i="7" s="1"/>
  <c r="K147" i="7"/>
  <c r="L147" i="7" s="1"/>
  <c r="K146" i="7"/>
  <c r="L146" i="7" s="1"/>
  <c r="K145" i="7"/>
  <c r="L145" i="7" s="1"/>
  <c r="K144" i="7"/>
  <c r="L144" i="7" s="1"/>
  <c r="K143" i="7"/>
  <c r="L143" i="7" s="1"/>
  <c r="K142" i="7"/>
  <c r="L142" i="7" s="1"/>
  <c r="K141" i="7"/>
  <c r="L141" i="7" s="1"/>
  <c r="K140" i="7"/>
  <c r="L140" i="7" s="1"/>
  <c r="K139" i="7"/>
  <c r="L139" i="7" s="1"/>
  <c r="K138" i="7"/>
  <c r="L138" i="7" s="1"/>
  <c r="K137" i="7"/>
  <c r="L137" i="7" s="1"/>
  <c r="K136" i="7"/>
  <c r="L136" i="7" s="1"/>
  <c r="K135" i="7"/>
  <c r="L135" i="7" s="1"/>
  <c r="K134" i="7"/>
  <c r="L134" i="7" s="1"/>
  <c r="K133" i="7"/>
  <c r="L133" i="7" s="1"/>
  <c r="H132" i="7"/>
  <c r="K132" i="7" s="1"/>
  <c r="L132" i="7" s="1"/>
  <c r="F131" i="7"/>
  <c r="K131" i="7" s="1"/>
  <c r="L131" i="7" s="1"/>
  <c r="K130" i="7"/>
  <c r="L130" i="7" s="1"/>
  <c r="K129" i="7"/>
  <c r="L129" i="7" s="1"/>
  <c r="K128" i="7"/>
  <c r="L128" i="7" s="1"/>
  <c r="K127" i="7"/>
  <c r="L127" i="7" s="1"/>
  <c r="K126" i="7"/>
  <c r="L126" i="7" s="1"/>
  <c r="K125" i="7"/>
  <c r="L125" i="7" s="1"/>
  <c r="K124" i="7"/>
  <c r="L124" i="7" s="1"/>
  <c r="K123" i="7"/>
  <c r="L123" i="7" s="1"/>
  <c r="K122" i="7"/>
  <c r="L122" i="7" s="1"/>
  <c r="K121" i="7"/>
  <c r="L121" i="7" s="1"/>
  <c r="K120" i="7"/>
  <c r="L120" i="7" s="1"/>
  <c r="K119" i="7"/>
  <c r="L119" i="7" s="1"/>
  <c r="K118" i="7"/>
  <c r="L118" i="7" s="1"/>
  <c r="K117" i="7"/>
  <c r="L117" i="7" s="1"/>
  <c r="K116" i="7"/>
  <c r="L116" i="7" s="1"/>
  <c r="K115" i="7"/>
  <c r="L115" i="7" s="1"/>
  <c r="K114" i="7"/>
  <c r="L114" i="7" s="1"/>
  <c r="K113" i="7"/>
  <c r="L113" i="7" s="1"/>
  <c r="K112" i="7"/>
  <c r="L112" i="7" s="1"/>
  <c r="K111" i="7"/>
  <c r="L111" i="7" s="1"/>
  <c r="K110" i="7"/>
  <c r="L110" i="7" s="1"/>
  <c r="K109" i="7"/>
  <c r="L109" i="7" s="1"/>
  <c r="K108" i="7"/>
  <c r="L108" i="7" s="1"/>
  <c r="K107" i="7"/>
  <c r="L107" i="7" s="1"/>
  <c r="K106" i="7"/>
  <c r="L106" i="7" s="1"/>
  <c r="K105" i="7"/>
  <c r="L105" i="7" s="1"/>
  <c r="K104" i="7"/>
  <c r="L104" i="7" s="1"/>
  <c r="D7" i="6"/>
  <c r="K6" i="4"/>
  <c r="K6" i="3"/>
  <c r="L6" i="2"/>
</calcChain>
</file>

<file path=xl/sharedStrings.xml><?xml version="1.0" encoding="utf-8"?>
<sst xmlns="http://schemas.openxmlformats.org/spreadsheetml/2006/main" count="7487" uniqueCount="3789">
  <si>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</si>
  <si>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</si>
  <si>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</si>
  <si>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</si>
  <si>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</si>
  <si>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</si>
  <si>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</si>
  <si>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</si>
  <si>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</si>
  <si>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</si>
  <si>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</si>
  <si>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</si>
  <si>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</si>
  <si>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</si>
  <si>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</si>
  <si>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</si>
  <si>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</si>
  <si>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</si>
  <si>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</si>
  <si>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</si>
  <si>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</si>
  <si>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</si>
  <si>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</si>
  <si>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</si>
  <si>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</si>
  <si>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</si>
  <si>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</si>
  <si>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</si>
  <si>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</si>
  <si>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</si>
  <si>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</si>
  <si>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</si>
  <si>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</si>
  <si>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</si>
  <si>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</si>
  <si>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</si>
  <si>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</si>
  <si>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</si>
  <si>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</si>
  <si>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</si>
  <si>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</si>
  <si>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</si>
  <si>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</si>
  <si>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</si>
  <si>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</si>
  <si>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</si>
  <si>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</si>
  <si>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</si>
  <si>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</si>
  <si>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</si>
  <si>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</si>
  <si>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</si>
  <si>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</si>
  <si>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</si>
  <si>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</si>
  <si>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</si>
  <si>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</si>
  <si>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</si>
  <si>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</si>
  <si>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</si>
  <si>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</si>
  <si>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</si>
  <si>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</si>
  <si>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</si>
  <si>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</si>
  <si>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</si>
  <si>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</si>
  <si>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</si>
  <si>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</si>
  <si>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</si>
  <si>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</si>
  <si>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</si>
  <si>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</si>
  <si>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</si>
  <si>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</si>
  <si>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</si>
  <si>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</si>
  <si>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</si>
  <si>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</si>
  <si>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</si>
  <si>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</si>
  <si>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</si>
  <si>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</si>
  <si>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</si>
  <si>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</si>
  <si>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</si>
  <si>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</si>
  <si>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</si>
  <si>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</si>
  <si>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</si>
  <si>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</si>
  <si>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</si>
  <si>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</si>
  <si>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</si>
  <si>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</si>
  <si>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</si>
  <si>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</si>
  <si>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</si>
  <si>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</si>
  <si>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</si>
  <si>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</si>
  <si>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</si>
  <si>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</si>
  <si>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</si>
  <si>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</si>
  <si>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</si>
  <si>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</si>
  <si>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</si>
  <si>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</si>
  <si>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</si>
  <si>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</si>
  <si>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</si>
  <si>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</si>
  <si>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</si>
  <si>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</si>
  <si>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</si>
  <si>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</si>
  <si>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</si>
  <si>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</si>
  <si>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</si>
  <si>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</si>
  <si>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</si>
  <si>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</si>
  <si>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</si>
  <si>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</si>
  <si>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</si>
  <si>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</si>
  <si>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</si>
  <si>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</si>
  <si>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</si>
  <si>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</si>
  <si>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</si>
  <si>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</si>
  <si>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</si>
  <si>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</si>
  <si>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</si>
  <si>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</si>
  <si>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</si>
  <si>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</si>
  <si>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</si>
  <si>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</si>
  <si>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</si>
  <si>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</si>
  <si>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</si>
  <si>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</si>
  <si>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</si>
  <si>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</si>
  <si>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</si>
  <si>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</si>
  <si>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</si>
  <si>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</si>
  <si>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</si>
  <si>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</si>
  <si>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</si>
  <si>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</si>
  <si>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</si>
  <si>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</si>
  <si>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</si>
  <si>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</si>
  <si>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</si>
  <si>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</si>
  <si>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</si>
  <si>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</si>
  <si>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</si>
  <si>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</si>
  <si>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</si>
  <si>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</si>
  <si>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</si>
  <si>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</si>
  <si>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</si>
  <si>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</si>
  <si>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</si>
  <si>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</si>
  <si>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</si>
  <si>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</si>
  <si>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</si>
  <si>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</si>
  <si>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</si>
  <si>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</si>
  <si>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</si>
  <si>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</si>
  <si>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</si>
  <si>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</si>
  <si>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</si>
  <si>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</si>
  <si>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</si>
  <si>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</si>
  <si>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</si>
  <si>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</si>
  <si>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</si>
  <si>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</si>
  <si>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</si>
  <si>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</si>
  <si>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</si>
  <si>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</si>
  <si>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</si>
  <si>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</si>
  <si>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</si>
  <si>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</si>
  <si>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</si>
  <si>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</si>
  <si>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</si>
  <si>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</si>
  <si>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</si>
  <si>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</si>
  <si>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</si>
  <si>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</si>
  <si>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</si>
  <si>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</si>
  <si>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</si>
  <si>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</si>
  <si>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</si>
  <si>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</si>
  <si>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</si>
  <si>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</si>
  <si>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</si>
  <si>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</si>
  <si>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</si>
  <si>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</si>
  <si>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</si>
  <si>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</si>
  <si>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</si>
  <si>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</si>
  <si>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</si>
  <si>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</si>
  <si>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</si>
  <si>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</si>
  <si>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</si>
  <si>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</si>
  <si>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</si>
  <si>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</si>
  <si>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</si>
  <si>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</si>
  <si>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</si>
  <si>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</si>
  <si>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</si>
  <si>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</si>
  <si>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</si>
  <si>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</si>
  <si>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</si>
  <si>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</si>
  <si>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</si>
  <si>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</si>
  <si>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</si>
  <si>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</si>
  <si>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</si>
  <si>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</si>
  <si>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</si>
  <si>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</si>
  <si>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</si>
  <si>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</si>
  <si>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</si>
  <si>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</si>
  <si>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</si>
  <si>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</si>
  <si>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</si>
  <si>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</si>
  <si>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</si>
  <si>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</si>
  <si>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</si>
  <si>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</si>
  <si>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</si>
  <si>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</si>
  <si>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</si>
  <si>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</si>
  <si>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</si>
  <si>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</si>
  <si>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</si>
  <si>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</si>
  <si>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</si>
  <si>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</si>
  <si>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</si>
  <si>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</si>
  <si>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</si>
  <si>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</si>
  <si>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</si>
  <si>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</si>
  <si>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</si>
  <si>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</si>
  <si>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</si>
  <si>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</si>
  <si>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</si>
  <si>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</si>
  <si>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</si>
  <si>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</si>
  <si>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</si>
  <si>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</si>
  <si>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</si>
  <si>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</si>
  <si>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</si>
  <si>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</si>
  <si>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</si>
  <si>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</si>
  <si>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</si>
  <si>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</si>
  <si>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</si>
  <si>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</si>
  <si>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</si>
  <si>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</si>
  <si>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</si>
  <si>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</si>
  <si>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</si>
  <si>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</si>
  <si>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</si>
  <si>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</si>
  <si>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</si>
  <si>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</si>
  <si>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</si>
  <si>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</si>
  <si>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</si>
  <si>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</si>
  <si>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</si>
  <si>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</si>
  <si>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</si>
  <si>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</si>
  <si>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</si>
  <si>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</si>
  <si>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</si>
  <si>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</si>
  <si>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</si>
  <si>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</si>
  <si>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</si>
  <si>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</si>
  <si>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</si>
  <si>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</si>
  <si>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</si>
  <si>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</si>
  <si>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</si>
  <si>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</si>
  <si>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</si>
  <si>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</si>
  <si>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</si>
  <si>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</si>
  <si>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</si>
  <si>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</si>
  <si>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</si>
  <si>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</si>
  <si>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</si>
  <si>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</si>
  <si>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</si>
  <si>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</si>
  <si>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</si>
  <si>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</si>
  <si>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</si>
  <si>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</si>
  <si>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</si>
  <si>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</si>
  <si>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</si>
  <si>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</si>
  <si>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</si>
  <si>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</si>
  <si>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</si>
  <si>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</si>
  <si>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</si>
  <si>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</si>
  <si>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</si>
  <si>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</si>
  <si>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</si>
  <si>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</si>
  <si>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</si>
  <si>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</si>
  <si>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</si>
  <si>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</si>
  <si>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</si>
  <si>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</si>
  <si>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</si>
  <si>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</si>
  <si>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</si>
  <si>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</si>
  <si>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</si>
  <si>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</si>
  <si>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</si>
  <si>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</si>
  <si>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</si>
  <si>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</si>
  <si>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</si>
  <si>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</si>
  <si>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</si>
  <si>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</si>
  <si>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</si>
  <si>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</si>
  <si>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</si>
  <si>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</si>
  <si>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</si>
  <si>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</si>
  <si>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</si>
  <si>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</si>
  <si>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</si>
  <si>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</si>
  <si>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</si>
  <si>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</si>
  <si>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</si>
  <si>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</si>
  <si>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</si>
  <si>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</si>
  <si>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</si>
  <si>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</si>
  <si>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</si>
  <si>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</si>
  <si>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</si>
  <si>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</si>
  <si>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</si>
  <si>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</si>
  <si>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</si>
  <si>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</si>
  <si>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</si>
  <si>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</si>
  <si>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</si>
  <si>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</si>
  <si>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</si>
  <si>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</si>
  <si>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</si>
  <si>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</si>
  <si>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</si>
  <si>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</si>
  <si>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</si>
  <si>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</si>
  <si>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</si>
  <si>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</si>
  <si>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</si>
  <si>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</si>
  <si>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</si>
  <si>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</si>
  <si>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</si>
  <si>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</si>
  <si>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</si>
  <si>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</si>
  <si>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</si>
  <si>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</si>
  <si>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</si>
  <si>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</si>
  <si>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</si>
  <si>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</si>
  <si>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</si>
  <si>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</si>
  <si>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</si>
  <si>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</si>
  <si>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</si>
  <si>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</si>
  <si>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</si>
  <si>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</si>
  <si>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</si>
  <si>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</si>
  <si>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</si>
  <si>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</si>
  <si>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</si>
  <si>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</si>
  <si>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</si>
  <si>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</si>
  <si>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</si>
  <si>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</si>
  <si>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</si>
  <si>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</si>
  <si>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</si>
  <si>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</si>
  <si>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</si>
  <si>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</si>
  <si>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</si>
  <si>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</si>
  <si>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</si>
  <si>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</si>
  <si>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</si>
  <si>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</si>
  <si>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</si>
  <si>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</si>
  <si>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</si>
  <si>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</si>
  <si>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</si>
  <si>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</si>
  <si>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</si>
  <si>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</si>
  <si>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</si>
  <si>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</si>
  <si>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</si>
  <si>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</si>
  <si>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</si>
  <si>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</si>
  <si>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</si>
  <si>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</si>
  <si>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</si>
  <si>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</si>
  <si>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</si>
  <si>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</si>
  <si>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</si>
  <si>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</si>
  <si>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</si>
  <si>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</si>
  <si>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</si>
  <si>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</si>
  <si>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</si>
  <si>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</si>
  <si>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</si>
  <si>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</si>
  <si>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</si>
  <si>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</si>
  <si>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</si>
  <si>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</si>
  <si>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</si>
  <si>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</si>
  <si>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</si>
  <si>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</si>
  <si>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</si>
  <si>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</si>
  <si>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</si>
  <si>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</si>
  <si>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</si>
  <si>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</si>
  <si>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</si>
  <si>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</si>
  <si>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</si>
  <si>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</si>
  <si>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</si>
  <si>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</si>
  <si>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</si>
  <si>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</si>
  <si>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</si>
  <si>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</si>
  <si>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</si>
  <si>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</si>
  <si>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</si>
  <si>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</si>
  <si>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</si>
  <si>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</si>
  <si>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</si>
  <si>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</si>
  <si>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</si>
  <si>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</si>
  <si>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</si>
  <si>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</si>
  <si>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</si>
  <si>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</si>
  <si>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</si>
  <si>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</si>
  <si>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</si>
  <si>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</si>
  <si>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</si>
  <si>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</si>
  <si>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</si>
  <si>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</si>
  <si>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</si>
  <si>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</si>
  <si>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</si>
  <si>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</si>
  <si>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</si>
  <si>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</si>
  <si>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</si>
  <si>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</si>
  <si>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</si>
  <si>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</si>
  <si>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</si>
  <si>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</si>
  <si>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</si>
  <si>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</si>
  <si>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</si>
  <si>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</si>
  <si>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</si>
  <si>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</si>
  <si>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</si>
  <si>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</si>
  <si>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</si>
  <si>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</si>
  <si>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</si>
  <si>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</si>
  <si>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</si>
  <si>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</si>
  <si>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</si>
  <si>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</si>
  <si>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</si>
  <si>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</si>
  <si>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</si>
  <si>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</si>
  <si>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</si>
  <si>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</si>
  <si>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</si>
  <si>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</si>
  <si>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</si>
  <si>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</si>
  <si>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</si>
  <si>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</si>
  <si>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</si>
  <si>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</si>
  <si>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</si>
  <si>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</si>
  <si>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</si>
  <si>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</si>
  <si>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</si>
  <si>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</si>
  <si>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</si>
  <si>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</si>
  <si>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</si>
  <si>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</si>
  <si>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</si>
  <si>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</si>
  <si>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</si>
  <si>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</si>
  <si>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</si>
  <si>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</si>
  <si>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</si>
  <si>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</si>
  <si>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</si>
  <si>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</si>
  <si>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</si>
  <si>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</si>
  <si>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</si>
  <si>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</si>
  <si>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</si>
  <si>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</si>
  <si>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</si>
  <si>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</si>
  <si>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</si>
  <si>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</si>
  <si>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</si>
  <si>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</si>
  <si>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</si>
  <si>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</si>
  <si>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</si>
  <si>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</si>
  <si>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</si>
  <si>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</si>
  <si>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</si>
  <si>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</si>
  <si>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</si>
  <si>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</si>
  <si>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</si>
  <si>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</si>
  <si>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</si>
  <si>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</si>
  <si>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</si>
  <si>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</si>
  <si>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</si>
  <si>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</si>
  <si>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</si>
  <si>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</si>
  <si>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</si>
  <si>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</si>
  <si>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</si>
  <si>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</si>
  <si>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</si>
  <si>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</si>
  <si>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</si>
  <si>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</si>
  <si>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</si>
  <si>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</si>
  <si>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</si>
  <si>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</si>
  <si>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</si>
  <si>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</si>
  <si>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</si>
  <si>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</si>
  <si>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</si>
  <si>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</si>
  <si>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</si>
  <si>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</si>
  <si>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</si>
  <si>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</si>
  <si>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</si>
  <si>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</si>
  <si>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</si>
  <si>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</si>
  <si>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</si>
  <si>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</si>
  <si>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</si>
  <si>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</si>
  <si>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</si>
  <si>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</si>
  <si>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</si>
  <si>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</si>
  <si>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</si>
  <si>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</si>
  <si>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</si>
  <si>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</si>
  <si>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</si>
  <si>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</si>
  <si>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</si>
  <si>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</si>
  <si>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</si>
  <si>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</si>
  <si>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</si>
  <si>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</si>
  <si>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</si>
  <si>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</si>
  <si>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</si>
  <si>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</si>
  <si>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</si>
  <si>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</si>
  <si>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</si>
  <si>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</si>
  <si>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</si>
  <si>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</si>
  <si>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</si>
  <si>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</si>
  <si>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</si>
  <si>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</si>
  <si>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</si>
  <si>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</si>
  <si>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</si>
  <si>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</si>
  <si>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</si>
  <si>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</si>
  <si>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</si>
  <si>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</si>
  <si>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</si>
  <si>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</si>
  <si>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</si>
  <si>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</si>
  <si>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</si>
  <si>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</si>
  <si>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</si>
  <si>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</si>
  <si>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</si>
  <si>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</si>
  <si>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</si>
  <si>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</si>
  <si>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</si>
  <si>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</si>
  <si>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</si>
  <si>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</si>
  <si>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</si>
  <si>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</si>
  <si>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</si>
  <si>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</si>
  <si>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</si>
  <si>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</si>
  <si>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</si>
  <si>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</si>
  <si>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</si>
  <si>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</si>
  <si>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</si>
  <si>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</si>
  <si>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</si>
  <si>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</si>
  <si>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</si>
  <si>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</si>
  <si>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</si>
  <si>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</si>
  <si>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</si>
  <si>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</si>
  <si>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</si>
  <si>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</si>
  <si>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</si>
  <si>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</si>
  <si>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</si>
  <si>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</si>
  <si>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</si>
  <si>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</si>
  <si>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</si>
  <si>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</si>
  <si>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</si>
  <si>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</si>
  <si>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</si>
  <si>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</si>
  <si>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</si>
  <si>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</si>
  <si>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</si>
  <si>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</si>
  <si>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</si>
  <si>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</si>
  <si>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</si>
  <si>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</si>
  <si>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</si>
  <si>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</si>
  <si>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</si>
  <si>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</si>
  <si>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</si>
  <si>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</si>
  <si>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</si>
  <si>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</si>
  <si>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</si>
  <si>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</si>
  <si>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</si>
  <si>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</si>
  <si>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</si>
  <si>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</si>
  <si>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</si>
  <si>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</si>
  <si>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</si>
  <si>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</si>
  <si>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</si>
  <si>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</si>
  <si>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</si>
  <si>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</si>
  <si>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</si>
  <si>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</si>
  <si>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</si>
  <si>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</si>
  <si>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</si>
  <si>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</si>
  <si>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</si>
  <si>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</si>
  <si>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</si>
  <si>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</si>
  <si>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</si>
  <si>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</si>
  <si>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</si>
  <si>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</si>
  <si>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</si>
  <si>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</si>
  <si>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</si>
  <si>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</si>
  <si>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</si>
  <si>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</si>
  <si>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</si>
  <si>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</si>
  <si>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</si>
  <si>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</si>
  <si>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</si>
  <si>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</si>
  <si>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</si>
  <si>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</si>
  <si>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</si>
  <si>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</si>
  <si>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</si>
  <si>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</si>
  <si>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</si>
  <si>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</si>
  <si>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</si>
  <si>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</si>
  <si>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</si>
  <si>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</si>
  <si>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</si>
  <si>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</si>
  <si>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</si>
  <si>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</si>
  <si>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</si>
  <si>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</si>
  <si>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</si>
  <si>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</si>
  <si>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</si>
  <si>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</si>
  <si>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</si>
  <si>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</si>
  <si>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</si>
  <si>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</si>
  <si>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</si>
  <si>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</si>
  <si>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</si>
  <si>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</si>
  <si>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</si>
  <si>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</si>
  <si>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</si>
  <si>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</si>
  <si>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</si>
  <si>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</si>
  <si>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</si>
  <si>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</si>
  <si>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</si>
  <si>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</si>
  <si>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</si>
  <si>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</si>
  <si>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</si>
  <si>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</si>
  <si>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</si>
  <si>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</si>
  <si>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</si>
  <si>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</si>
  <si>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</si>
  <si>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</si>
  <si>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</si>
  <si>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</si>
  <si>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</si>
  <si>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</si>
  <si>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</si>
  <si>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</si>
  <si>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</si>
  <si>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</si>
  <si>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</si>
  <si>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</si>
  <si>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</si>
  <si>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</si>
  <si>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</si>
  <si>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</si>
  <si>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</si>
  <si>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</si>
  <si>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</si>
  <si>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</si>
  <si>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</si>
  <si>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</si>
  <si>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</si>
  <si>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</si>
  <si>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</si>
  <si>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</si>
  <si>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</si>
  <si>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</si>
  <si>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</si>
  <si>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</si>
  <si>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</si>
  <si>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</si>
  <si>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</si>
  <si>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</si>
  <si>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</si>
  <si>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</si>
  <si>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</si>
  <si>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</si>
  <si>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</si>
  <si>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</si>
  <si>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</si>
  <si>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</si>
  <si>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</si>
  <si>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</si>
  <si>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</si>
  <si>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</si>
  <si>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</si>
  <si>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</si>
  <si>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</si>
  <si>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</si>
  <si>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</si>
  <si>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</si>
  <si>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</si>
  <si>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</si>
  <si>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</si>
  <si>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</si>
  <si>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</si>
  <si>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</si>
  <si>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</si>
  <si>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</si>
  <si>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</si>
  <si>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</si>
  <si>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</si>
  <si>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</si>
  <si>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</si>
  <si>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</si>
  <si>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</si>
  <si>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</si>
  <si>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</si>
  <si>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</si>
  <si>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</si>
  <si>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</si>
  <si>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</si>
  <si>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</si>
  <si>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</si>
  <si>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</si>
  <si>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</si>
  <si>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</si>
  <si>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</si>
  <si>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</si>
  <si>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</si>
  <si>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</si>
  <si>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</si>
  <si>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</si>
  <si>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</si>
  <si>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</si>
  <si>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</si>
  <si>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</si>
  <si>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</si>
  <si>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</si>
  <si>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</si>
  <si>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</si>
  <si>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</si>
  <si>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</si>
  <si>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</si>
  <si>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</si>
  <si>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</si>
  <si>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</si>
  <si>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</si>
  <si>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</si>
  <si>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</si>
  <si>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</si>
  <si>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</si>
  <si>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</si>
  <si>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</si>
  <si>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</si>
  <si>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</si>
  <si>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</si>
  <si>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</si>
  <si>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</si>
  <si>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</si>
  <si>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</si>
  <si>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</si>
  <si>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</si>
  <si>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</si>
  <si>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</si>
  <si>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</si>
  <si>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</si>
  <si>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</si>
  <si>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</si>
  <si>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</si>
  <si>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</si>
  <si>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</si>
  <si>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</si>
  <si>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</si>
  <si>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</si>
  <si>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</si>
  <si>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</si>
  <si>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</si>
  <si>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</si>
  <si>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</si>
  <si>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</si>
  <si>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</si>
  <si>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</si>
  <si>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</si>
  <si>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</si>
  <si>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</si>
  <si>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</si>
  <si>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</si>
  <si>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</si>
  <si>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</si>
  <si>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</si>
  <si>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</si>
  <si>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</si>
  <si>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</si>
  <si>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</si>
  <si>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</si>
  <si>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</si>
  <si>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</si>
  <si>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</si>
  <si>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</si>
  <si>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</si>
  <si>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</si>
  <si>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</si>
  <si>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</si>
  <si>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</si>
  <si>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</si>
  <si>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</si>
  <si>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</si>
  <si>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</si>
  <si>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</si>
  <si>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</si>
  <si>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</si>
  <si>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</si>
  <si>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</si>
  <si>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</si>
  <si>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</si>
  <si>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</si>
  <si>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</si>
  <si>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</si>
  <si>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</si>
  <si>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</si>
  <si>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</si>
  <si>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</si>
  <si>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</si>
  <si>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</si>
  <si>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</si>
  <si>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</si>
  <si>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</si>
  <si>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</si>
  <si>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</si>
  <si>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</si>
  <si>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</si>
  <si>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</si>
  <si>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</si>
  <si>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</si>
  <si>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</si>
  <si>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</si>
  <si>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</si>
  <si>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</si>
  <si>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</si>
  <si>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</si>
  <si>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</si>
  <si>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</si>
  <si>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</si>
  <si>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</si>
  <si>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</si>
  <si>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</si>
  <si>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</si>
  <si>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</si>
  <si>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</si>
  <si>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</si>
  <si>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</si>
  <si>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</si>
  <si>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</si>
  <si>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</si>
  <si>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</si>
  <si>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</si>
  <si>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</si>
  <si>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</si>
  <si>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</si>
  <si>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</si>
  <si>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</si>
  <si>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</si>
  <si>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</si>
  <si>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</si>
  <si>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</si>
  <si>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</si>
  <si>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</si>
  <si>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</si>
  <si>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</si>
  <si>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</si>
  <si>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</si>
  <si>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</si>
  <si>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</si>
  <si>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</si>
  <si>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</si>
  <si>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</si>
  <si>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</si>
  <si>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</si>
  <si>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</si>
  <si>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</si>
  <si>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</si>
  <si>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</si>
  <si>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</si>
  <si>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</si>
  <si>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</si>
  <si>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</si>
  <si>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</si>
  <si>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</si>
  <si>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</si>
  <si>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</si>
  <si>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</si>
  <si>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</si>
  <si>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</si>
  <si>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</si>
  <si>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</si>
  <si>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</si>
  <si>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</si>
  <si>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</si>
  <si>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</si>
  <si>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</si>
  <si>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</si>
  <si>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</si>
  <si>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</si>
  <si>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</si>
  <si>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</si>
  <si>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</si>
  <si>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</si>
  <si>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</si>
  <si>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</si>
  <si>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</si>
  <si>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</si>
  <si>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</si>
  <si>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</si>
  <si>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</si>
  <si>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</si>
  <si>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</si>
  <si>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</si>
  <si>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</si>
  <si>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</si>
  <si>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</si>
  <si>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</si>
  <si>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</si>
  <si>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</si>
  <si>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</si>
  <si>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</si>
  <si>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</si>
  <si>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</si>
  <si>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</si>
  <si>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</si>
  <si>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</si>
  <si>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</si>
  <si>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</si>
  <si>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</si>
  <si>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</si>
  <si>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</si>
  <si>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</si>
  <si>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</si>
  <si>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</si>
  <si>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</si>
  <si>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</si>
  <si>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</si>
  <si>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</si>
  <si>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</si>
  <si>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</si>
  <si>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</si>
  <si>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</si>
  <si>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</si>
  <si>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</si>
  <si>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</si>
  <si>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</si>
  <si>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</si>
  <si>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</si>
  <si>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</si>
  <si>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</si>
  <si>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</si>
  <si>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</si>
  <si>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</si>
  <si>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</si>
  <si>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</si>
  <si>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</si>
  <si>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</si>
  <si>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</si>
  <si>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</si>
  <si>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</si>
  <si>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</si>
  <si>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</si>
  <si>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</si>
  <si>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</si>
  <si>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</si>
  <si>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</si>
  <si>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</si>
  <si>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</si>
  <si>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</si>
  <si>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</si>
  <si>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</si>
  <si>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</si>
  <si>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</si>
  <si>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</si>
  <si>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</si>
  <si>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</si>
  <si>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</si>
  <si>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</si>
  <si>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</si>
  <si>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</si>
  <si>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</si>
  <si>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</si>
  <si>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</si>
  <si>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</si>
  <si>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</si>
  <si>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</si>
  <si>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</si>
  <si>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</si>
  <si>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</si>
  <si>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</si>
  <si>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</si>
  <si>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</si>
  <si>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</si>
  <si>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</si>
  <si>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</si>
  <si>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</si>
  <si>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</si>
  <si>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</si>
  <si>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</si>
  <si>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</si>
  <si>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</si>
  <si>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</si>
  <si>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</si>
  <si>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</si>
  <si>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</si>
  <si>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</si>
  <si>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</si>
  <si>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</si>
  <si>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</si>
  <si>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</si>
  <si>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</si>
  <si>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</si>
  <si>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</si>
  <si>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</si>
  <si>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</si>
  <si>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</si>
  <si>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</si>
  <si>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</si>
  <si>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</si>
  <si>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</si>
  <si>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</si>
  <si>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</si>
  <si>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</si>
  <si>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</si>
  <si>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</si>
  <si>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</si>
  <si>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</si>
  <si>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</si>
  <si>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</si>
  <si>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</si>
  <si>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</si>
  <si>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</si>
  <si>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</si>
  <si>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</si>
  <si>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</si>
  <si>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</si>
  <si>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</si>
  <si>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</si>
  <si>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</si>
  <si>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</si>
  <si>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</si>
  <si>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</si>
  <si>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</si>
  <si>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</si>
  <si>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</si>
  <si>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</si>
  <si>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</si>
  <si>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</si>
  <si>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</si>
  <si>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</si>
  <si>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</si>
  <si>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</si>
  <si>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</si>
  <si>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</si>
  <si>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</si>
  <si>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</si>
  <si>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</si>
  <si>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</si>
  <si>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</si>
  <si>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</si>
  <si>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</si>
  <si>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</si>
  <si>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</si>
  <si>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</si>
  <si>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</si>
  <si>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</si>
  <si>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</si>
  <si>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</si>
  <si>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</si>
  <si>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</si>
  <si>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</si>
  <si>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</si>
  <si>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</si>
  <si>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</si>
  <si>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</si>
  <si>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</si>
  <si>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</si>
  <si>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</si>
  <si>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</si>
  <si>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</si>
  <si>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</si>
  <si>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</si>
  <si>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</si>
  <si>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</si>
  <si>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</si>
  <si>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</si>
  <si>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</si>
  <si>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</si>
  <si>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</si>
  <si>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</si>
  <si>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</si>
  <si>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</si>
  <si>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</si>
  <si>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</si>
  <si>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</si>
  <si>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</si>
  <si>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</si>
  <si>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</si>
  <si>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</si>
  <si>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</si>
  <si>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</si>
  <si>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</si>
  <si>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</si>
  <si>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</si>
  <si>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</si>
  <si>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</si>
  <si>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</si>
  <si>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</si>
  <si>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</si>
  <si>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</si>
  <si>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</si>
  <si>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</si>
  <si>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</si>
  <si>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</si>
  <si>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</si>
  <si>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</si>
  <si>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</si>
  <si>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</si>
  <si>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</si>
  <si>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</si>
  <si>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</si>
  <si>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</si>
  <si>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</si>
  <si>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</si>
  <si>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</si>
  <si>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</si>
  <si>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</si>
  <si>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</si>
  <si>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</si>
  <si>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</si>
  <si>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</si>
  <si>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</si>
  <si>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</si>
  <si>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</si>
  <si>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</si>
  <si>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</si>
  <si>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</si>
  <si>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</si>
  <si>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</si>
  <si>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</si>
  <si>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</si>
  <si>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</si>
  <si>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</si>
  <si>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</si>
  <si>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</si>
  <si>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</si>
  <si>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</si>
  <si>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</si>
  <si>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</si>
  <si>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</si>
  <si>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</si>
  <si>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</si>
  <si>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</si>
  <si>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</si>
  <si>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</si>
  <si>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</si>
  <si>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</si>
  <si>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</si>
  <si>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</si>
  <si>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</si>
  <si>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</si>
  <si>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</si>
  <si>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</si>
  <si>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</si>
  <si>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</si>
  <si>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</si>
  <si>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</si>
  <si>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</si>
  <si>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</si>
  <si>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</si>
  <si>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</si>
  <si>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</si>
  <si>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</si>
  <si>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</si>
  <si>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</si>
  <si>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</si>
  <si>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</si>
  <si>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</si>
  <si>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</si>
  <si>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</si>
  <si>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</si>
  <si>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</si>
  <si>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</si>
  <si>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</si>
  <si>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</si>
  <si>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</si>
  <si>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</si>
  <si>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</si>
  <si>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</si>
  <si>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</si>
  <si>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</si>
  <si>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</si>
  <si>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</si>
  <si>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</si>
  <si>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</si>
  <si>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</si>
  <si>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</si>
  <si>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</si>
  <si>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</si>
  <si>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</si>
  <si>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</si>
  <si>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</si>
  <si>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</si>
  <si>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</si>
  <si>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</si>
  <si>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</si>
  <si>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</si>
  <si>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</si>
  <si>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</si>
  <si>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</si>
  <si>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</si>
  <si>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</si>
  <si>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</si>
  <si>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</si>
  <si>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</si>
  <si>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</si>
  <si>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</si>
  <si>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</si>
  <si>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</si>
  <si>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</si>
  <si>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</si>
  <si>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</si>
  <si>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</si>
  <si>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</si>
  <si>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</si>
  <si>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</si>
  <si>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</si>
  <si>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</si>
  <si>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</si>
  <si>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</si>
  <si>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</si>
  <si>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</si>
  <si>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</si>
  <si>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</si>
  <si>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</si>
  <si>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</si>
  <si>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</si>
  <si>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</si>
  <si>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</si>
  <si>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</si>
  <si>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</si>
  <si>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</si>
  <si>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</si>
  <si>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</si>
  <si>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</si>
  <si>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</si>
  <si>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</si>
  <si>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</si>
  <si>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</si>
  <si>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</si>
  <si>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</si>
  <si>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</si>
  <si>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</si>
  <si>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</si>
  <si>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</si>
  <si>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</si>
  <si>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</si>
  <si>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</si>
  <si>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</si>
  <si>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</si>
  <si>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</si>
  <si>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</si>
  <si>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</si>
  <si>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</si>
  <si>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</si>
  <si>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</si>
  <si>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</si>
  <si>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</si>
  <si>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</si>
  <si>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</si>
  <si>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</si>
  <si>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</si>
  <si>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</si>
  <si>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</si>
  <si>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</si>
  <si>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</si>
  <si>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</si>
  <si>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</si>
  <si>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</si>
  <si>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</si>
  <si>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</si>
  <si>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</si>
  <si>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</si>
  <si>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</si>
  <si>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</si>
  <si>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</si>
  <si>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</si>
  <si>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</si>
  <si>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</si>
  <si>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</si>
  <si>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</si>
  <si>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</si>
  <si>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</si>
  <si>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</si>
  <si>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</si>
  <si>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</si>
  <si>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</si>
  <si>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</si>
  <si>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</si>
  <si>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</si>
  <si>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</si>
  <si>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</si>
  <si>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</si>
  <si>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</si>
  <si>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</si>
  <si>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</si>
  <si>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</si>
  <si>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</si>
  <si>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</si>
  <si>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</si>
  <si>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</si>
  <si>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</si>
  <si>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</si>
  <si>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</si>
  <si>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</si>
  <si>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</si>
  <si>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</si>
  <si>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</si>
  <si>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</si>
  <si>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</si>
  <si>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</si>
  <si>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</si>
  <si>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</si>
  <si>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</si>
  <si>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</si>
  <si>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</si>
  <si>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</si>
  <si>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</si>
  <si>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</si>
  <si>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</si>
  <si>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</si>
  <si>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</si>
  <si>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</si>
  <si>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</si>
  <si>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</si>
  <si>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</si>
  <si>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</si>
  <si>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</si>
  <si>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</si>
  <si>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</si>
  <si>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</si>
  <si>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</si>
  <si>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</si>
  <si>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</si>
  <si>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</si>
  <si>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</si>
  <si>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</si>
  <si>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</si>
  <si>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</si>
  <si>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</si>
  <si>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</si>
  <si>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</si>
  <si>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</si>
  <si>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</si>
  <si>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</si>
  <si>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</si>
  <si>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</si>
  <si>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</si>
  <si>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</si>
  <si>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</si>
  <si>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</si>
  <si>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</si>
  <si>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</si>
  <si>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</si>
  <si>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</si>
  <si>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</si>
  <si>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</si>
  <si>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</si>
  <si>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</si>
  <si>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</si>
  <si>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</si>
  <si>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</si>
  <si>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</si>
  <si>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</si>
  <si>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</si>
  <si>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</si>
  <si>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</si>
  <si>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</si>
  <si>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</si>
  <si>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</si>
  <si>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</si>
  <si>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</si>
  <si>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</si>
  <si>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</si>
  <si>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</si>
  <si>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</si>
  <si>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</si>
  <si>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</si>
  <si>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</si>
  <si>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</si>
  <si>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</si>
  <si>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</si>
  <si>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</si>
  <si>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</si>
  <si>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</si>
  <si>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</si>
  <si>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</si>
  <si>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</si>
  <si>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</si>
  <si>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</si>
  <si>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</si>
  <si>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</si>
  <si>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</si>
  <si>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</si>
  <si>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</si>
  <si>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</si>
  <si>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</si>
  <si>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</si>
  <si>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</si>
  <si>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</si>
  <si>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</si>
  <si>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</si>
  <si>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</si>
  <si>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</si>
  <si>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</si>
  <si>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</si>
  <si>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</si>
  <si>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</si>
  <si>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</si>
  <si>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</si>
  <si>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</si>
  <si>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</si>
  <si>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</si>
  <si>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</si>
  <si>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</si>
  <si>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</si>
  <si>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</si>
  <si>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</si>
  <si>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</si>
  <si>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</si>
  <si>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</si>
  <si>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</si>
  <si>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</si>
  <si>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</si>
  <si>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</si>
  <si>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</si>
  <si>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</si>
  <si>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</si>
  <si>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</si>
  <si>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</si>
  <si>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</si>
  <si>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</si>
  <si>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</si>
  <si>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</si>
  <si>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</si>
  <si>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</si>
  <si>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</si>
  <si>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</si>
  <si>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</si>
  <si>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</si>
  <si>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</si>
  <si>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</si>
  <si>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</si>
  <si>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</si>
  <si>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</si>
  <si>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</si>
  <si>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</si>
  <si>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</si>
  <si>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</si>
  <si>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</si>
  <si>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</si>
  <si>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</si>
  <si>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</si>
  <si>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</si>
  <si>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</si>
  <si>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</si>
  <si>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</si>
  <si>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</si>
  <si>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</si>
  <si>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</si>
  <si>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</si>
  <si>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</si>
  <si>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</si>
  <si>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</si>
  <si>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</si>
  <si>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</si>
  <si>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</si>
  <si>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</si>
  <si>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</si>
  <si>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</si>
  <si>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</si>
  <si>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</si>
  <si>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</si>
  <si>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</si>
  <si>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</si>
  <si>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</si>
  <si>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</si>
  <si>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</si>
  <si>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</si>
  <si>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</si>
  <si>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</si>
  <si>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</si>
  <si>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</si>
  <si>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</si>
  <si>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</si>
  <si>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</si>
  <si>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</si>
  <si>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</si>
  <si>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</si>
  <si>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</si>
  <si>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</si>
  <si>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</si>
  <si>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</si>
  <si>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</si>
  <si>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</si>
  <si>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</si>
  <si>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</si>
  <si>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</si>
  <si>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</si>
  <si>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</si>
  <si>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</si>
  <si>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</si>
  <si>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</si>
  <si>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</si>
  <si>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</si>
  <si>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</si>
  <si>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</si>
  <si>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</si>
  <si>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</si>
  <si>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</si>
  <si>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</si>
  <si>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</si>
  <si>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</si>
  <si>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</si>
  <si>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</si>
  <si>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</si>
  <si>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</si>
  <si>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</si>
  <si>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</si>
  <si>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</si>
  <si>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</si>
  <si>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</si>
  <si>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</si>
  <si>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</si>
  <si>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</si>
  <si>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</si>
  <si>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</si>
  <si>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</si>
  <si>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</si>
  <si>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</si>
  <si>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</si>
  <si>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</si>
  <si>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</si>
  <si>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</si>
  <si>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</si>
  <si>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</si>
  <si>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</si>
  <si>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</si>
  <si>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</si>
  <si>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</si>
  <si>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</si>
  <si>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</si>
  <si>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</si>
  <si>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</si>
  <si>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</si>
  <si>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</si>
  <si>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</si>
  <si>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</si>
  <si>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</si>
  <si>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</si>
  <si>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</si>
  <si>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</si>
  <si>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</si>
  <si>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</si>
  <si>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</si>
  <si>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</si>
  <si>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</si>
  <si>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</si>
  <si>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</si>
  <si>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</si>
  <si>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</si>
  <si>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</si>
  <si>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</si>
  <si>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</si>
  <si>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</si>
  <si>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</si>
  <si>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</si>
  <si>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</si>
  <si>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</si>
  <si>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</si>
  <si>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</si>
  <si>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</si>
  <si>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</si>
  <si>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</si>
  <si>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</si>
  <si>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</si>
  <si>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</si>
  <si>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</si>
  <si>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</si>
  <si>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</si>
  <si>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</si>
  <si>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</si>
  <si>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</si>
  <si>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</si>
  <si>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</si>
  <si>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</si>
  <si>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</si>
  <si>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</si>
  <si>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</si>
  <si>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</si>
  <si>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</si>
  <si>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</si>
  <si>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</si>
  <si>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</si>
  <si>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</si>
  <si>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</si>
  <si>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</si>
  <si>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</si>
  <si>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</si>
  <si>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</si>
  <si>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</si>
  <si>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</si>
  <si>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</si>
  <si>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</si>
  <si>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</si>
  <si>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</si>
  <si>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</si>
  <si>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</si>
  <si>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</si>
  <si>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</si>
  <si>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</si>
  <si>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</si>
  <si>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</si>
  <si>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</si>
  <si>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</si>
  <si>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</si>
  <si>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</si>
  <si>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</si>
  <si>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</si>
  <si>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</si>
  <si>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</si>
  <si>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</si>
  <si>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</si>
  <si>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</si>
  <si>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</si>
  <si>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</si>
  <si>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</si>
  <si>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</si>
  <si>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</si>
  <si>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</si>
  <si>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</si>
  <si>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</si>
  <si>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</si>
  <si>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</si>
  <si>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</si>
  <si>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</si>
  <si>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</si>
  <si>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</si>
  <si>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</si>
  <si>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</si>
  <si>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</si>
  <si>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</si>
  <si>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</si>
  <si>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</si>
  <si>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</si>
  <si>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</si>
  <si>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</si>
  <si>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</si>
  <si>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</si>
  <si>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</si>
  <si>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</si>
  <si>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</si>
  <si>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</si>
  <si>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</si>
  <si>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</si>
  <si>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</si>
  <si>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</si>
  <si>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</si>
  <si>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</si>
  <si>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</si>
  <si>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</si>
  <si>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</si>
  <si>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</si>
  <si>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</si>
  <si>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</si>
  <si>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</si>
  <si>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</si>
  <si>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</si>
  <si>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</si>
  <si>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</si>
  <si>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</si>
  <si>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</si>
  <si>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</si>
  <si>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</si>
  <si>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</si>
  <si>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</si>
  <si>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</si>
  <si>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</si>
  <si>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</si>
  <si>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</si>
  <si>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</si>
  <si>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</si>
  <si>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</si>
  <si>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</si>
  <si>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</si>
  <si>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</si>
  <si>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</si>
  <si>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</si>
  <si>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</si>
  <si>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</si>
  <si>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</si>
  <si>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</si>
  <si>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</si>
  <si>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</si>
  <si>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</si>
  <si>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</si>
  <si>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</si>
  <si>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</si>
  <si>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</si>
  <si>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</si>
  <si>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</si>
  <si>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</si>
  <si>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</si>
  <si>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</si>
  <si>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</si>
  <si>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</si>
  <si>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</si>
  <si>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</si>
  <si>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</si>
  <si>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</si>
  <si>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</si>
  <si>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</si>
  <si>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</si>
  <si>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</si>
  <si>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</si>
  <si>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</si>
  <si>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</si>
  <si>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</si>
  <si>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</si>
  <si>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</si>
  <si>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</si>
  <si>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</si>
  <si>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</si>
  <si>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</si>
  <si>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</si>
  <si>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</si>
  <si>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</si>
  <si>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</si>
  <si>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</si>
  <si>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</si>
  <si>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</si>
  <si>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</si>
  <si>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</si>
  <si>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</si>
  <si>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</si>
  <si>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</si>
  <si>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</si>
  <si>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</si>
  <si>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</si>
  <si>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</si>
  <si>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</si>
  <si>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</si>
  <si>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</si>
  <si>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</si>
  <si>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</si>
  <si>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</si>
  <si>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</si>
  <si>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</si>
  <si>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</si>
  <si>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</si>
  <si>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</si>
  <si>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</si>
  <si>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</si>
  <si>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</si>
  <si>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</si>
  <si>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</si>
  <si>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</si>
  <si>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</si>
  <si>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</si>
  <si>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</si>
  <si>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</si>
  <si>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</si>
  <si>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</si>
  <si>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</si>
  <si>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</si>
  <si>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</si>
  <si>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</si>
  <si>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</si>
  <si>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</si>
  <si>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</si>
  <si>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</si>
  <si>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</si>
  <si>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</si>
  <si>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</si>
  <si>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</si>
  <si>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</si>
  <si>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</si>
  <si>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</si>
  <si>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</si>
  <si>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</si>
  <si>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</si>
  <si>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</si>
  <si>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</si>
  <si>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</si>
  <si>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</si>
  <si>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</si>
  <si>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</si>
  <si>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</si>
  <si>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</si>
  <si>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</si>
  <si>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</si>
  <si>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</si>
  <si>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</si>
  <si>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</si>
  <si>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</si>
  <si>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</si>
  <si>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</si>
  <si>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</si>
  <si>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</si>
  <si>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</si>
  <si>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</si>
  <si>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</si>
  <si>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</si>
  <si>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</si>
  <si>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</si>
  <si>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</si>
  <si>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</si>
  <si>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</si>
  <si>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</si>
  <si>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</si>
  <si>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</si>
  <si>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</si>
  <si>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</si>
  <si>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</si>
  <si>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</si>
  <si>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</si>
  <si>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</si>
  <si>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</si>
  <si>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</si>
  <si>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</si>
  <si>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</si>
  <si>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</si>
  <si>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</si>
  <si>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</si>
  <si>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</si>
  <si>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</si>
  <si>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</si>
  <si>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</si>
  <si>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</si>
  <si>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</si>
  <si>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</si>
  <si>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</si>
  <si>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</si>
  <si>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</si>
  <si>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</si>
  <si>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</si>
  <si>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</si>
  <si>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</si>
  <si>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</si>
  <si>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</si>
  <si>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</si>
  <si>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</si>
  <si>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</si>
  <si>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</si>
  <si>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</si>
  <si>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</si>
  <si>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</si>
  <si>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</si>
  <si>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</si>
  <si>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</si>
  <si>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</si>
  <si>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</si>
  <si>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</si>
  <si>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</si>
  <si>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</si>
  <si>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</si>
  <si>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</si>
  <si>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</si>
  <si>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</si>
  <si>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</si>
  <si>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</si>
  <si>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</si>
  <si>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</si>
  <si>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</si>
  <si>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</si>
  <si>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</si>
  <si>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</si>
  <si>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</si>
  <si>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</si>
  <si>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</si>
  <si>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</si>
  <si>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</si>
  <si>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</si>
  <si>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</si>
  <si>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</si>
  <si>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</si>
  <si>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</si>
  <si>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</si>
  <si>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</si>
  <si>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</si>
  <si>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</si>
  <si>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</si>
  <si>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</si>
  <si>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</si>
  <si>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</si>
  <si>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</si>
  <si>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</si>
  <si>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</si>
  <si>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</si>
  <si>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</si>
  <si>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</si>
  <si>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</si>
  <si>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</si>
  <si>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</si>
  <si>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</si>
  <si>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</si>
  <si>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</si>
  <si>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</si>
  <si>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</si>
  <si>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</si>
  <si>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</si>
  <si>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</si>
  <si>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</si>
  <si>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</si>
  <si>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</si>
  <si>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</si>
  <si>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</si>
  <si>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</si>
  <si>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</si>
  <si>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</si>
  <si>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</si>
  <si>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</si>
  <si>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</si>
  <si>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</si>
  <si>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</si>
  <si>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</si>
  <si>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</si>
  <si>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</si>
  <si>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</si>
  <si>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</si>
  <si>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</si>
  <si>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</si>
  <si>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</si>
  <si>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</si>
  <si>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</si>
  <si>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</si>
  <si>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</si>
  <si>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</si>
  <si>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</si>
  <si>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</si>
  <si>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</si>
  <si>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</si>
  <si>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</si>
  <si>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</si>
  <si>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</si>
  <si>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</si>
  <si>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</si>
  <si>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</si>
  <si>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</si>
  <si>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</si>
  <si>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</si>
  <si>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</si>
  <si>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</si>
  <si>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</si>
  <si>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</si>
  <si>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</si>
  <si>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</si>
  <si>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</si>
  <si>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</si>
  <si>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</si>
  <si>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</si>
  <si>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</si>
  <si>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</si>
  <si>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</si>
  <si>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</si>
  <si>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</si>
  <si>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</si>
  <si>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</si>
  <si>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</si>
  <si>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</si>
  <si>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</si>
  <si>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</si>
  <si>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</si>
  <si>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</si>
  <si>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</si>
  <si>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</si>
  <si>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</si>
  <si>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</si>
  <si>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</si>
  <si>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</si>
  <si>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</si>
  <si>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</si>
  <si>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</si>
  <si>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</si>
  <si>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</si>
  <si>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</si>
  <si>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</si>
  <si>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</si>
  <si>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</si>
  <si>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</si>
  <si>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</si>
  <si>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</si>
  <si>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</si>
  <si>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</si>
  <si>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</si>
  <si>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</si>
  <si>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</si>
  <si>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</si>
  <si>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</si>
  <si>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</si>
  <si>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</si>
  <si>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</si>
  <si>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</si>
  <si>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</si>
  <si>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</si>
  <si>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</si>
  <si>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</si>
  <si>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</si>
  <si>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</si>
  <si>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</si>
  <si>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</si>
  <si>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</si>
  <si>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</si>
  <si>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</si>
  <si>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</si>
  <si>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</si>
  <si>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</si>
  <si>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</si>
  <si>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</si>
  <si>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</si>
  <si>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</si>
  <si>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</si>
  <si>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</si>
  <si>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</si>
  <si>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</si>
  <si>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</si>
  <si>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</si>
  <si>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</si>
  <si>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</si>
  <si>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</si>
  <si>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</si>
  <si>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</si>
  <si>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</si>
  <si>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</si>
  <si>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</si>
  <si>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</si>
  <si>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</si>
  <si>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</si>
  <si>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</si>
  <si>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</si>
  <si>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</si>
  <si>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</si>
  <si>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</si>
  <si>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</si>
  <si>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</si>
  <si>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</si>
  <si>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</si>
  <si>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</si>
  <si>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</si>
  <si>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</si>
  <si>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</si>
  <si>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</si>
  <si>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</si>
  <si>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</si>
  <si>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</si>
  <si>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</si>
  <si>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</si>
  <si>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</si>
  <si>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</si>
  <si>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</si>
  <si>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</si>
  <si>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</si>
  <si>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</si>
  <si>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</si>
  <si>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</si>
  <si>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</si>
  <si>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</si>
  <si>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</si>
  <si>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</si>
  <si>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</si>
  <si>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</si>
  <si>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</si>
  <si>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</si>
  <si>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</si>
  <si>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</si>
  <si>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</si>
  <si>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</si>
  <si>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</si>
  <si>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</si>
  <si>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</si>
  <si>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</si>
  <si>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</si>
  <si>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</si>
  <si>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</si>
  <si>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</si>
  <si>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</si>
  <si>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</si>
  <si>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</si>
  <si>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</si>
  <si>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</si>
  <si>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</si>
  <si>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</si>
  <si>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</si>
  <si>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</si>
  <si>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</si>
  <si>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</si>
  <si>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</si>
  <si>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</si>
  <si>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</si>
  <si>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</si>
  <si>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</si>
  <si>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</si>
  <si>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</si>
  <si>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</si>
  <si>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</si>
  <si>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</si>
  <si>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</si>
  <si>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</si>
  <si>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</si>
  <si>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</si>
  <si>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</si>
  <si>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</si>
  <si>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</si>
  <si>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</si>
  <si>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</si>
  <si>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</si>
  <si>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</si>
  <si>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</si>
  <si>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</si>
  <si>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</si>
  <si>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</si>
  <si>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</si>
  <si>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</si>
  <si>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</si>
  <si>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</si>
  <si>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</si>
  <si>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</si>
  <si>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</si>
  <si>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</si>
  <si>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</si>
  <si>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</si>
  <si>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</si>
  <si>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</si>
  <si>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</si>
  <si>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</si>
  <si>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</si>
  <si>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</si>
  <si>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</si>
  <si>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</si>
  <si>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</si>
  <si>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</si>
  <si>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</si>
  <si>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</si>
  <si>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</si>
  <si>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</si>
  <si>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</si>
  <si>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</si>
  <si>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</si>
  <si>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</si>
  <si>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</si>
  <si>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</si>
  <si>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</si>
  <si>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</si>
  <si>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</si>
  <si>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</si>
  <si>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</si>
  <si>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</si>
  <si>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</si>
  <si>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</si>
  <si>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</si>
  <si>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</si>
  <si>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</si>
  <si>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</si>
  <si>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</si>
  <si>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</si>
  <si>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</si>
  <si>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</si>
  <si>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</si>
  <si>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</si>
  <si>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</si>
  <si>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</si>
  <si>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</si>
  <si>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</si>
  <si>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</si>
  <si>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</si>
  <si>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</si>
  <si>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</si>
  <si>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</si>
  <si>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</si>
  <si>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</si>
  <si>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</si>
  <si>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</si>
  <si>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</si>
  <si>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</si>
  <si>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</si>
  <si>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</si>
  <si>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</si>
  <si>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</si>
  <si>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</si>
  <si>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</si>
  <si>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</si>
  <si>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</si>
  <si>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</si>
  <si>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</si>
  <si>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</si>
  <si>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</si>
  <si>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</si>
  <si>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</si>
  <si>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</si>
  <si>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</si>
  <si>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</si>
  <si>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</si>
  <si>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</si>
  <si>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</si>
  <si>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</si>
  <si>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</si>
  <si>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</si>
  <si>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</si>
  <si>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</si>
  <si>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</si>
  <si>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</si>
  <si>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</si>
  <si>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</si>
  <si>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</si>
  <si>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</si>
  <si>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</si>
  <si>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</si>
  <si>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</si>
  <si>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</si>
  <si>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</si>
  <si>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</si>
  <si>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</si>
  <si>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</si>
  <si>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</si>
  <si>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</si>
  <si>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</si>
  <si>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</si>
  <si>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</si>
  <si>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</si>
  <si>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</si>
  <si>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</si>
  <si>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</si>
  <si>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</si>
  <si>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</si>
  <si>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</si>
  <si>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</si>
  <si>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</si>
  <si>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</si>
  <si>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</si>
  <si>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</si>
  <si>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</si>
  <si>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</si>
  <si>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</si>
  <si>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</si>
  <si>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</si>
  <si>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</si>
  <si>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</si>
  <si>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</si>
  <si>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</si>
  <si>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</si>
  <si>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</si>
  <si>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</si>
  <si>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</si>
  <si>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</si>
  <si>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</si>
  <si>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</si>
  <si>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</si>
  <si>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</si>
  <si>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</si>
  <si>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</si>
  <si>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</si>
  <si>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</si>
  <si>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</si>
  <si>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</si>
  <si>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</si>
  <si>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</si>
  <si>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</si>
  <si>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</si>
  <si>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</si>
  <si>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</si>
  <si>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</si>
  <si>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</si>
  <si>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</si>
  <si>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</si>
  <si>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</si>
  <si>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</si>
  <si>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</si>
  <si>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</si>
  <si>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</si>
  <si>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</si>
  <si>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</si>
  <si>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</si>
  <si>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</si>
  <si>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</si>
  <si>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</si>
  <si>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</si>
  <si>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</si>
  <si>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</si>
  <si>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</si>
  <si>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</si>
  <si>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</si>
  <si>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</si>
  <si>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</si>
  <si>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</si>
  <si>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</si>
  <si>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</si>
  <si>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</si>
  <si>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</si>
  <si>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</si>
  <si>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</si>
  <si>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</si>
  <si>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</si>
  <si>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</si>
  <si>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</si>
  <si>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</si>
  <si>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</si>
  <si>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</si>
  <si>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</si>
  <si>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</si>
  <si>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</si>
  <si>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</si>
  <si>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</si>
  <si>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</si>
  <si>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</si>
  <si>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</si>
  <si>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</si>
  <si>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</si>
  <si>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</si>
  <si>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</si>
  <si>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</si>
  <si>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</si>
  <si>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</si>
  <si>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</si>
  <si>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</si>
  <si>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</si>
  <si>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</si>
  <si>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</si>
  <si>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</si>
  <si>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</si>
  <si>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</si>
  <si>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</si>
  <si>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</si>
  <si>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</si>
  <si>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</si>
  <si>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</si>
  <si>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</si>
  <si>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</si>
  <si>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</si>
  <si>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</si>
  <si>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</si>
  <si>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</si>
  <si>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</si>
  <si>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</si>
  <si>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</si>
  <si>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</si>
  <si>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</si>
  <si>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</si>
  <si>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</si>
  <si>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</si>
  <si>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</si>
  <si>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</si>
  <si>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</si>
  <si>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</si>
  <si>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</si>
  <si>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</si>
  <si>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</si>
  <si>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</si>
  <si>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</si>
  <si>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</si>
  <si>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</si>
  <si>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</si>
  <si>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</si>
  <si>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</si>
  <si>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</si>
  <si>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</si>
  <si>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</si>
  <si>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</si>
  <si>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</si>
  <si>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</si>
  <si>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</si>
  <si>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</si>
  <si>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</si>
  <si>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</si>
  <si>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</si>
  <si>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</si>
  <si>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</si>
  <si>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</si>
  <si>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</si>
  <si>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</si>
  <si>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</si>
  <si>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</si>
  <si>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</si>
  <si>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</si>
  <si>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</si>
  <si>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</si>
  <si>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</si>
  <si>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</si>
  <si>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</si>
  <si>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</si>
  <si>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</si>
  <si>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</si>
  <si>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</si>
  <si>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</si>
  <si>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</si>
  <si>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</si>
  <si>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</si>
  <si>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</si>
  <si>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</si>
  <si>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</si>
  <si>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</si>
  <si>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</si>
  <si>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</si>
  <si>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</si>
  <si>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</si>
  <si>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</si>
  <si>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</si>
  <si>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</si>
  <si>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</si>
  <si>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</si>
  <si>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</si>
  <si>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</si>
  <si>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</si>
  <si>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</si>
  <si>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</si>
  <si>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</si>
  <si>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</si>
  <si>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</si>
  <si>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</si>
  <si>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</si>
  <si>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</si>
  <si>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</si>
  <si>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</si>
  <si>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</si>
  <si>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</si>
  <si>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</si>
  <si>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</si>
  <si>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</si>
  <si>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</si>
  <si>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</si>
  <si>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</si>
  <si>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</si>
  <si>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</si>
  <si>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</si>
  <si>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</si>
  <si>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</si>
  <si>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</si>
  <si>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</si>
  <si>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</si>
  <si>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</si>
  <si>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</si>
  <si>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</si>
  <si>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</si>
  <si>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</si>
  <si>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</si>
  <si>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</si>
  <si>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</si>
  <si>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</si>
  <si>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</si>
  <si>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</si>
  <si>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</si>
  <si>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</si>
  <si>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</si>
  <si>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</si>
  <si>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</si>
  <si>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</si>
  <si>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</si>
  <si>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</si>
  <si>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</si>
  <si>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</si>
  <si>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</si>
  <si>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</si>
  <si>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</si>
  <si>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</si>
  <si>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</si>
  <si>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</si>
  <si>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</si>
  <si>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</si>
  <si>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</si>
  <si>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</si>
  <si>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</si>
  <si>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</si>
  <si>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</si>
  <si>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</si>
  <si>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</si>
  <si>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</si>
  <si>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</si>
  <si>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</si>
  <si>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</si>
  <si>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</si>
  <si>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</si>
  <si>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</si>
  <si>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</si>
  <si>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</si>
  <si>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</si>
  <si>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</si>
  <si>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</si>
  <si>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</si>
  <si>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</si>
  <si>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</si>
  <si>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</si>
  <si>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</si>
  <si>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</si>
  <si>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</si>
  <si>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</si>
  <si>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</si>
  <si>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</si>
  <si>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</si>
  <si>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</si>
  <si>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</si>
  <si>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</si>
  <si>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</si>
  <si>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</si>
  <si>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</si>
  <si>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</si>
  <si>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</si>
  <si>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</si>
  <si>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</si>
  <si>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</si>
  <si>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</si>
  <si>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</si>
  <si>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</si>
  <si>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</si>
  <si>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</si>
  <si>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</si>
  <si>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</si>
  <si>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</si>
  <si>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</si>
  <si>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</si>
  <si>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</si>
  <si>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</si>
  <si>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</si>
  <si>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</si>
  <si>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</si>
  <si>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</si>
  <si>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</si>
  <si>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</si>
  <si>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</si>
  <si>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</si>
  <si>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</si>
  <si>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</si>
  <si>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</si>
  <si>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</si>
  <si>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</si>
  <si>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</si>
  <si>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</si>
  <si>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</si>
  <si>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</si>
  <si>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</si>
  <si>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</si>
  <si>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</si>
  <si>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</si>
  <si>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</si>
  <si>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</si>
  <si>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</si>
  <si>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</si>
  <si>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</si>
  <si>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</si>
  <si>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</si>
  <si>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</si>
  <si>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</si>
  <si>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</si>
  <si>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</si>
  <si>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</si>
  <si>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</si>
  <si>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</si>
  <si>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</si>
  <si>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</si>
  <si>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</si>
  <si>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</si>
  <si>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</si>
  <si>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</si>
  <si>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</si>
  <si>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</si>
  <si>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</si>
  <si>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</si>
  <si>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</si>
  <si>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</si>
  <si>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</si>
  <si>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</si>
  <si>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</si>
  <si>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</si>
  <si>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</si>
  <si>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</si>
  <si>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</si>
  <si>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</si>
  <si>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</si>
  <si>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</si>
  <si>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</si>
  <si>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</si>
  <si>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</si>
  <si>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</si>
  <si>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</si>
  <si>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</si>
  <si>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</si>
  <si>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</si>
  <si>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</si>
  <si>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</si>
  <si>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</si>
  <si>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</si>
  <si>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</si>
  <si>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</si>
  <si>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</si>
  <si>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</si>
  <si>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</si>
  <si>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</si>
  <si>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</si>
  <si>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</si>
  <si>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</si>
  <si>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</si>
  <si>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</si>
  <si>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</si>
  <si>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</si>
  <si>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</si>
  <si>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</si>
  <si>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</si>
  <si>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</si>
  <si>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</si>
  <si>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</si>
  <si>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</si>
  <si>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</si>
  <si>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</si>
  <si>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</si>
  <si>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</si>
  <si>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</si>
  <si>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</si>
  <si>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</si>
  <si>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</si>
  <si>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</si>
  <si>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</si>
  <si>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</si>
  <si>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</si>
  <si>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</si>
  <si>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</si>
  <si>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</si>
  <si>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</si>
  <si>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</si>
  <si>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</si>
  <si>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</si>
  <si>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</si>
  <si>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</si>
  <si>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</si>
  <si>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</si>
  <si>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</si>
  <si>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</si>
  <si>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</si>
  <si>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</si>
  <si>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</si>
  <si>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</si>
  <si>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</si>
  <si>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</si>
  <si>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</si>
  <si>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</si>
  <si>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</si>
  <si>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</si>
  <si>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</si>
  <si>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</si>
  <si>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</si>
  <si>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</si>
  <si>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</si>
  <si>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</si>
  <si>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</si>
  <si>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</si>
  <si>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</si>
  <si>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</si>
  <si>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</si>
  <si>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</si>
  <si>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</si>
  <si>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</si>
  <si>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</si>
  <si>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</si>
  <si>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</si>
  <si>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</si>
  <si>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</si>
  <si>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</si>
  <si>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</si>
  <si>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</si>
  <si>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</si>
  <si>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</si>
  <si>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</si>
  <si>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</si>
  <si>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</si>
  <si>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</si>
  <si>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</si>
  <si>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</si>
  <si>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</si>
  <si>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</si>
  <si>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</si>
  <si>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</si>
  <si>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</si>
  <si>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</si>
  <si>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</si>
  <si>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</si>
  <si>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</si>
  <si>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</si>
  <si>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</si>
  <si>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</si>
  <si>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</si>
  <si>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</si>
  <si>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</si>
  <si>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</si>
  <si>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</si>
  <si>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</si>
  <si>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</si>
  <si>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</si>
  <si>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</si>
  <si>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</si>
  <si>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</si>
  <si>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</si>
  <si>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</si>
  <si>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</si>
  <si>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</si>
  <si>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</si>
  <si>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</si>
  <si>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</si>
  <si>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</si>
  <si>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</si>
  <si>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</si>
  <si>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</si>
  <si>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</si>
  <si>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</si>
  <si>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</si>
  <si>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</si>
  <si>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</si>
  <si>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</si>
  <si>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</si>
  <si>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</si>
  <si>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</si>
  <si>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</si>
  <si>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</si>
  <si>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</si>
  <si>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</si>
  <si>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</si>
  <si>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</si>
  <si>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</si>
  <si>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</si>
  <si>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</si>
  <si>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</si>
  <si>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</si>
  <si>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</si>
  <si>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</si>
  <si>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</si>
  <si>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</si>
  <si>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</si>
  <si>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</si>
  <si>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</si>
  <si>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</si>
  <si>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</si>
  <si>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</si>
  <si>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</si>
  <si>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</si>
  <si>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</si>
  <si>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</si>
  <si>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</si>
  <si>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</si>
  <si>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</si>
  <si>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</si>
  <si>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</si>
  <si>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</si>
  <si>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</si>
  <si>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</si>
  <si>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</si>
  <si>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</si>
  <si>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</si>
  <si>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</si>
  <si>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</si>
  <si>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</si>
  <si>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</si>
  <si>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</si>
  <si>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</si>
  <si>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</si>
  <si>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</si>
  <si>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</si>
  <si>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</si>
  <si>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</si>
  <si>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</si>
  <si>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</si>
  <si>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</si>
  <si>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</si>
  <si>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</si>
  <si>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</si>
  <si>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</si>
  <si>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</si>
  <si>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</si>
  <si>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</si>
  <si>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</si>
  <si>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</si>
  <si>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</si>
  <si>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</si>
  <si>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</si>
  <si>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</si>
  <si>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</si>
  <si>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</si>
  <si>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</si>
  <si>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</si>
  <si>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</si>
  <si>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</si>
  <si>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</si>
  <si>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</si>
  <si>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</si>
  <si>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</si>
  <si>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</si>
  <si>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</si>
  <si>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</si>
  <si>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</si>
  <si>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</si>
  <si>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</si>
  <si>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</si>
  <si>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</si>
  <si>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</si>
  <si>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</si>
  <si>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</si>
  <si>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</si>
  <si>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</si>
  <si>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</si>
  <si>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</si>
  <si>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</si>
  <si>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</si>
  <si>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</si>
  <si>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</si>
  <si>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</si>
  <si>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</si>
  <si>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</si>
  <si>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</si>
  <si>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</si>
  <si>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</si>
  <si>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</si>
  <si>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</si>
  <si>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</si>
  <si>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</si>
  <si>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</si>
  <si>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</si>
  <si>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</si>
  <si>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</si>
  <si>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</si>
  <si>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</si>
  <si>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</si>
  <si>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</si>
  <si>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</si>
  <si>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</si>
  <si>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</si>
  <si>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</si>
  <si>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</si>
  <si>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</si>
  <si>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</si>
  <si>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</si>
  <si>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</si>
  <si>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</si>
  <si>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</si>
  <si>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</si>
  <si>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</si>
  <si>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</si>
  <si>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</si>
  <si>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</si>
  <si>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</si>
  <si>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</si>
  <si>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</si>
  <si>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</si>
  <si>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</si>
  <si>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</si>
  <si>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</si>
  <si>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</si>
  <si>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</si>
  <si>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</si>
  <si>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</si>
  <si>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</si>
  <si>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</si>
  <si>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</si>
  <si>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</si>
  <si>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</si>
  <si>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</si>
  <si>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</si>
  <si>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</si>
  <si>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</si>
  <si>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</si>
  <si>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</si>
  <si>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</si>
  <si>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</si>
  <si>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</si>
  <si>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</si>
  <si>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</si>
  <si>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</si>
  <si>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</si>
  <si>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</si>
  <si>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</si>
  <si>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</si>
  <si>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</si>
  <si>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</si>
  <si>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</si>
  <si>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</si>
  <si>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</si>
  <si>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</si>
  <si>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</si>
  <si>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</si>
  <si>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</si>
  <si>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</si>
  <si>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</si>
  <si>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</si>
  <si>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</si>
  <si>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</si>
  <si>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</si>
  <si>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</si>
  <si>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</si>
  <si>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</si>
  <si>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</si>
  <si>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</si>
  <si>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</si>
  <si>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</si>
  <si>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</si>
  <si>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</si>
  <si>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</si>
  <si>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</si>
  <si>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</si>
  <si>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</si>
  <si>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</si>
  <si>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</si>
  <si>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</si>
  <si>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</si>
  <si>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</si>
  <si>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</si>
  <si>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</si>
  <si>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</si>
  <si>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</si>
  <si>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</si>
  <si>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</si>
  <si>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</si>
  <si>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</si>
  <si>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</si>
  <si>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</si>
  <si>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</si>
  <si>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</si>
  <si>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</si>
  <si>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</si>
  <si>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</si>
  <si>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</si>
  <si>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</si>
  <si>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</si>
  <si>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</si>
  <si>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</si>
  <si>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</si>
  <si>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</si>
  <si>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</si>
  <si>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</si>
  <si>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</si>
  <si>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</si>
  <si>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</si>
  <si>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</si>
  <si>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</si>
  <si>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</si>
  <si>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</si>
  <si>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</si>
  <si>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</si>
  <si>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</si>
  <si>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</si>
  <si>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</si>
  <si>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</si>
  <si>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</si>
  <si>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</si>
  <si>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</si>
  <si>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</si>
  <si>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</si>
  <si>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</si>
  <si>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</si>
  <si>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</si>
  <si>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</si>
  <si>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</si>
  <si>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</si>
  <si>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</si>
  <si>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</si>
  <si>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</si>
  <si>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</si>
  <si>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</si>
  <si>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</si>
  <si>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</si>
  <si>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</si>
  <si>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</si>
  <si>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</si>
  <si>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</si>
  <si>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</si>
  <si>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</si>
  <si>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</si>
  <si>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</si>
  <si>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</si>
  <si>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</si>
  <si>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</si>
  <si>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</si>
  <si>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</si>
  <si>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</si>
  <si>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</si>
  <si>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</si>
  <si>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</si>
  <si>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</si>
  <si>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</si>
  <si>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</si>
  <si>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</si>
  <si>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</si>
  <si>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</si>
  <si>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</si>
  <si>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</si>
  <si>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</si>
  <si>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</si>
  <si>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</si>
  <si>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</si>
  <si>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</si>
  <si>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</si>
  <si>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</si>
  <si>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</si>
  <si>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</si>
  <si>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</si>
  <si>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</si>
  <si>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</si>
  <si>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</si>
  <si>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</si>
  <si>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</si>
  <si>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</si>
  <si>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</si>
  <si>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</si>
  <si>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</si>
  <si>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</si>
  <si>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</si>
  <si>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</si>
  <si>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</si>
  <si>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</si>
  <si>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</si>
  <si>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</si>
  <si>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</si>
  <si>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</si>
  <si>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</si>
  <si>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</si>
  <si>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</si>
  <si>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</si>
  <si>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</si>
  <si>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</si>
  <si>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</si>
  <si>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</si>
  <si>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</si>
  <si>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</si>
  <si>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</si>
  <si>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</si>
  <si>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</si>
  <si>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</si>
  <si>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</si>
  <si>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</si>
  <si>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</si>
  <si>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</si>
  <si>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</si>
  <si>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</si>
  <si>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</si>
  <si>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</si>
  <si>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</si>
  <si>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</si>
  <si>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</si>
  <si>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</si>
  <si>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</si>
  <si>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</si>
  <si>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</si>
  <si>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</si>
  <si>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</si>
  <si>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</si>
  <si>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</si>
  <si>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</si>
  <si>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</si>
  <si>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</si>
  <si>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</si>
  <si>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</si>
  <si>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</si>
  <si>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</si>
  <si>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</si>
  <si>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</si>
  <si>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</si>
  <si>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</si>
  <si>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</si>
  <si>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</si>
  <si>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</si>
  <si>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</si>
  <si>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</si>
  <si>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</si>
  <si>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</si>
  <si>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</si>
  <si>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</si>
  <si>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</si>
  <si>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</si>
  <si>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</si>
  <si>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</si>
  <si>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</si>
  <si>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</si>
  <si>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</si>
  <si>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</si>
  <si>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</si>
  <si>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</si>
  <si>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</si>
  <si>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</si>
  <si>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</si>
  <si>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</si>
  <si>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</si>
  <si>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</si>
  <si>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</si>
  <si>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</si>
  <si>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</si>
  <si>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</si>
  <si>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</si>
  <si>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</si>
  <si>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</si>
  <si>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</si>
  <si>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</si>
  <si>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</si>
  <si>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</si>
  <si>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</si>
  <si>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</si>
  <si>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</si>
  <si>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</si>
  <si>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</si>
  <si>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</si>
  <si>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</si>
  <si>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</si>
  <si>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</si>
  <si>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</si>
  <si>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</si>
  <si>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</si>
  <si>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</si>
  <si>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</si>
  <si>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</si>
  <si>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</si>
  <si>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</si>
  <si>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</si>
  <si>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</si>
  <si>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</si>
  <si>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</si>
  <si>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</si>
  <si>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</si>
  <si>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</si>
  <si>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</si>
  <si>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</si>
  <si>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</si>
  <si>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</si>
  <si>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</si>
  <si>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</si>
  <si>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</si>
  <si>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</si>
  <si>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</si>
  <si>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</si>
  <si>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</si>
  <si>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</si>
  <si>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</si>
  <si>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</si>
  <si>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</si>
  <si>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</si>
  <si>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</si>
  <si>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</si>
  <si>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</si>
  <si>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</si>
  <si>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</si>
  <si>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</si>
  <si>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</si>
  <si>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</si>
  <si>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</si>
  <si>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</si>
  <si>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</si>
  <si>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</si>
  <si>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</si>
  <si>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</si>
  <si>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</si>
  <si>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</si>
  <si>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</si>
  <si>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</si>
  <si>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</si>
  <si>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</si>
  <si>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</si>
  <si>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</si>
  <si>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</si>
  <si>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</si>
  <si>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</si>
  <si>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</si>
  <si>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</si>
  <si>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</si>
  <si>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</si>
  <si>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</si>
  <si>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</si>
  <si>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</si>
  <si>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</si>
  <si>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</si>
  <si>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</si>
  <si>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</si>
  <si>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</si>
  <si>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</si>
  <si>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</si>
  <si>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</si>
  <si>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</si>
  <si>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</si>
  <si>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</si>
  <si>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</si>
  <si>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</si>
  <si>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</si>
  <si>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</si>
  <si>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</si>
  <si>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</si>
  <si>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</si>
  <si>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</si>
  <si>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</si>
  <si>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</si>
  <si>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</si>
  <si>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</si>
  <si>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</si>
  <si>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</si>
  <si>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</si>
  <si>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</si>
  <si>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</si>
  <si>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</si>
  <si>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</si>
  <si>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</si>
  <si>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</si>
  <si>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</si>
  <si>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</si>
  <si>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</si>
  <si>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</si>
  <si>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</si>
  <si>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</si>
  <si>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</si>
  <si>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</si>
  <si>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</si>
  <si>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</si>
  <si>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</si>
  <si>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</si>
  <si>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</si>
  <si>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</si>
  <si>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</si>
  <si>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</si>
  <si>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</si>
  <si>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</si>
  <si>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</si>
  <si>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</si>
  <si>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</si>
  <si>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325-330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</si>
  <si>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</si>
  <si>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</si>
  <si>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</si>
  <si>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</si>
  <si>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</si>
  <si>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</si>
  <si>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</si>
  <si>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</si>
  <si>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</si>
  <si>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</si>
  <si>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</si>
  <si>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</si>
  <si>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</si>
  <si>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</si>
  <si>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</si>
  <si>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</si>
  <si>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</si>
  <si>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</si>
  <si>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</si>
  <si>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</si>
  <si>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</si>
  <si>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</si>
  <si>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</si>
  <si>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</si>
  <si>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</si>
  <si>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</si>
  <si>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</si>
  <si>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</si>
  <si>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</si>
  <si>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</si>
  <si>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</si>
  <si>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</si>
  <si>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</si>
  <si>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</si>
  <si>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</si>
  <si>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</si>
  <si>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</si>
  <si>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</si>
  <si>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</si>
  <si>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</si>
  <si>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</si>
  <si>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Loss of Rs.10/-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</si>
  <si>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</si>
  <si>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</si>
  <si>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</si>
  <si>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</si>
  <si>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</si>
  <si>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</si>
  <si>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</si>
  <si>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</si>
  <si>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</si>
  <si>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</si>
  <si>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</si>
  <si>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</si>
  <si>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</si>
  <si>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</si>
  <si>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</si>
  <si>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</si>
  <si>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</si>
  <si>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</si>
  <si>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</si>
  <si>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</si>
  <si>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</si>
  <si>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</si>
  <si>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</si>
  <si>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</si>
  <si>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</si>
  <si>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</si>
  <si>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</si>
  <si>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</si>
  <si>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</si>
  <si>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</si>
  <si>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</si>
  <si>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</si>
  <si>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</si>
  <si>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</si>
  <si>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</si>
  <si>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</si>
  <si>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</si>
  <si>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</si>
  <si>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</si>
  <si>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</si>
  <si>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</si>
  <si>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</si>
  <si>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</si>
  <si>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</si>
  <si>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</si>
  <si>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</si>
  <si>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</si>
  <si>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</si>
  <si>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</si>
  <si>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</si>
  <si>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</si>
  <si>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</si>
  <si>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</si>
  <si>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</si>
  <si>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</si>
  <si>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</si>
  <si>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</si>
  <si>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</si>
  <si>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</si>
  <si>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</si>
  <si>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</si>
  <si>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</si>
  <si>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</si>
  <si>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</si>
  <si>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</si>
  <si>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</si>
  <si>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</si>
  <si>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</si>
  <si>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</si>
  <si>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</si>
  <si>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</si>
  <si>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</si>
  <si>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</si>
  <si>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</si>
  <si>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</si>
  <si>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</si>
  <si>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</si>
  <si>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</si>
  <si>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</si>
  <si>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</si>
  <si>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</si>
  <si>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460-480</t>
  </si>
  <si>
    <t>3400-3500</t>
  </si>
  <si>
    <t>890-900</t>
  </si>
  <si>
    <t>1820-1850</t>
  </si>
  <si>
    <t>275-280</t>
  </si>
  <si>
    <t>Profit of Rs.3.5/-</t>
  </si>
  <si>
    <t>Loss of Rs. 5.5/-</t>
  </si>
  <si>
    <t xml:space="preserve">Retail Research Technical Calls &amp; Fundamental Performance Report for the month of April-2020 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</si>
  <si>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</si>
  <si>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</si>
  <si>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</si>
  <si>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</si>
  <si>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</si>
  <si>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</si>
  <si>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</si>
  <si>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</si>
  <si>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</si>
  <si>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</si>
  <si>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</si>
  <si>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</si>
  <si>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</si>
  <si>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</si>
  <si>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</si>
  <si>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</si>
  <si>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</si>
  <si>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</si>
  <si>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</si>
  <si>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</si>
  <si>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</si>
  <si>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</si>
  <si>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NIFTY 01-APR 8500 CE</t>
  </si>
  <si>
    <t>Loss of Rs.40/-</t>
  </si>
  <si>
    <t>1400-1420</t>
  </si>
  <si>
    <t>Loss of Rs.105/-</t>
  </si>
  <si>
    <t>Profit of Rs.2.75/-</t>
  </si>
  <si>
    <t>Sell</t>
  </si>
  <si>
    <t>146-144</t>
  </si>
  <si>
    <t>NCC Limited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</si>
  <si>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</si>
  <si>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</si>
  <si>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</si>
  <si>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</si>
  <si>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</si>
  <si>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</si>
  <si>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</si>
  <si>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</si>
  <si>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</si>
  <si>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</si>
  <si>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</si>
  <si>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</si>
  <si>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</si>
  <si>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</si>
  <si>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</si>
  <si>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</si>
  <si>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Profit of Rs.120/-</t>
  </si>
  <si>
    <t>Profit of Rs.6.5/-</t>
  </si>
  <si>
    <t>Profit of Rs.8.5/-</t>
  </si>
  <si>
    <t>470-480</t>
  </si>
  <si>
    <t>Profit of Rs.14/-</t>
  </si>
  <si>
    <t>Profit of Rs.18.5/-</t>
  </si>
  <si>
    <t>830-840</t>
  </si>
  <si>
    <t>175-180</t>
  </si>
  <si>
    <t>1580-1600</t>
  </si>
  <si>
    <t>TOWER RESEARCH CAPITAL MARKETS INDIA PRIVATE LIMITED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</si>
  <si>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</si>
  <si>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</si>
  <si>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</si>
  <si>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</si>
  <si>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</si>
  <si>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</si>
  <si>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</si>
  <si>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</si>
  <si>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</si>
  <si>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</si>
  <si>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</si>
  <si>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</si>
  <si>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</si>
  <si>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</si>
  <si>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</si>
  <si>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</si>
  <si>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</si>
  <si>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</si>
  <si>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1240-1260</t>
  </si>
  <si>
    <t>17500-17600</t>
  </si>
  <si>
    <t>1350-1380</t>
  </si>
  <si>
    <t>Profit of Rs.400/-</t>
  </si>
  <si>
    <t>1200-1250</t>
  </si>
  <si>
    <t>1850-1900</t>
  </si>
  <si>
    <t>990-1000</t>
  </si>
  <si>
    <t>NIFTY 8900 PE 9-APR</t>
  </si>
  <si>
    <t>200-220</t>
  </si>
  <si>
    <t>Profit of Rs.2/-</t>
  </si>
  <si>
    <t>BANDHANBANK</t>
  </si>
  <si>
    <t>182-180</t>
  </si>
  <si>
    <t>Profit of Rs.7/-</t>
  </si>
  <si>
    <t>277-281</t>
  </si>
  <si>
    <t>310-320</t>
  </si>
  <si>
    <t>2950-3000</t>
  </si>
  <si>
    <t>A</t>
  </si>
  <si>
    <t>Profit of Rs.30/-</t>
  </si>
  <si>
    <t>Profit of Rs.37.50/-</t>
  </si>
  <si>
    <t>Indiabulls Hsg Fin Ltd</t>
  </si>
  <si>
    <t>Justdial Ltd.</t>
  </si>
  <si>
    <t>HRTI PRIVATE LIMITED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</si>
  <si>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</si>
  <si>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</si>
  <si>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</si>
  <si>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</si>
  <si>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</si>
  <si>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</si>
  <si>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</si>
  <si>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</si>
  <si>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</si>
  <si>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</si>
  <si>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</si>
  <si>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</si>
  <si>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</si>
  <si>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</si>
  <si>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</si>
  <si>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</si>
  <si>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</si>
  <si>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</si>
  <si>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</si>
  <si>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 xml:space="preserve">NIFTY 8900 PE 9-APR </t>
  </si>
  <si>
    <t>Profit of Rs.20/-</t>
  </si>
  <si>
    <t>NIFTY MAR FUT</t>
  </si>
  <si>
    <t>NIFTY 26 MARCH 11500 CE</t>
  </si>
  <si>
    <t>NIFTY APR FUT</t>
  </si>
  <si>
    <t>30-APRIL 8600 PE</t>
  </si>
  <si>
    <t>8700-8600</t>
  </si>
  <si>
    <t>272.5</t>
  </si>
  <si>
    <t>285</t>
  </si>
  <si>
    <t>Profit of Rs.75/-</t>
  </si>
  <si>
    <t>90</t>
  </si>
  <si>
    <t>-15</t>
  </si>
  <si>
    <t>-80</t>
  </si>
  <si>
    <t>2850-2900</t>
  </si>
  <si>
    <t>360-365</t>
  </si>
  <si>
    <t>HEROMOTOCO 1800 PE APR</t>
  </si>
  <si>
    <t>100-120</t>
  </si>
  <si>
    <t>1190-1210</t>
  </si>
  <si>
    <t>1340-1360</t>
  </si>
  <si>
    <t>Profit of Rs.27.50/-</t>
  </si>
  <si>
    <t>AGRO TRADE SOLUTIONS</t>
  </si>
  <si>
    <t>Profit of Rs.10/-</t>
  </si>
  <si>
    <t xml:space="preserve">MINDTREE </t>
  </si>
  <si>
    <t>820-830</t>
  </si>
  <si>
    <t>520-540</t>
  </si>
  <si>
    <t>2850-2880</t>
  </si>
  <si>
    <t>158-155</t>
  </si>
  <si>
    <t>Profit of Rs.8/-</t>
  </si>
  <si>
    <t>Profit of Rs.50/-</t>
  </si>
  <si>
    <t>DJML</t>
  </si>
  <si>
    <t>DHANANJAYSUBHASHGOEL</t>
  </si>
  <si>
    <t>Profit of Rs.9.50/-</t>
  </si>
  <si>
    <t>Profit of Rs.65/-</t>
  </si>
  <si>
    <t>Profit of Rs.19/-</t>
  </si>
  <si>
    <t>Profit of Rs.62.5/-</t>
  </si>
  <si>
    <t>Profit of Rs.11.5/-</t>
  </si>
  <si>
    <t>Loss of Rs. 6/-</t>
  </si>
  <si>
    <t>2300-2280</t>
  </si>
  <si>
    <t>Loss of Rs. 60/-</t>
  </si>
  <si>
    <t>200-205</t>
  </si>
  <si>
    <t>2350-2300</t>
  </si>
  <si>
    <t>Loss of Rs. 6.5/-</t>
  </si>
  <si>
    <t xml:space="preserve">HDFCBANK </t>
  </si>
  <si>
    <t>Profit of Rs. 50/-</t>
  </si>
  <si>
    <t>Loss of Rs. 27/-</t>
  </si>
  <si>
    <t>415-420</t>
  </si>
  <si>
    <t>BAJAJ-AUTO 2200 PE APR</t>
  </si>
  <si>
    <t>70-80</t>
  </si>
  <si>
    <t>330-335</t>
  </si>
  <si>
    <t>360-370</t>
  </si>
  <si>
    <t>940-950</t>
  </si>
  <si>
    <t>2400-2430</t>
  </si>
  <si>
    <t>HINDALCO APR FUT</t>
  </si>
  <si>
    <t>HINDALCO 125 CE APR</t>
  </si>
  <si>
    <t>6.5</t>
  </si>
  <si>
    <t>3.25</t>
  </si>
  <si>
    <t>-0.25</t>
  </si>
  <si>
    <t>459-463</t>
  </si>
  <si>
    <t>500-520</t>
  </si>
  <si>
    <t>345-348</t>
  </si>
  <si>
    <t>Profit of Rs.3/-</t>
  </si>
  <si>
    <t>CBPL</t>
  </si>
  <si>
    <t>JIYA PRASHANTBHAI UKANI</t>
  </si>
  <si>
    <t>PRASHANT GHANSHYAMBHAI UKANI</t>
  </si>
  <si>
    <t>SUNNY KANTILAL SOLANKI</t>
  </si>
  <si>
    <t>FALAN TRADING CO.</t>
  </si>
  <si>
    <t>ANSU INVESTMENT</t>
  </si>
  <si>
    <t>CONFINT</t>
  </si>
  <si>
    <t>GLOBE CAPITAL MARKET LIMITED</t>
  </si>
  <si>
    <t>VISHANKVILASPATIL</t>
  </si>
  <si>
    <t>VEDANTGOEL</t>
  </si>
  <si>
    <t>MAXIMUS</t>
  </si>
  <si>
    <t>SAJANKUMAR RAMESHWARLAL BAJAJ</t>
  </si>
  <si>
    <t>PADMAIND</t>
  </si>
  <si>
    <t>KRUTI KEVIN KAPADIA</t>
  </si>
  <si>
    <t>VISHWAMURTE TRAD INVEST PE LTD</t>
  </si>
  <si>
    <t>RELICAB</t>
  </si>
  <si>
    <t>NOPEA CAPITAL SERVICES PRIVATE LIMITED</t>
  </si>
  <si>
    <t>SHAH BABULAL VADILAL HUF</t>
  </si>
  <si>
    <t>RIBATEX</t>
  </si>
  <si>
    <t>KABIR SHRAN DAGAR</t>
  </si>
  <si>
    <t>ALKA SINGH</t>
  </si>
  <si>
    <t>DEEPAK KUMAR</t>
  </si>
  <si>
    <t>RONI</t>
  </si>
  <si>
    <t>B M TRADERS</t>
  </si>
  <si>
    <t>ABASAHEB NARSING KADAM</t>
  </si>
  <si>
    <t>SSPNFIN</t>
  </si>
  <si>
    <t>DEVJEET CHAKRABORTY</t>
  </si>
  <si>
    <t>RUSHIL SHAILESH PANDYA</t>
  </si>
  <si>
    <t>VALENCIA</t>
  </si>
  <si>
    <t>HIRAL AMARKUMAR SHAH</t>
  </si>
  <si>
    <t>LGHL</t>
  </si>
  <si>
    <t>Laxmi Goldorna House Ltd</t>
  </si>
  <si>
    <t>FALGUNKUMAR TEJPAL MEHTA</t>
  </si>
  <si>
    <t>REENA JIGNESH SHAH</t>
  </si>
  <si>
    <t>AJISHA MITESH SHAH</t>
  </si>
  <si>
    <t>ALPESH VINODKUMAR SHAH</t>
  </si>
  <si>
    <t>HARSHKUMAR NIRAVKUMAR SHAH</t>
  </si>
  <si>
    <t>HIMANSHU SURESHCHANDRA SHAH</t>
  </si>
  <si>
    <t>JIKESH NAGINDAS SHAH</t>
  </si>
  <si>
    <t>MOTIBHAI JAGMALBHAI DESAI</t>
  </si>
  <si>
    <t>MUKTILAL HARGOVANDAS SHAH</t>
  </si>
  <si>
    <t>RMDRIP</t>
  </si>
  <si>
    <t>R M Drip &amp; Sprink Sys Ltd</t>
  </si>
  <si>
    <t>MAHESH PRAKASH KAREKAR</t>
  </si>
  <si>
    <t>OMKAR RAJEEV GADRE</t>
  </si>
  <si>
    <t>VEERAM VENDORS PRIVATELIMITED</t>
  </si>
  <si>
    <t>DARSHAN ORNA LIMITED</t>
  </si>
  <si>
    <t>SATISHKUMAR RAMANLAL GAJJAR</t>
  </si>
  <si>
    <t>VEERAM ORNAMENTS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</si>
</sst>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20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6" borderId="37" xfId="0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0" fillId="59" borderId="37" xfId="0" applyFont="1" applyFill="1" applyBorder="1" applyAlignment="1">
      <alignment horizontal="center" vertical="center"/>
    </xf>
    <xf numFmtId="165" fontId="0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5" fontId="13" fillId="59" borderId="37" xfId="0" applyNumberFormat="1" applyFont="1" applyFill="1" applyBorder="1" applyAlignment="1">
      <alignment horizontal="center" vertical="center"/>
    </xf>
    <xf numFmtId="165" fontId="13" fillId="6" borderId="37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0" fontId="6" fillId="6" borderId="37" xfId="0" applyFont="1" applyFill="1" applyBorder="1"/>
    <xf numFmtId="0" fontId="48" fillId="6" borderId="37" xfId="0" applyFont="1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7" fillId="6" borderId="37" xfId="0" applyFont="1" applyFill="1" applyBorder="1" applyAlignment="1">
      <alignment horizont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0" fontId="6" fillId="59" borderId="37" xfId="0" applyFont="1" applyFill="1" applyBorder="1"/>
    <xf numFmtId="0" fontId="48" fillId="59" borderId="37" xfId="0" applyFont="1" applyFill="1" applyBorder="1" applyAlignment="1">
      <alignment horizontal="center" vertical="top"/>
    </xf>
    <xf numFmtId="0" fontId="0" fillId="59" borderId="37" xfId="0" applyFill="1" applyBorder="1" applyAlignment="1">
      <alignment horizontal="center" vertical="top"/>
    </xf>
    <xf numFmtId="0" fontId="7" fillId="59" borderId="37" xfId="0" applyFont="1" applyFill="1" applyBorder="1" applyAlignment="1">
      <alignment horizontal="center"/>
    </xf>
    <xf numFmtId="1" fontId="0" fillId="50" borderId="37" xfId="0" applyNumberFormat="1" applyFon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165" fontId="0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0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5" fontId="7" fillId="50" borderId="37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0" fillId="6" borderId="37" xfId="0" applyFill="1" applyBorder="1" applyAlignment="1">
      <alignment horizontal="center"/>
    </xf>
    <xf numFmtId="0" fontId="7" fillId="6" borderId="37" xfId="0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0" fontId="6" fillId="59" borderId="37" xfId="0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49" fontId="8" fillId="59" borderId="37" xfId="0" applyNumberFormat="1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9" fontId="0" fillId="0" borderId="0" xfId="4" applyFont="1" applyBorder="1"/>
    <xf numFmtId="9" fontId="0" fillId="0" borderId="0" xfId="4" applyFont="1" applyFill="1"/>
    <xf numFmtId="9" fontId="48" fillId="0" borderId="0" xfId="4" applyFont="1" applyFill="1"/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0" fillId="8" borderId="0" xfId="0" applyFill="1" applyBorder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8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</cellXfs>
  <cellStyles count="160">
    <cellStyle name="20% - Accent1 2" xfId="26" xr:uid="{00000000-0005-0000-0000-000000000000}"/>
    <cellStyle name="20% - Accent1 3" xfId="27" xr:uid="{00000000-0005-0000-0000-000001000000}"/>
    <cellStyle name="20% - Accent1 4" xfId="2" xr:uid="{00000000-0005-0000-0000-000002000000}"/>
    <cellStyle name="20% - Accent1 5" xfId="28" xr:uid="{00000000-0005-0000-0000-000003000000}"/>
    <cellStyle name="20% - Accent2 2" xfId="29" xr:uid="{00000000-0005-0000-0000-000004000000}"/>
    <cellStyle name="20% - Accent2 3" xfId="18" xr:uid="{00000000-0005-0000-0000-000005000000}"/>
    <cellStyle name="20% - Accent2 4" xfId="19" xr:uid="{00000000-0005-0000-0000-000006000000}"/>
    <cellStyle name="20% - Accent2 5" xfId="21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3 4" xfId="3" xr:uid="{00000000-0005-0000-0000-00000A000000}"/>
    <cellStyle name="20% - Accent3 5" xfId="30" xr:uid="{00000000-0005-0000-0000-00000B000000}"/>
    <cellStyle name="20% - Accent4 2" xfId="22" xr:uid="{00000000-0005-0000-0000-00000C000000}"/>
    <cellStyle name="20% - Accent4 3" xfId="23" xr:uid="{00000000-0005-0000-0000-00000D000000}"/>
    <cellStyle name="20% - Accent4 4" xfId="25" xr:uid="{00000000-0005-0000-0000-00000E000000}"/>
    <cellStyle name="20% - Accent4 5" xfId="14" xr:uid="{00000000-0005-0000-0000-00000F000000}"/>
    <cellStyle name="20% - Accent5 2" xfId="31" xr:uid="{00000000-0005-0000-0000-000010000000}"/>
    <cellStyle name="20% - Accent5 3" xfId="32" xr:uid="{00000000-0005-0000-0000-000011000000}"/>
    <cellStyle name="20% - Accent5 4" xfId="33" xr:uid="{00000000-0005-0000-0000-000012000000}"/>
    <cellStyle name="20% - Accent5 5" xfId="34" xr:uid="{00000000-0005-0000-0000-000013000000}"/>
    <cellStyle name="20% - Accent6 2" xfId="35" xr:uid="{00000000-0005-0000-0000-000014000000}"/>
    <cellStyle name="20% - Accent6 3" xfId="17" xr:uid="{00000000-0005-0000-0000-000015000000}"/>
    <cellStyle name="20% - Accent6 4" xfId="36" xr:uid="{00000000-0005-0000-0000-000016000000}"/>
    <cellStyle name="20% - Accent6 5" xfId="37" xr:uid="{00000000-0005-0000-0000-000017000000}"/>
    <cellStyle name="40% - Accent1 2" xfId="38" xr:uid="{00000000-0005-0000-0000-000018000000}"/>
    <cellStyle name="40% - Accent1 3" xfId="39" xr:uid="{00000000-0005-0000-0000-000019000000}"/>
    <cellStyle name="40% - Accent1 4" xfId="40" xr:uid="{00000000-0005-0000-0000-00001A000000}"/>
    <cellStyle name="40% - Accent1 5" xfId="41" xr:uid="{00000000-0005-0000-0000-00001B000000}"/>
    <cellStyle name="40% - Accent2 2" xfId="42" xr:uid="{00000000-0005-0000-0000-00001C000000}"/>
    <cellStyle name="40% - Accent2 3" xfId="43" xr:uid="{00000000-0005-0000-0000-00001D000000}"/>
    <cellStyle name="40% - Accent2 4" xfId="44" xr:uid="{00000000-0005-0000-0000-00001E000000}"/>
    <cellStyle name="40% - Accent2 5" xfId="45" xr:uid="{00000000-0005-0000-0000-00001F000000}"/>
    <cellStyle name="40% - Accent3 2" xfId="46" xr:uid="{00000000-0005-0000-0000-000020000000}"/>
    <cellStyle name="40% - Accent3 3" xfId="47" xr:uid="{00000000-0005-0000-0000-000021000000}"/>
    <cellStyle name="40% - Accent3 4" xfId="48" xr:uid="{00000000-0005-0000-0000-000022000000}"/>
    <cellStyle name="40% - Accent3 5" xfId="49" xr:uid="{00000000-0005-0000-0000-000023000000}"/>
    <cellStyle name="40% - Accent4 2" xfId="50" xr:uid="{00000000-0005-0000-0000-000024000000}"/>
    <cellStyle name="40% - Accent4 3" xfId="52" xr:uid="{00000000-0005-0000-0000-000025000000}"/>
    <cellStyle name="40% - Accent4 4" xfId="54" xr:uid="{00000000-0005-0000-0000-000026000000}"/>
    <cellStyle name="40% - Accent4 5" xfId="56" xr:uid="{00000000-0005-0000-0000-000027000000}"/>
    <cellStyle name="40% - Accent5 2" xfId="57" xr:uid="{00000000-0005-0000-0000-000028000000}"/>
    <cellStyle name="40% - Accent5 3" xfId="58" xr:uid="{00000000-0005-0000-0000-000029000000}"/>
    <cellStyle name="40% - Accent5 4" xfId="59" xr:uid="{00000000-0005-0000-0000-00002A000000}"/>
    <cellStyle name="40% - Accent5 5" xfId="60" xr:uid="{00000000-0005-0000-0000-00002B000000}"/>
    <cellStyle name="40% - Accent6 2" xfId="61" xr:uid="{00000000-0005-0000-0000-00002C000000}"/>
    <cellStyle name="40% - Accent6 3" xfId="62" xr:uid="{00000000-0005-0000-0000-00002D000000}"/>
    <cellStyle name="40% - Accent6 4" xfId="63" xr:uid="{00000000-0005-0000-0000-00002E000000}"/>
    <cellStyle name="40% - Accent6 5" xfId="64" xr:uid="{00000000-0005-0000-0000-00002F000000}"/>
    <cellStyle name="60% - Accent1 2" xfId="65" xr:uid="{00000000-0005-0000-0000-000030000000}"/>
    <cellStyle name="60% - Accent1 3" xfId="66" xr:uid="{00000000-0005-0000-0000-000031000000}"/>
    <cellStyle name="60% - Accent1 4" xfId="67" xr:uid="{00000000-0005-0000-0000-000032000000}"/>
    <cellStyle name="60% - Accent2 2" xfId="68" xr:uid="{00000000-0005-0000-0000-000033000000}"/>
    <cellStyle name="60% - Accent2 3" xfId="69" xr:uid="{00000000-0005-0000-0000-000034000000}"/>
    <cellStyle name="60% - Accent2 4" xfId="70" xr:uid="{00000000-0005-0000-0000-000035000000}"/>
    <cellStyle name="60% - Accent3 2" xfId="16" xr:uid="{00000000-0005-0000-0000-000036000000}"/>
    <cellStyle name="60% - Accent3 3" xfId="71" xr:uid="{00000000-0005-0000-0000-000037000000}"/>
    <cellStyle name="60% - Accent3 4" xfId="72" xr:uid="{00000000-0005-0000-0000-000038000000}"/>
    <cellStyle name="60% - Accent4 2" xfId="73" xr:uid="{00000000-0005-0000-0000-000039000000}"/>
    <cellStyle name="60% - Accent4 3" xfId="74" xr:uid="{00000000-0005-0000-0000-00003A000000}"/>
    <cellStyle name="60% - Accent4 4" xfId="75" xr:uid="{00000000-0005-0000-0000-00003B000000}"/>
    <cellStyle name="60% - Accent5 2" xfId="76" xr:uid="{00000000-0005-0000-0000-00003C000000}"/>
    <cellStyle name="60% - Accent5 3" xfId="77" xr:uid="{00000000-0005-0000-0000-00003D000000}"/>
    <cellStyle name="60% - Accent5 4" xfId="78" xr:uid="{00000000-0005-0000-0000-00003E000000}"/>
    <cellStyle name="60% - Accent6 2" xfId="79" xr:uid="{00000000-0005-0000-0000-00003F000000}"/>
    <cellStyle name="60% - Accent6 3" xfId="80" xr:uid="{00000000-0005-0000-0000-000040000000}"/>
    <cellStyle name="60% - Accent6 4" xfId="81" xr:uid="{00000000-0005-0000-0000-000041000000}"/>
    <cellStyle name="Accent1 2" xfId="82" xr:uid="{00000000-0005-0000-0000-000042000000}"/>
    <cellStyle name="Accent1 3" xfId="83" xr:uid="{00000000-0005-0000-0000-000043000000}"/>
    <cellStyle name="Accent1 4" xfId="84" xr:uid="{00000000-0005-0000-0000-000044000000}"/>
    <cellStyle name="Accent2 2" xfId="85" xr:uid="{00000000-0005-0000-0000-000045000000}"/>
    <cellStyle name="Accent2 3" xfId="86" xr:uid="{00000000-0005-0000-0000-000046000000}"/>
    <cellStyle name="Accent2 4" xfId="87" xr:uid="{00000000-0005-0000-0000-000047000000}"/>
    <cellStyle name="Accent3 2" xfId="89" xr:uid="{00000000-0005-0000-0000-000048000000}"/>
    <cellStyle name="Accent3 3" xfId="15" xr:uid="{00000000-0005-0000-0000-000049000000}"/>
    <cellStyle name="Accent3 4" xfId="1" xr:uid="{00000000-0005-0000-0000-00004A000000}"/>
    <cellStyle name="Accent4 2" xfId="24" xr:uid="{00000000-0005-0000-0000-00004B000000}"/>
    <cellStyle name="Accent4 3" xfId="90" xr:uid="{00000000-0005-0000-0000-00004C000000}"/>
    <cellStyle name="Accent4 4" xfId="91" xr:uid="{00000000-0005-0000-0000-00004D000000}"/>
    <cellStyle name="Accent5 2" xfId="92" xr:uid="{00000000-0005-0000-0000-00004E000000}"/>
    <cellStyle name="Accent5 3" xfId="93" xr:uid="{00000000-0005-0000-0000-00004F000000}"/>
    <cellStyle name="Accent5 4" xfId="94" xr:uid="{00000000-0005-0000-0000-000050000000}"/>
    <cellStyle name="Accent6 2" xfId="95" xr:uid="{00000000-0005-0000-0000-000051000000}"/>
    <cellStyle name="Accent6 3" xfId="96" xr:uid="{00000000-0005-0000-0000-000052000000}"/>
    <cellStyle name="Accent6 4" xfId="97" xr:uid="{00000000-0005-0000-0000-000053000000}"/>
    <cellStyle name="Bad 2" xfId="98" xr:uid="{00000000-0005-0000-0000-000054000000}"/>
    <cellStyle name="Bad 3" xfId="5" xr:uid="{00000000-0005-0000-0000-000055000000}"/>
    <cellStyle name="Bad 4" xfId="99" xr:uid="{00000000-0005-0000-0000-000056000000}"/>
    <cellStyle name="Calculation 2" xfId="100" xr:uid="{00000000-0005-0000-0000-000057000000}"/>
    <cellStyle name="Calculation 3" xfId="101" xr:uid="{00000000-0005-0000-0000-000058000000}"/>
    <cellStyle name="Calculation 4" xfId="102" xr:uid="{00000000-0005-0000-0000-000059000000}"/>
    <cellStyle name="Check Cell 2" xfId="103" xr:uid="{00000000-0005-0000-0000-00005A000000}"/>
    <cellStyle name="Check Cell 3" xfId="104" xr:uid="{00000000-0005-0000-0000-00005B000000}"/>
    <cellStyle name="Check Cell 4" xfId="105" xr:uid="{00000000-0005-0000-0000-00005C000000}"/>
    <cellStyle name="Explanatory Text 2" xfId="106" xr:uid="{00000000-0005-0000-0000-00005D000000}"/>
    <cellStyle name="Explanatory Text 3" xfId="107" xr:uid="{00000000-0005-0000-0000-00005E000000}"/>
    <cellStyle name="Explanatory Text 4" xfId="108" xr:uid="{00000000-0005-0000-0000-00005F000000}"/>
    <cellStyle name="Good 2" xfId="110" xr:uid="{00000000-0005-0000-0000-000060000000}"/>
    <cellStyle name="Good 3" xfId="111" xr:uid="{00000000-0005-0000-0000-000061000000}"/>
    <cellStyle name="Good 4" xfId="112" xr:uid="{00000000-0005-0000-0000-000062000000}"/>
    <cellStyle name="Heading 1 2" xfId="113" xr:uid="{00000000-0005-0000-0000-000063000000}"/>
    <cellStyle name="Heading 1 3" xfId="114" xr:uid="{00000000-0005-0000-0000-000064000000}"/>
    <cellStyle name="Heading 1 4" xfId="115" xr:uid="{00000000-0005-0000-0000-000065000000}"/>
    <cellStyle name="Heading 2 2" xfId="116" xr:uid="{00000000-0005-0000-0000-000066000000}"/>
    <cellStyle name="Heading 2 3" xfId="117" xr:uid="{00000000-0005-0000-0000-000067000000}"/>
    <cellStyle name="Heading 2 4" xfId="118" xr:uid="{00000000-0005-0000-0000-000068000000}"/>
    <cellStyle name="Heading 3 2" xfId="119" xr:uid="{00000000-0005-0000-0000-000069000000}"/>
    <cellStyle name="Heading 3 3" xfId="120" xr:uid="{00000000-0005-0000-0000-00006A000000}"/>
    <cellStyle name="Heading 3 4" xfId="121" xr:uid="{00000000-0005-0000-0000-00006B000000}"/>
    <cellStyle name="Heading 4 2" xfId="122" xr:uid="{00000000-0005-0000-0000-00006C000000}"/>
    <cellStyle name="Heading 4 3" xfId="123" xr:uid="{00000000-0005-0000-0000-00006D000000}"/>
    <cellStyle name="Heading 4 4" xfId="124" xr:uid="{00000000-0005-0000-0000-00006E000000}"/>
    <cellStyle name="Hyperlink" xfId="7" builtinId="8"/>
    <cellStyle name="Hyperlink 2" xfId="125" xr:uid="{00000000-0005-0000-0000-000070000000}"/>
    <cellStyle name="Input 2" xfId="126" xr:uid="{00000000-0005-0000-0000-000071000000}"/>
    <cellStyle name="Input 3" xfId="127" xr:uid="{00000000-0005-0000-0000-000072000000}"/>
    <cellStyle name="Input 4" xfId="128" xr:uid="{00000000-0005-0000-0000-000073000000}"/>
    <cellStyle name="Linked Cell 2" xfId="129" xr:uid="{00000000-0005-0000-0000-000074000000}"/>
    <cellStyle name="Linked Cell 3" xfId="130" xr:uid="{00000000-0005-0000-0000-000075000000}"/>
    <cellStyle name="Linked Cell 4" xfId="132" xr:uid="{00000000-0005-0000-0000-000076000000}"/>
    <cellStyle name="Neutral 2" xfId="133" xr:uid="{00000000-0005-0000-0000-000077000000}"/>
    <cellStyle name="Neutral 3" xfId="134" xr:uid="{00000000-0005-0000-0000-000078000000}"/>
    <cellStyle name="Neutral 4" xfId="135" xr:uid="{00000000-0005-0000-0000-000079000000}"/>
    <cellStyle name="Normal" xfId="0" builtinId="0"/>
    <cellStyle name="Normal 2" xfId="131" xr:uid="{00000000-0005-0000-0000-00007B000000}"/>
    <cellStyle name="Normal 2 2" xfId="136" xr:uid="{00000000-0005-0000-0000-00007C000000}"/>
    <cellStyle name="Normal 2 3" xfId="137" xr:uid="{00000000-0005-0000-0000-00007D000000}"/>
    <cellStyle name="Normal 2 4" xfId="138" xr:uid="{00000000-0005-0000-0000-00007E000000}"/>
    <cellStyle name="Normal 3" xfId="139" xr:uid="{00000000-0005-0000-0000-00007F000000}"/>
    <cellStyle name="Normal 3 2" xfId="140" xr:uid="{00000000-0005-0000-0000-000080000000}"/>
    <cellStyle name="Normal 3 3" xfId="141" xr:uid="{00000000-0005-0000-0000-000081000000}"/>
    <cellStyle name="Normal 3 4" xfId="142" xr:uid="{00000000-0005-0000-0000-000082000000}"/>
    <cellStyle name="Normal 4" xfId="143" xr:uid="{00000000-0005-0000-0000-000083000000}"/>
    <cellStyle name="Normal 5" xfId="144" xr:uid="{00000000-0005-0000-0000-000084000000}"/>
    <cellStyle name="Normal 5 2" xfId="145" xr:uid="{00000000-0005-0000-0000-000085000000}"/>
    <cellStyle name="Normal 5 3" xfId="10" xr:uid="{00000000-0005-0000-0000-000086000000}"/>
    <cellStyle name="Normal 6" xfId="146" xr:uid="{00000000-0005-0000-0000-000087000000}"/>
    <cellStyle name="Normal 7" xfId="147" xr:uid="{00000000-0005-0000-0000-000088000000}"/>
    <cellStyle name="Normal 7 2" xfId="6" xr:uid="{00000000-0005-0000-0000-000089000000}"/>
    <cellStyle name="Normal_Sheet1" xfId="9" xr:uid="{00000000-0005-0000-0000-00008A000000}"/>
    <cellStyle name="Note 2" xfId="148" xr:uid="{00000000-0005-0000-0000-00008B000000}"/>
    <cellStyle name="Note 2 2" xfId="149" xr:uid="{00000000-0005-0000-0000-00008C000000}"/>
    <cellStyle name="Note 3" xfId="150" xr:uid="{00000000-0005-0000-0000-00008D000000}"/>
    <cellStyle name="Note 4" xfId="151" xr:uid="{00000000-0005-0000-0000-00008E000000}"/>
    <cellStyle name="Note 5" xfId="109" xr:uid="{00000000-0005-0000-0000-00008F000000}"/>
    <cellStyle name="Output 2" xfId="152" xr:uid="{00000000-0005-0000-0000-000090000000}"/>
    <cellStyle name="Output 3" xfId="153" xr:uid="{00000000-0005-0000-0000-000091000000}"/>
    <cellStyle name="Output 4" xfId="154" xr:uid="{00000000-0005-0000-0000-000092000000}"/>
    <cellStyle name="Percent" xfId="4" builtinId="5"/>
    <cellStyle name="Percent 2" xfId="51" xr:uid="{00000000-0005-0000-0000-000094000000}"/>
    <cellStyle name="Percent 3" xfId="53" xr:uid="{00000000-0005-0000-0000-000095000000}"/>
    <cellStyle name="Percent 4" xfId="55" xr:uid="{00000000-0005-0000-0000-000096000000}"/>
    <cellStyle name="Title 2" xfId="20" xr:uid="{00000000-0005-0000-0000-000097000000}"/>
    <cellStyle name="Title 3" xfId="13" xr:uid="{00000000-0005-0000-0000-000098000000}"/>
    <cellStyle name="Title 4" xfId="8" xr:uid="{00000000-0005-0000-0000-000099000000}"/>
    <cellStyle name="Total 2" xfId="155" xr:uid="{00000000-0005-0000-0000-00009A000000}"/>
    <cellStyle name="Total 3" xfId="156" xr:uid="{00000000-0005-0000-0000-00009B000000}"/>
    <cellStyle name="Total 4" xfId="157" xr:uid="{00000000-0005-0000-0000-00009C000000}"/>
    <cellStyle name="Warning Text 2" xfId="158" xr:uid="{00000000-0005-0000-0000-00009D000000}"/>
    <cellStyle name="Warning Text 3" xfId="159" xr:uid="{00000000-0005-0000-0000-00009E000000}"/>
    <cellStyle name="Warning Text 4" xfId="88" xr:uid="{00000000-0005-0000-0000-00009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B23" sqref="B23"/>
    </sheetView>
  </sheetViews>
  <sheetFormatPr defaultColWidth="9.109375" defaultRowHeight="13.2"/>
  <cols>
    <col min="1" max="1" width="7" style="11" customWidth="1"/>
    <col min="2" max="2" width="9.88671875" style="11" customWidth="1"/>
    <col min="3" max="3" width="24.109375" style="11" customWidth="1"/>
    <col min="4" max="4" width="70.5546875" style="11" customWidth="1"/>
    <col min="5" max="16384" width="9.10937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6">
      <c r="B10" s="281">
        <v>43938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'!A1" display="Call Tracker" xr:uid="{00000000-0004-0000-0000-000004000000}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0"/>
  <sheetViews>
    <sheetView zoomScale="85" zoomScaleNormal="85" workbookViewId="0">
      <pane ySplit="10" topLeftCell="A11" activePane="bottomLeft" state="frozen"/>
      <selection pane="bottomLeft" activeCell="M13" sqref="M13"/>
    </sheetView>
  </sheetViews>
  <sheetFormatPr defaultColWidth="9.109375" defaultRowHeight="13.2"/>
  <cols>
    <col min="1" max="1" width="3.88671875" style="53" customWidth="1"/>
    <col min="2" max="2" width="14.5546875" style="53" customWidth="1"/>
    <col min="3" max="3" width="16.109375" style="53" customWidth="1"/>
    <col min="4" max="4" width="11.6640625" style="53" customWidth="1"/>
    <col min="5" max="5" width="10.5546875" style="53" customWidth="1"/>
    <col min="6" max="7" width="10.88671875" style="53" customWidth="1"/>
    <col min="8" max="8" width="11.109375" style="53" customWidth="1"/>
    <col min="9" max="9" width="11.33203125" style="53" customWidth="1"/>
    <col min="10" max="10" width="12.6640625" style="53" customWidth="1"/>
    <col min="11" max="11" width="12.5546875" style="53" customWidth="1"/>
    <col min="12" max="12" width="11.88671875" style="53" customWidth="1"/>
    <col min="13" max="13" width="9.5546875" style="53" customWidth="1"/>
    <col min="14" max="14" width="10" style="53" customWidth="1"/>
    <col min="15" max="15" width="10.33203125" style="53" customWidth="1"/>
    <col min="16" max="16384" width="9.10937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43938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97" t="s">
        <v>16</v>
      </c>
      <c r="B9" s="499" t="s">
        <v>17</v>
      </c>
      <c r="C9" s="499" t="s">
        <v>18</v>
      </c>
      <c r="D9" s="275" t="s">
        <v>19</v>
      </c>
      <c r="E9" s="275" t="s">
        <v>20</v>
      </c>
      <c r="F9" s="494" t="s">
        <v>21</v>
      </c>
      <c r="G9" s="495"/>
      <c r="H9" s="496"/>
      <c r="I9" s="494" t="s">
        <v>22</v>
      </c>
      <c r="J9" s="495"/>
      <c r="K9" s="496"/>
      <c r="L9" s="275"/>
      <c r="M9" s="282"/>
      <c r="N9" s="282"/>
      <c r="O9" s="282"/>
    </row>
    <row r="10" spans="1:15" ht="59.25" customHeight="1">
      <c r="A10" s="498"/>
      <c r="B10" s="500" t="s">
        <v>17</v>
      </c>
      <c r="C10" s="500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4.4">
      <c r="A11" s="278">
        <v>1</v>
      </c>
      <c r="B11" s="411" t="s">
        <v>34</v>
      </c>
      <c r="C11" s="278" t="s">
        <v>35</v>
      </c>
      <c r="D11" s="304">
        <v>19424.3</v>
      </c>
      <c r="E11" s="304">
        <v>19193.383333333331</v>
      </c>
      <c r="F11" s="316">
        <v>18831.916666666664</v>
      </c>
      <c r="G11" s="316">
        <v>18239.533333333333</v>
      </c>
      <c r="H11" s="316">
        <v>17878.066666666666</v>
      </c>
      <c r="I11" s="316">
        <v>19785.766666666663</v>
      </c>
      <c r="J11" s="316">
        <v>20147.23333333333</v>
      </c>
      <c r="K11" s="316">
        <v>20739.616666666661</v>
      </c>
      <c r="L11" s="303">
        <v>19554.849999999999</v>
      </c>
      <c r="M11" s="303">
        <v>18601</v>
      </c>
      <c r="N11" s="320">
        <v>1436480</v>
      </c>
      <c r="O11" s="321">
        <v>6.3885885263142303E-2</v>
      </c>
    </row>
    <row r="12" spans="1:15" ht="14.4">
      <c r="A12" s="278">
        <v>2</v>
      </c>
      <c r="B12" s="411" t="s">
        <v>34</v>
      </c>
      <c r="C12" s="278" t="s">
        <v>36</v>
      </c>
      <c r="D12" s="317">
        <v>9035.4500000000007</v>
      </c>
      <c r="E12" s="317">
        <v>8986.5333333333328</v>
      </c>
      <c r="F12" s="318">
        <v>8884.0666666666657</v>
      </c>
      <c r="G12" s="318">
        <v>8732.6833333333325</v>
      </c>
      <c r="H12" s="318">
        <v>8630.2166666666653</v>
      </c>
      <c r="I12" s="318">
        <v>9137.9166666666661</v>
      </c>
      <c r="J12" s="318">
        <v>9240.3833333333332</v>
      </c>
      <c r="K12" s="318">
        <v>9391.7666666666664</v>
      </c>
      <c r="L12" s="305">
        <v>9089</v>
      </c>
      <c r="M12" s="305">
        <v>8835.15</v>
      </c>
      <c r="N12" s="320">
        <v>11318625</v>
      </c>
      <c r="O12" s="321">
        <v>2.2604842152338746E-2</v>
      </c>
    </row>
    <row r="13" spans="1:15" ht="14.4">
      <c r="A13" s="278">
        <v>3</v>
      </c>
      <c r="B13" s="411" t="s">
        <v>34</v>
      </c>
      <c r="C13" s="278" t="s">
        <v>37</v>
      </c>
      <c r="D13" s="317">
        <v>12423</v>
      </c>
      <c r="E13" s="317">
        <v>12391</v>
      </c>
      <c r="F13" s="318">
        <v>12232</v>
      </c>
      <c r="G13" s="318">
        <v>12041</v>
      </c>
      <c r="H13" s="318">
        <v>11882</v>
      </c>
      <c r="I13" s="318">
        <v>12582</v>
      </c>
      <c r="J13" s="318">
        <v>12741</v>
      </c>
      <c r="K13" s="318">
        <v>12932</v>
      </c>
      <c r="L13" s="305">
        <v>12550</v>
      </c>
      <c r="M13" s="305">
        <v>12200</v>
      </c>
      <c r="N13" s="320">
        <v>2300</v>
      </c>
      <c r="O13" s="321">
        <v>9.5238095238095233E-2</v>
      </c>
    </row>
    <row r="14" spans="1:15" ht="14.4">
      <c r="A14" s="278">
        <v>4</v>
      </c>
      <c r="B14" s="411" t="s">
        <v>38</v>
      </c>
      <c r="C14" s="278" t="s">
        <v>39</v>
      </c>
      <c r="D14" s="317">
        <v>1153.8499999999999</v>
      </c>
      <c r="E14" s="317">
        <v>1146.1666666666667</v>
      </c>
      <c r="F14" s="318">
        <v>1127.4333333333334</v>
      </c>
      <c r="G14" s="318">
        <v>1101.0166666666667</v>
      </c>
      <c r="H14" s="318">
        <v>1082.2833333333333</v>
      </c>
      <c r="I14" s="318">
        <v>1172.5833333333335</v>
      </c>
      <c r="J14" s="318">
        <v>1191.3166666666666</v>
      </c>
      <c r="K14" s="318">
        <v>1217.7333333333336</v>
      </c>
      <c r="L14" s="305">
        <v>1164.9000000000001</v>
      </c>
      <c r="M14" s="305">
        <v>1119.75</v>
      </c>
      <c r="N14" s="320">
        <v>1692400</v>
      </c>
      <c r="O14" s="321">
        <v>-3.5327366933584551E-3</v>
      </c>
    </row>
    <row r="15" spans="1:15" ht="14.4">
      <c r="A15" s="278">
        <v>5</v>
      </c>
      <c r="B15" s="411" t="s">
        <v>40</v>
      </c>
      <c r="C15" s="278" t="s">
        <v>41</v>
      </c>
      <c r="D15" s="317">
        <v>144.75</v>
      </c>
      <c r="E15" s="317">
        <v>144.01666666666668</v>
      </c>
      <c r="F15" s="318">
        <v>142.03333333333336</v>
      </c>
      <c r="G15" s="318">
        <v>139.31666666666669</v>
      </c>
      <c r="H15" s="318">
        <v>137.33333333333337</v>
      </c>
      <c r="I15" s="318">
        <v>146.73333333333335</v>
      </c>
      <c r="J15" s="318">
        <v>148.71666666666664</v>
      </c>
      <c r="K15" s="318">
        <v>151.43333333333334</v>
      </c>
      <c r="L15" s="305">
        <v>146</v>
      </c>
      <c r="M15" s="305">
        <v>141.30000000000001</v>
      </c>
      <c r="N15" s="320">
        <v>17644000</v>
      </c>
      <c r="O15" s="321">
        <v>8.2285714285714288E-3</v>
      </c>
    </row>
    <row r="16" spans="1:15" ht="14.4">
      <c r="A16" s="278">
        <v>6</v>
      </c>
      <c r="B16" s="411" t="s">
        <v>40</v>
      </c>
      <c r="C16" s="278" t="s">
        <v>42</v>
      </c>
      <c r="D16" s="317">
        <v>269.14999999999998</v>
      </c>
      <c r="E16" s="317">
        <v>268</v>
      </c>
      <c r="F16" s="318">
        <v>263.14999999999998</v>
      </c>
      <c r="G16" s="318">
        <v>257.14999999999998</v>
      </c>
      <c r="H16" s="318">
        <v>252.29999999999995</v>
      </c>
      <c r="I16" s="318">
        <v>274</v>
      </c>
      <c r="J16" s="318">
        <v>278.85000000000002</v>
      </c>
      <c r="K16" s="318">
        <v>284.85000000000002</v>
      </c>
      <c r="L16" s="305">
        <v>272.85000000000002</v>
      </c>
      <c r="M16" s="305">
        <v>262</v>
      </c>
      <c r="N16" s="320">
        <v>31465000</v>
      </c>
      <c r="O16" s="321">
        <v>1.1411121825779491E-2</v>
      </c>
    </row>
    <row r="17" spans="1:15" ht="14.4">
      <c r="A17" s="278">
        <v>7</v>
      </c>
      <c r="B17" s="411" t="s">
        <v>43</v>
      </c>
      <c r="C17" s="278" t="s">
        <v>44</v>
      </c>
      <c r="D17" s="317">
        <v>30</v>
      </c>
      <c r="E17" s="317">
        <v>29.933333333333334</v>
      </c>
      <c r="F17" s="318">
        <v>29.466666666666669</v>
      </c>
      <c r="G17" s="318">
        <v>28.933333333333334</v>
      </c>
      <c r="H17" s="318">
        <v>28.466666666666669</v>
      </c>
      <c r="I17" s="318">
        <v>30.466666666666669</v>
      </c>
      <c r="J17" s="318">
        <v>30.93333333333333</v>
      </c>
      <c r="K17" s="318">
        <v>31.466666666666669</v>
      </c>
      <c r="L17" s="305">
        <v>30.4</v>
      </c>
      <c r="M17" s="305">
        <v>29.4</v>
      </c>
      <c r="N17" s="320">
        <v>60630000</v>
      </c>
      <c r="O17" s="321">
        <v>1.016327890703099E-2</v>
      </c>
    </row>
    <row r="18" spans="1:15" ht="14.4">
      <c r="A18" s="278">
        <v>8</v>
      </c>
      <c r="B18" s="411" t="s">
        <v>45</v>
      </c>
      <c r="C18" s="278" t="s">
        <v>46</v>
      </c>
      <c r="D18" s="317">
        <v>523.54999999999995</v>
      </c>
      <c r="E18" s="317">
        <v>517.51666666666665</v>
      </c>
      <c r="F18" s="318">
        <v>506.0333333333333</v>
      </c>
      <c r="G18" s="318">
        <v>488.51666666666665</v>
      </c>
      <c r="H18" s="318">
        <v>477.0333333333333</v>
      </c>
      <c r="I18" s="318">
        <v>535.0333333333333</v>
      </c>
      <c r="J18" s="318">
        <v>546.51666666666665</v>
      </c>
      <c r="K18" s="318">
        <v>564.0333333333333</v>
      </c>
      <c r="L18" s="305">
        <v>529</v>
      </c>
      <c r="M18" s="305">
        <v>500</v>
      </c>
      <c r="N18" s="320">
        <v>1008000</v>
      </c>
      <c r="O18" s="321">
        <v>3.2786885245901641E-2</v>
      </c>
    </row>
    <row r="19" spans="1:15" ht="14.4">
      <c r="A19" s="278">
        <v>9</v>
      </c>
      <c r="B19" s="411" t="s">
        <v>38</v>
      </c>
      <c r="C19" s="278" t="s">
        <v>47</v>
      </c>
      <c r="D19" s="317">
        <v>170.7</v>
      </c>
      <c r="E19" s="317">
        <v>169.98333333333332</v>
      </c>
      <c r="F19" s="318">
        <v>165.36666666666665</v>
      </c>
      <c r="G19" s="318">
        <v>160.03333333333333</v>
      </c>
      <c r="H19" s="318">
        <v>155.41666666666666</v>
      </c>
      <c r="I19" s="318">
        <v>175.31666666666663</v>
      </c>
      <c r="J19" s="318">
        <v>179.93333333333331</v>
      </c>
      <c r="K19" s="318">
        <v>185.26666666666662</v>
      </c>
      <c r="L19" s="305">
        <v>174.6</v>
      </c>
      <c r="M19" s="305">
        <v>164.65</v>
      </c>
      <c r="N19" s="320">
        <v>20250000</v>
      </c>
      <c r="O19" s="321">
        <v>1.3640345388562132E-2</v>
      </c>
    </row>
    <row r="20" spans="1:15" ht="14.4">
      <c r="A20" s="278">
        <v>10</v>
      </c>
      <c r="B20" s="411" t="s">
        <v>40</v>
      </c>
      <c r="C20" s="278" t="s">
        <v>48</v>
      </c>
      <c r="D20" s="317">
        <v>1425</v>
      </c>
      <c r="E20" s="317">
        <v>1398.0666666666666</v>
      </c>
      <c r="F20" s="318">
        <v>1358.2333333333331</v>
      </c>
      <c r="G20" s="318">
        <v>1291.4666666666665</v>
      </c>
      <c r="H20" s="318">
        <v>1251.633333333333</v>
      </c>
      <c r="I20" s="318">
        <v>1464.8333333333333</v>
      </c>
      <c r="J20" s="318">
        <v>1504.6666666666667</v>
      </c>
      <c r="K20" s="318">
        <v>1571.4333333333334</v>
      </c>
      <c r="L20" s="305">
        <v>1437.9</v>
      </c>
      <c r="M20" s="305">
        <v>1331.3</v>
      </c>
      <c r="N20" s="320">
        <v>823000</v>
      </c>
      <c r="O20" s="321">
        <v>3.0682529743268627E-2</v>
      </c>
    </row>
    <row r="21" spans="1:15" ht="14.4">
      <c r="A21" s="278">
        <v>11</v>
      </c>
      <c r="B21" s="411" t="s">
        <v>45</v>
      </c>
      <c r="C21" s="278" t="s">
        <v>49</v>
      </c>
      <c r="D21" s="317">
        <v>94</v>
      </c>
      <c r="E21" s="317">
        <v>92.933333333333337</v>
      </c>
      <c r="F21" s="318">
        <v>89.366666666666674</v>
      </c>
      <c r="G21" s="318">
        <v>84.733333333333334</v>
      </c>
      <c r="H21" s="318">
        <v>81.166666666666671</v>
      </c>
      <c r="I21" s="318">
        <v>97.566666666666677</v>
      </c>
      <c r="J21" s="318">
        <v>101.13333333333334</v>
      </c>
      <c r="K21" s="318">
        <v>105.76666666666668</v>
      </c>
      <c r="L21" s="305">
        <v>96.5</v>
      </c>
      <c r="M21" s="305">
        <v>88.3</v>
      </c>
      <c r="N21" s="320">
        <v>4764000</v>
      </c>
      <c r="O21" s="321">
        <v>-0.14347357065803668</v>
      </c>
    </row>
    <row r="22" spans="1:15" ht="14.4">
      <c r="A22" s="278">
        <v>12</v>
      </c>
      <c r="B22" s="411" t="s">
        <v>45</v>
      </c>
      <c r="C22" s="278" t="s">
        <v>50</v>
      </c>
      <c r="D22" s="317">
        <v>47.2</v>
      </c>
      <c r="E22" s="317">
        <v>47</v>
      </c>
      <c r="F22" s="318">
        <v>45.9</v>
      </c>
      <c r="G22" s="318">
        <v>44.6</v>
      </c>
      <c r="H22" s="318">
        <v>43.5</v>
      </c>
      <c r="I22" s="318">
        <v>48.3</v>
      </c>
      <c r="J22" s="318">
        <v>49.399999999999991</v>
      </c>
      <c r="K22" s="318">
        <v>50.699999999999996</v>
      </c>
      <c r="L22" s="305">
        <v>48.1</v>
      </c>
      <c r="M22" s="305">
        <v>45.7</v>
      </c>
      <c r="N22" s="320">
        <v>34720000</v>
      </c>
      <c r="O22" s="321">
        <v>2.237926972909305E-2</v>
      </c>
    </row>
    <row r="23" spans="1:15" ht="14.4">
      <c r="A23" s="278">
        <v>13</v>
      </c>
      <c r="B23" s="411" t="s">
        <v>51</v>
      </c>
      <c r="C23" s="278" t="s">
        <v>52</v>
      </c>
      <c r="D23" s="317">
        <v>1746.45</v>
      </c>
      <c r="E23" s="317">
        <v>1730.9000000000003</v>
      </c>
      <c r="F23" s="318">
        <v>1705.2000000000007</v>
      </c>
      <c r="G23" s="318">
        <v>1663.9500000000005</v>
      </c>
      <c r="H23" s="318">
        <v>1638.2500000000009</v>
      </c>
      <c r="I23" s="318">
        <v>1772.1500000000005</v>
      </c>
      <c r="J23" s="318">
        <v>1797.85</v>
      </c>
      <c r="K23" s="318">
        <v>1839.1000000000004</v>
      </c>
      <c r="L23" s="305">
        <v>1756.6</v>
      </c>
      <c r="M23" s="305">
        <v>1689.65</v>
      </c>
      <c r="N23" s="320">
        <v>5893800</v>
      </c>
      <c r="O23" s="321">
        <v>6.5580489804283222E-3</v>
      </c>
    </row>
    <row r="24" spans="1:15" ht="14.4">
      <c r="A24" s="278">
        <v>14</v>
      </c>
      <c r="B24" s="411" t="s">
        <v>53</v>
      </c>
      <c r="C24" s="278" t="s">
        <v>54</v>
      </c>
      <c r="D24" s="317">
        <v>548.20000000000005</v>
      </c>
      <c r="E24" s="317">
        <v>538.18333333333328</v>
      </c>
      <c r="F24" s="318">
        <v>523.31666666666661</v>
      </c>
      <c r="G24" s="318">
        <v>498.43333333333328</v>
      </c>
      <c r="H24" s="318">
        <v>483.56666666666661</v>
      </c>
      <c r="I24" s="318">
        <v>563.06666666666661</v>
      </c>
      <c r="J24" s="318">
        <v>577.93333333333317</v>
      </c>
      <c r="K24" s="318">
        <v>602.81666666666661</v>
      </c>
      <c r="L24" s="305">
        <v>553.04999999999995</v>
      </c>
      <c r="M24" s="305">
        <v>513.29999999999995</v>
      </c>
      <c r="N24" s="320">
        <v>8370000</v>
      </c>
      <c r="O24" s="321">
        <v>5.7218643425539978E-2</v>
      </c>
    </row>
    <row r="25" spans="1:15" ht="14.4">
      <c r="A25" s="278">
        <v>15</v>
      </c>
      <c r="B25" s="411" t="s">
        <v>55</v>
      </c>
      <c r="C25" s="278" t="s">
        <v>56</v>
      </c>
      <c r="D25" s="317">
        <v>425.05</v>
      </c>
      <c r="E25" s="317">
        <v>418.76666666666665</v>
      </c>
      <c r="F25" s="318">
        <v>408.2833333333333</v>
      </c>
      <c r="G25" s="318">
        <v>391.51666666666665</v>
      </c>
      <c r="H25" s="318">
        <v>381.0333333333333</v>
      </c>
      <c r="I25" s="318">
        <v>435.5333333333333</v>
      </c>
      <c r="J25" s="318">
        <v>446.01666666666665</v>
      </c>
      <c r="K25" s="318">
        <v>462.7833333333333</v>
      </c>
      <c r="L25" s="305">
        <v>429.25</v>
      </c>
      <c r="M25" s="305">
        <v>402</v>
      </c>
      <c r="N25" s="320">
        <v>51063600</v>
      </c>
      <c r="O25" s="321">
        <v>3.6235236819676123E-2</v>
      </c>
    </row>
    <row r="26" spans="1:15" ht="14.4">
      <c r="A26" s="278">
        <v>16</v>
      </c>
      <c r="B26" s="411" t="s">
        <v>45</v>
      </c>
      <c r="C26" s="278" t="s">
        <v>57</v>
      </c>
      <c r="D26" s="317">
        <v>2347.6</v>
      </c>
      <c r="E26" s="317">
        <v>2333.4666666666667</v>
      </c>
      <c r="F26" s="318">
        <v>2293.1833333333334</v>
      </c>
      <c r="G26" s="318">
        <v>2238.7666666666669</v>
      </c>
      <c r="H26" s="318">
        <v>2198.4833333333336</v>
      </c>
      <c r="I26" s="318">
        <v>2387.8833333333332</v>
      </c>
      <c r="J26" s="318">
        <v>2428.166666666667</v>
      </c>
      <c r="K26" s="318">
        <v>2482.583333333333</v>
      </c>
      <c r="L26" s="305">
        <v>2373.75</v>
      </c>
      <c r="M26" s="305">
        <v>2279.0500000000002</v>
      </c>
      <c r="N26" s="320">
        <v>1392250</v>
      </c>
      <c r="O26" s="321">
        <v>2.3713235294117646E-2</v>
      </c>
    </row>
    <row r="27" spans="1:15" ht="14.4">
      <c r="A27" s="278">
        <v>17</v>
      </c>
      <c r="B27" s="411" t="s">
        <v>58</v>
      </c>
      <c r="C27" s="278" t="s">
        <v>59</v>
      </c>
      <c r="D27" s="317">
        <v>4732.6000000000004</v>
      </c>
      <c r="E27" s="317">
        <v>4677.8666666666668</v>
      </c>
      <c r="F27" s="318">
        <v>4575.7333333333336</v>
      </c>
      <c r="G27" s="318">
        <v>4418.8666666666668</v>
      </c>
      <c r="H27" s="318">
        <v>4316.7333333333336</v>
      </c>
      <c r="I27" s="318">
        <v>4834.7333333333336</v>
      </c>
      <c r="J27" s="318">
        <v>4936.8666666666668</v>
      </c>
      <c r="K27" s="318">
        <v>5093.7333333333336</v>
      </c>
      <c r="L27" s="305">
        <v>4780</v>
      </c>
      <c r="M27" s="305">
        <v>4521</v>
      </c>
      <c r="N27" s="320">
        <v>758125</v>
      </c>
      <c r="O27" s="321">
        <v>5.0944377057702307E-2</v>
      </c>
    </row>
    <row r="28" spans="1:15" ht="14.4">
      <c r="A28" s="278">
        <v>18</v>
      </c>
      <c r="B28" s="411" t="s">
        <v>58</v>
      </c>
      <c r="C28" s="278" t="s">
        <v>60</v>
      </c>
      <c r="D28" s="317">
        <v>2236.65</v>
      </c>
      <c r="E28" s="317">
        <v>2210.5666666666666</v>
      </c>
      <c r="F28" s="318">
        <v>2155.1333333333332</v>
      </c>
      <c r="G28" s="318">
        <v>2073.6166666666668</v>
      </c>
      <c r="H28" s="318">
        <v>2018.1833333333334</v>
      </c>
      <c r="I28" s="318">
        <v>2292.083333333333</v>
      </c>
      <c r="J28" s="318">
        <v>2347.5166666666664</v>
      </c>
      <c r="K28" s="318">
        <v>2429.0333333333328</v>
      </c>
      <c r="L28" s="305">
        <v>2266</v>
      </c>
      <c r="M28" s="305">
        <v>2129.0500000000002</v>
      </c>
      <c r="N28" s="320">
        <v>5149750</v>
      </c>
      <c r="O28" s="321">
        <v>6.8967306694343533E-2</v>
      </c>
    </row>
    <row r="29" spans="1:15" ht="14.4">
      <c r="A29" s="278">
        <v>19</v>
      </c>
      <c r="B29" s="411" t="s">
        <v>45</v>
      </c>
      <c r="C29" s="278" t="s">
        <v>61</v>
      </c>
      <c r="D29" s="317">
        <v>909.25</v>
      </c>
      <c r="E29" s="317">
        <v>899.4</v>
      </c>
      <c r="F29" s="318">
        <v>873.9</v>
      </c>
      <c r="G29" s="318">
        <v>838.55</v>
      </c>
      <c r="H29" s="318">
        <v>813.05</v>
      </c>
      <c r="I29" s="318">
        <v>934.75</v>
      </c>
      <c r="J29" s="318">
        <v>960.25</v>
      </c>
      <c r="K29" s="318">
        <v>995.6</v>
      </c>
      <c r="L29" s="305">
        <v>924.9</v>
      </c>
      <c r="M29" s="305">
        <v>864.05</v>
      </c>
      <c r="N29" s="320">
        <v>664000</v>
      </c>
      <c r="O29" s="321">
        <v>0.1640953716690042</v>
      </c>
    </row>
    <row r="30" spans="1:15" ht="14.4">
      <c r="A30" s="278">
        <v>20</v>
      </c>
      <c r="B30" s="411" t="s">
        <v>55</v>
      </c>
      <c r="C30" s="278" t="s">
        <v>234</v>
      </c>
      <c r="D30" s="317">
        <v>200.1</v>
      </c>
      <c r="E30" s="317">
        <v>195.66666666666666</v>
      </c>
      <c r="F30" s="318">
        <v>185.33333333333331</v>
      </c>
      <c r="G30" s="318">
        <v>170.56666666666666</v>
      </c>
      <c r="H30" s="318">
        <v>160.23333333333332</v>
      </c>
      <c r="I30" s="318">
        <v>210.43333333333331</v>
      </c>
      <c r="J30" s="318">
        <v>220.76666666666662</v>
      </c>
      <c r="K30" s="318">
        <v>235.5333333333333</v>
      </c>
      <c r="L30" s="305">
        <v>206</v>
      </c>
      <c r="M30" s="305">
        <v>180.9</v>
      </c>
      <c r="N30" s="320">
        <v>11532000</v>
      </c>
      <c r="O30" s="321">
        <v>4.0719081654754172E-2</v>
      </c>
    </row>
    <row r="31" spans="1:15" ht="14.4">
      <c r="A31" s="278">
        <v>21</v>
      </c>
      <c r="B31" s="411" t="s">
        <v>55</v>
      </c>
      <c r="C31" s="278" t="s">
        <v>62</v>
      </c>
      <c r="D31" s="317">
        <v>49.95</v>
      </c>
      <c r="E31" s="317">
        <v>49.5</v>
      </c>
      <c r="F31" s="318">
        <v>48.45</v>
      </c>
      <c r="G31" s="318">
        <v>46.95</v>
      </c>
      <c r="H31" s="318">
        <v>45.900000000000006</v>
      </c>
      <c r="I31" s="318">
        <v>51</v>
      </c>
      <c r="J31" s="318">
        <v>52.05</v>
      </c>
      <c r="K31" s="318">
        <v>53.55</v>
      </c>
      <c r="L31" s="305">
        <v>50.55</v>
      </c>
      <c r="M31" s="305">
        <v>48</v>
      </c>
      <c r="N31" s="320">
        <v>38550600</v>
      </c>
      <c r="O31" s="321">
        <v>3.5538149115172613E-2</v>
      </c>
    </row>
    <row r="32" spans="1:15" ht="14.4">
      <c r="A32" s="278">
        <v>22</v>
      </c>
      <c r="B32" s="411" t="s">
        <v>51</v>
      </c>
      <c r="C32" s="278" t="s">
        <v>64</v>
      </c>
      <c r="D32" s="317">
        <v>1236.45</v>
      </c>
      <c r="E32" s="317">
        <v>1214.2666666666667</v>
      </c>
      <c r="F32" s="318">
        <v>1179.5333333333333</v>
      </c>
      <c r="G32" s="318">
        <v>1122.6166666666666</v>
      </c>
      <c r="H32" s="318">
        <v>1087.8833333333332</v>
      </c>
      <c r="I32" s="318">
        <v>1271.1833333333334</v>
      </c>
      <c r="J32" s="318">
        <v>1305.9166666666665</v>
      </c>
      <c r="K32" s="318">
        <v>1362.8333333333335</v>
      </c>
      <c r="L32" s="305">
        <v>1249</v>
      </c>
      <c r="M32" s="305">
        <v>1157.3499999999999</v>
      </c>
      <c r="N32" s="320">
        <v>1494350</v>
      </c>
      <c r="O32" s="321">
        <v>7.774692582308608E-2</v>
      </c>
    </row>
    <row r="33" spans="1:15" ht="14.4">
      <c r="A33" s="278">
        <v>23</v>
      </c>
      <c r="B33" s="411" t="s">
        <v>65</v>
      </c>
      <c r="C33" s="278" t="s">
        <v>66</v>
      </c>
      <c r="D33" s="317">
        <v>71.45</v>
      </c>
      <c r="E33" s="317">
        <v>71.533333333333331</v>
      </c>
      <c r="F33" s="318">
        <v>70.516666666666666</v>
      </c>
      <c r="G33" s="318">
        <v>69.583333333333329</v>
      </c>
      <c r="H33" s="318">
        <v>68.566666666666663</v>
      </c>
      <c r="I33" s="318">
        <v>72.466666666666669</v>
      </c>
      <c r="J33" s="318">
        <v>73.48333333333332</v>
      </c>
      <c r="K33" s="318">
        <v>74.416666666666671</v>
      </c>
      <c r="L33" s="305">
        <v>72.55</v>
      </c>
      <c r="M33" s="305">
        <v>70.599999999999994</v>
      </c>
      <c r="N33" s="320">
        <v>16554000</v>
      </c>
      <c r="O33" s="321">
        <v>7.0624757469926275E-2</v>
      </c>
    </row>
    <row r="34" spans="1:15" ht="14.4">
      <c r="A34" s="278">
        <v>24</v>
      </c>
      <c r="B34" s="411" t="s">
        <v>51</v>
      </c>
      <c r="C34" s="278" t="s">
        <v>67</v>
      </c>
      <c r="D34" s="317">
        <v>518.75</v>
      </c>
      <c r="E34" s="317">
        <v>516.36666666666667</v>
      </c>
      <c r="F34" s="318">
        <v>511.38333333333333</v>
      </c>
      <c r="G34" s="318">
        <v>504.01666666666665</v>
      </c>
      <c r="H34" s="318">
        <v>499.0333333333333</v>
      </c>
      <c r="I34" s="318">
        <v>523.73333333333335</v>
      </c>
      <c r="J34" s="318">
        <v>528.7166666666667</v>
      </c>
      <c r="K34" s="318">
        <v>536.08333333333337</v>
      </c>
      <c r="L34" s="305">
        <v>521.35</v>
      </c>
      <c r="M34" s="305">
        <v>509</v>
      </c>
      <c r="N34" s="320">
        <v>4670600</v>
      </c>
      <c r="O34" s="321">
        <v>-3.1919744642042863E-2</v>
      </c>
    </row>
    <row r="35" spans="1:15" ht="14.4">
      <c r="A35" s="278">
        <v>25</v>
      </c>
      <c r="B35" s="411" t="s">
        <v>45</v>
      </c>
      <c r="C35" s="278" t="s">
        <v>68</v>
      </c>
      <c r="D35" s="317">
        <v>239.15</v>
      </c>
      <c r="E35" s="317">
        <v>238.04999999999998</v>
      </c>
      <c r="F35" s="318">
        <v>231.49999999999997</v>
      </c>
      <c r="G35" s="318">
        <v>223.85</v>
      </c>
      <c r="H35" s="318">
        <v>217.29999999999998</v>
      </c>
      <c r="I35" s="318">
        <v>245.69999999999996</v>
      </c>
      <c r="J35" s="318">
        <v>252.24999999999997</v>
      </c>
      <c r="K35" s="318">
        <v>259.89999999999998</v>
      </c>
      <c r="L35" s="305">
        <v>244.6</v>
      </c>
      <c r="M35" s="305">
        <v>230.4</v>
      </c>
      <c r="N35" s="320">
        <v>6861400</v>
      </c>
      <c r="O35" s="321">
        <v>3.2674623361377421E-2</v>
      </c>
    </row>
    <row r="36" spans="1:15" ht="14.4">
      <c r="A36" s="278">
        <v>26</v>
      </c>
      <c r="B36" s="411" t="s">
        <v>69</v>
      </c>
      <c r="C36" s="278" t="s">
        <v>70</v>
      </c>
      <c r="D36" s="317">
        <v>503.35</v>
      </c>
      <c r="E36" s="317">
        <v>506.0333333333333</v>
      </c>
      <c r="F36" s="318">
        <v>496.46666666666658</v>
      </c>
      <c r="G36" s="318">
        <v>489.58333333333326</v>
      </c>
      <c r="H36" s="318">
        <v>480.01666666666654</v>
      </c>
      <c r="I36" s="318">
        <v>512.91666666666663</v>
      </c>
      <c r="J36" s="318">
        <v>522.48333333333335</v>
      </c>
      <c r="K36" s="318">
        <v>529.36666666666667</v>
      </c>
      <c r="L36" s="305">
        <v>515.6</v>
      </c>
      <c r="M36" s="305">
        <v>499.15</v>
      </c>
      <c r="N36" s="320">
        <v>55154247</v>
      </c>
      <c r="O36" s="321">
        <v>4.1853146853146853E-2</v>
      </c>
    </row>
    <row r="37" spans="1:15" ht="14.4">
      <c r="A37" s="278">
        <v>27</v>
      </c>
      <c r="B37" s="411" t="s">
        <v>65</v>
      </c>
      <c r="C37" s="278" t="s">
        <v>71</v>
      </c>
      <c r="D37" s="317">
        <v>21.85</v>
      </c>
      <c r="E37" s="317">
        <v>21.683333333333334</v>
      </c>
      <c r="F37" s="318">
        <v>21.366666666666667</v>
      </c>
      <c r="G37" s="318">
        <v>20.883333333333333</v>
      </c>
      <c r="H37" s="318">
        <v>20.566666666666666</v>
      </c>
      <c r="I37" s="318">
        <v>22.166666666666668</v>
      </c>
      <c r="J37" s="318">
        <v>22.483333333333338</v>
      </c>
      <c r="K37" s="318">
        <v>22.966666666666669</v>
      </c>
      <c r="L37" s="305">
        <v>22</v>
      </c>
      <c r="M37" s="305">
        <v>21.2</v>
      </c>
      <c r="N37" s="320">
        <v>56607200</v>
      </c>
      <c r="O37" s="321">
        <v>3.8740458015267175E-2</v>
      </c>
    </row>
    <row r="38" spans="1:15" ht="14.4">
      <c r="A38" s="278">
        <v>28</v>
      </c>
      <c r="B38" s="411" t="s">
        <v>53</v>
      </c>
      <c r="C38" s="278" t="s">
        <v>72</v>
      </c>
      <c r="D38" s="317">
        <v>351.35</v>
      </c>
      <c r="E38" s="317">
        <v>349.11666666666662</v>
      </c>
      <c r="F38" s="318">
        <v>343.23333333333323</v>
      </c>
      <c r="G38" s="318">
        <v>335.11666666666662</v>
      </c>
      <c r="H38" s="318">
        <v>329.23333333333323</v>
      </c>
      <c r="I38" s="318">
        <v>357.23333333333323</v>
      </c>
      <c r="J38" s="318">
        <v>363.11666666666656</v>
      </c>
      <c r="K38" s="318">
        <v>371.23333333333323</v>
      </c>
      <c r="L38" s="305">
        <v>355</v>
      </c>
      <c r="M38" s="305">
        <v>341</v>
      </c>
      <c r="N38" s="320">
        <v>10812300</v>
      </c>
      <c r="O38" s="321">
        <v>3.6832818703131889E-2</v>
      </c>
    </row>
    <row r="39" spans="1:15" ht="14.4">
      <c r="A39" s="278">
        <v>29</v>
      </c>
      <c r="B39" s="411" t="s">
        <v>45</v>
      </c>
      <c r="C39" s="278" t="s">
        <v>73</v>
      </c>
      <c r="D39" s="317">
        <v>10426.4</v>
      </c>
      <c r="E39" s="317">
        <v>10441.75</v>
      </c>
      <c r="F39" s="318">
        <v>10159.049999999999</v>
      </c>
      <c r="G39" s="318">
        <v>9891.6999999999989</v>
      </c>
      <c r="H39" s="318">
        <v>9608.9999999999982</v>
      </c>
      <c r="I39" s="318">
        <v>10709.1</v>
      </c>
      <c r="J39" s="318">
        <v>10991.800000000001</v>
      </c>
      <c r="K39" s="318">
        <v>11259.150000000001</v>
      </c>
      <c r="L39" s="305">
        <v>10724.45</v>
      </c>
      <c r="M39" s="305">
        <v>10174.4</v>
      </c>
      <c r="N39" s="320">
        <v>126200</v>
      </c>
      <c r="O39" s="321">
        <v>5.0971647021344378E-3</v>
      </c>
    </row>
    <row r="40" spans="1:15" ht="14.4">
      <c r="A40" s="278">
        <v>30</v>
      </c>
      <c r="B40" s="411" t="s">
        <v>74</v>
      </c>
      <c r="C40" s="278" t="s">
        <v>75</v>
      </c>
      <c r="D40" s="317">
        <v>357.6</v>
      </c>
      <c r="E40" s="317">
        <v>357.95</v>
      </c>
      <c r="F40" s="318">
        <v>350.2</v>
      </c>
      <c r="G40" s="318">
        <v>342.8</v>
      </c>
      <c r="H40" s="318">
        <v>335.05</v>
      </c>
      <c r="I40" s="318">
        <v>365.34999999999997</v>
      </c>
      <c r="J40" s="318">
        <v>373.09999999999997</v>
      </c>
      <c r="K40" s="318">
        <v>380.49999999999994</v>
      </c>
      <c r="L40" s="305">
        <v>365.7</v>
      </c>
      <c r="M40" s="305">
        <v>350.55</v>
      </c>
      <c r="N40" s="320">
        <v>15966000</v>
      </c>
      <c r="O40" s="321">
        <v>1.6968585186883742E-2</v>
      </c>
    </row>
    <row r="41" spans="1:15" ht="14.4">
      <c r="A41" s="278">
        <v>31</v>
      </c>
      <c r="B41" s="411" t="s">
        <v>51</v>
      </c>
      <c r="C41" s="278" t="s">
        <v>76</v>
      </c>
      <c r="D41" s="317">
        <v>2854.2</v>
      </c>
      <c r="E41" s="317">
        <v>2860.1333333333332</v>
      </c>
      <c r="F41" s="318">
        <v>2817.4166666666665</v>
      </c>
      <c r="G41" s="318">
        <v>2780.6333333333332</v>
      </c>
      <c r="H41" s="318">
        <v>2737.9166666666665</v>
      </c>
      <c r="I41" s="318">
        <v>2896.9166666666665</v>
      </c>
      <c r="J41" s="318">
        <v>2939.6333333333337</v>
      </c>
      <c r="K41" s="318">
        <v>2976.4166666666665</v>
      </c>
      <c r="L41" s="305">
        <v>2902.85</v>
      </c>
      <c r="M41" s="305">
        <v>2823.35</v>
      </c>
      <c r="N41" s="320">
        <v>1213800</v>
      </c>
      <c r="O41" s="321">
        <v>6.8485915492957752E-2</v>
      </c>
    </row>
    <row r="42" spans="1:15" ht="14.4">
      <c r="A42" s="278">
        <v>32</v>
      </c>
      <c r="B42" s="411" t="s">
        <v>53</v>
      </c>
      <c r="C42" s="278" t="s">
        <v>77</v>
      </c>
      <c r="D42" s="317">
        <v>345.65</v>
      </c>
      <c r="E42" s="317">
        <v>341.5</v>
      </c>
      <c r="F42" s="318">
        <v>334.95</v>
      </c>
      <c r="G42" s="318">
        <v>324.25</v>
      </c>
      <c r="H42" s="318">
        <v>317.7</v>
      </c>
      <c r="I42" s="318">
        <v>352.2</v>
      </c>
      <c r="J42" s="318">
        <v>358.74999999999994</v>
      </c>
      <c r="K42" s="318">
        <v>369.45</v>
      </c>
      <c r="L42" s="305">
        <v>348.05</v>
      </c>
      <c r="M42" s="305">
        <v>330.8</v>
      </c>
      <c r="N42" s="320">
        <v>5117200</v>
      </c>
      <c r="O42" s="321">
        <v>0.12150433944069432</v>
      </c>
    </row>
    <row r="43" spans="1:15" ht="14.4">
      <c r="A43" s="278">
        <v>33</v>
      </c>
      <c r="B43" s="411" t="s">
        <v>55</v>
      </c>
      <c r="C43" s="278" t="s">
        <v>78</v>
      </c>
      <c r="D43" s="317">
        <v>86.35</v>
      </c>
      <c r="E43" s="317">
        <v>86.316666666666663</v>
      </c>
      <c r="F43" s="318">
        <v>84.98333333333332</v>
      </c>
      <c r="G43" s="318">
        <v>83.61666666666666</v>
      </c>
      <c r="H43" s="318">
        <v>82.283333333333317</v>
      </c>
      <c r="I43" s="318">
        <v>87.683333333333323</v>
      </c>
      <c r="J43" s="318">
        <v>89.016666666666666</v>
      </c>
      <c r="K43" s="318">
        <v>90.383333333333326</v>
      </c>
      <c r="L43" s="305">
        <v>87.65</v>
      </c>
      <c r="M43" s="305">
        <v>84.95</v>
      </c>
      <c r="N43" s="320">
        <v>8559200</v>
      </c>
      <c r="O43" s="321">
        <v>0.17950555356503045</v>
      </c>
    </row>
    <row r="44" spans="1:15" ht="14.4">
      <c r="A44" s="278">
        <v>34</v>
      </c>
      <c r="B44" s="411" t="s">
        <v>80</v>
      </c>
      <c r="C44" s="278" t="s">
        <v>81</v>
      </c>
      <c r="D44" s="317">
        <v>334.95</v>
      </c>
      <c r="E44" s="317">
        <v>329.7</v>
      </c>
      <c r="F44" s="318">
        <v>318.84999999999997</v>
      </c>
      <c r="G44" s="318">
        <v>302.75</v>
      </c>
      <c r="H44" s="318">
        <v>291.89999999999998</v>
      </c>
      <c r="I44" s="318">
        <v>345.79999999999995</v>
      </c>
      <c r="J44" s="318">
        <v>356.65</v>
      </c>
      <c r="K44" s="318">
        <v>372.74999999999994</v>
      </c>
      <c r="L44" s="305">
        <v>340.55</v>
      </c>
      <c r="M44" s="305">
        <v>313.60000000000002</v>
      </c>
      <c r="N44" s="320">
        <v>1749600</v>
      </c>
      <c r="O44" s="321">
        <v>-6.4735945485519591E-3</v>
      </c>
    </row>
    <row r="45" spans="1:15" ht="14.4">
      <c r="A45" s="278">
        <v>35</v>
      </c>
      <c r="B45" s="411" t="s">
        <v>43</v>
      </c>
      <c r="C45" s="278" t="s">
        <v>82</v>
      </c>
      <c r="D45" s="317">
        <v>522.4</v>
      </c>
      <c r="E45" s="317">
        <v>517.01666666666665</v>
      </c>
      <c r="F45" s="318">
        <v>508.38333333333333</v>
      </c>
      <c r="G45" s="318">
        <v>494.36666666666667</v>
      </c>
      <c r="H45" s="318">
        <v>485.73333333333335</v>
      </c>
      <c r="I45" s="318">
        <v>531.0333333333333</v>
      </c>
      <c r="J45" s="318">
        <v>539.66666666666652</v>
      </c>
      <c r="K45" s="318">
        <v>553.68333333333328</v>
      </c>
      <c r="L45" s="305">
        <v>525.65</v>
      </c>
      <c r="M45" s="305">
        <v>503</v>
      </c>
      <c r="N45" s="320">
        <v>901600</v>
      </c>
      <c r="O45" s="321">
        <v>-2.6548672566371681E-3</v>
      </c>
    </row>
    <row r="46" spans="1:15" ht="14.4">
      <c r="A46" s="278">
        <v>36</v>
      </c>
      <c r="B46" s="411" t="s">
        <v>58</v>
      </c>
      <c r="C46" s="278" t="s">
        <v>83</v>
      </c>
      <c r="D46" s="317">
        <v>160.6</v>
      </c>
      <c r="E46" s="317">
        <v>158.03333333333333</v>
      </c>
      <c r="F46" s="318">
        <v>152.06666666666666</v>
      </c>
      <c r="G46" s="318">
        <v>143.53333333333333</v>
      </c>
      <c r="H46" s="318">
        <v>137.56666666666666</v>
      </c>
      <c r="I46" s="318">
        <v>166.56666666666666</v>
      </c>
      <c r="J46" s="318">
        <v>172.5333333333333</v>
      </c>
      <c r="K46" s="318">
        <v>181.06666666666666</v>
      </c>
      <c r="L46" s="305">
        <v>164</v>
      </c>
      <c r="M46" s="305">
        <v>149.5</v>
      </c>
      <c r="N46" s="320">
        <v>5307500</v>
      </c>
      <c r="O46" s="321">
        <v>0.22504327755337564</v>
      </c>
    </row>
    <row r="47" spans="1:15" ht="14.4">
      <c r="A47" s="278">
        <v>37</v>
      </c>
      <c r="B47" s="411" t="s">
        <v>53</v>
      </c>
      <c r="C47" s="278" t="s">
        <v>84</v>
      </c>
      <c r="D47" s="317">
        <v>604.25</v>
      </c>
      <c r="E47" s="317">
        <v>601.36666666666667</v>
      </c>
      <c r="F47" s="318">
        <v>586.73333333333335</v>
      </c>
      <c r="G47" s="318">
        <v>569.2166666666667</v>
      </c>
      <c r="H47" s="318">
        <v>554.58333333333337</v>
      </c>
      <c r="I47" s="318">
        <v>618.88333333333333</v>
      </c>
      <c r="J47" s="318">
        <v>633.51666666666677</v>
      </c>
      <c r="K47" s="318">
        <v>651.0333333333333</v>
      </c>
      <c r="L47" s="305">
        <v>616</v>
      </c>
      <c r="M47" s="305">
        <v>583.85</v>
      </c>
      <c r="N47" s="320">
        <v>12432650</v>
      </c>
      <c r="O47" s="321">
        <v>0.12885037067975358</v>
      </c>
    </row>
    <row r="48" spans="1:15" ht="14.4">
      <c r="A48" s="278">
        <v>38</v>
      </c>
      <c r="B48" s="411" t="s">
        <v>40</v>
      </c>
      <c r="C48" s="278" t="s">
        <v>85</v>
      </c>
      <c r="D48" s="317">
        <v>148.25</v>
      </c>
      <c r="E48" s="317">
        <v>148.15</v>
      </c>
      <c r="F48" s="318">
        <v>145.15</v>
      </c>
      <c r="G48" s="318">
        <v>142.05000000000001</v>
      </c>
      <c r="H48" s="318">
        <v>139.05000000000001</v>
      </c>
      <c r="I48" s="318">
        <v>151.25</v>
      </c>
      <c r="J48" s="318">
        <v>154.25</v>
      </c>
      <c r="K48" s="318">
        <v>157.35</v>
      </c>
      <c r="L48" s="305">
        <v>151.15</v>
      </c>
      <c r="M48" s="305">
        <v>145.05000000000001</v>
      </c>
      <c r="N48" s="320">
        <v>23652000</v>
      </c>
      <c r="O48" s="321">
        <v>2.6241799437675725E-2</v>
      </c>
    </row>
    <row r="49" spans="1:15" ht="14.4">
      <c r="A49" s="278">
        <v>39</v>
      </c>
      <c r="B49" s="411" t="s">
        <v>51</v>
      </c>
      <c r="C49" s="278" t="s">
        <v>86</v>
      </c>
      <c r="D49" s="317">
        <v>1411.05</v>
      </c>
      <c r="E49" s="317">
        <v>1399.6833333333334</v>
      </c>
      <c r="F49" s="318">
        <v>1381.4166666666667</v>
      </c>
      <c r="G49" s="318">
        <v>1351.7833333333333</v>
      </c>
      <c r="H49" s="318">
        <v>1333.5166666666667</v>
      </c>
      <c r="I49" s="318">
        <v>1429.3166666666668</v>
      </c>
      <c r="J49" s="318">
        <v>1447.5833333333333</v>
      </c>
      <c r="K49" s="318">
        <v>1477.2166666666669</v>
      </c>
      <c r="L49" s="305">
        <v>1417.95</v>
      </c>
      <c r="M49" s="305">
        <v>1370.05</v>
      </c>
      <c r="N49" s="320">
        <v>1852900</v>
      </c>
      <c r="O49" s="321">
        <v>1.5343306482546989E-2</v>
      </c>
    </row>
    <row r="50" spans="1:15" ht="14.4">
      <c r="A50" s="278">
        <v>40</v>
      </c>
      <c r="B50" s="411" t="s">
        <v>40</v>
      </c>
      <c r="C50" s="278" t="s">
        <v>87</v>
      </c>
      <c r="D50" s="317">
        <v>373.65</v>
      </c>
      <c r="E50" s="317">
        <v>375.5333333333333</v>
      </c>
      <c r="F50" s="318">
        <v>366.51666666666659</v>
      </c>
      <c r="G50" s="318">
        <v>359.38333333333327</v>
      </c>
      <c r="H50" s="318">
        <v>350.36666666666656</v>
      </c>
      <c r="I50" s="318">
        <v>382.66666666666663</v>
      </c>
      <c r="J50" s="318">
        <v>391.68333333333328</v>
      </c>
      <c r="K50" s="318">
        <v>398.81666666666666</v>
      </c>
      <c r="L50" s="305">
        <v>384.55</v>
      </c>
      <c r="M50" s="305">
        <v>368.4</v>
      </c>
      <c r="N50" s="320">
        <v>3840291</v>
      </c>
      <c r="O50" s="321">
        <v>3.977994075327973E-2</v>
      </c>
    </row>
    <row r="51" spans="1:15" ht="14.4">
      <c r="A51" s="278">
        <v>41</v>
      </c>
      <c r="B51" s="411" t="s">
        <v>65</v>
      </c>
      <c r="C51" s="278" t="s">
        <v>88</v>
      </c>
      <c r="D51" s="317">
        <v>390.1</v>
      </c>
      <c r="E51" s="317">
        <v>384.34999999999997</v>
      </c>
      <c r="F51" s="318">
        <v>371.74999999999994</v>
      </c>
      <c r="G51" s="318">
        <v>353.4</v>
      </c>
      <c r="H51" s="318">
        <v>340.79999999999995</v>
      </c>
      <c r="I51" s="318">
        <v>402.69999999999993</v>
      </c>
      <c r="J51" s="318">
        <v>415.29999999999995</v>
      </c>
      <c r="K51" s="318">
        <v>433.64999999999992</v>
      </c>
      <c r="L51" s="305">
        <v>396.95</v>
      </c>
      <c r="M51" s="305">
        <v>366</v>
      </c>
      <c r="N51" s="320">
        <v>1357200</v>
      </c>
      <c r="O51" s="321">
        <v>-5.3358443188951665E-2</v>
      </c>
    </row>
    <row r="52" spans="1:15" ht="14.4">
      <c r="A52" s="278">
        <v>42</v>
      </c>
      <c r="B52" s="411" t="s">
        <v>51</v>
      </c>
      <c r="C52" s="278" t="s">
        <v>89</v>
      </c>
      <c r="D52" s="317">
        <v>504.8</v>
      </c>
      <c r="E52" s="317">
        <v>502.68333333333339</v>
      </c>
      <c r="F52" s="318">
        <v>496.01666666666677</v>
      </c>
      <c r="G52" s="318">
        <v>487.23333333333335</v>
      </c>
      <c r="H52" s="318">
        <v>480.56666666666672</v>
      </c>
      <c r="I52" s="318">
        <v>511.46666666666681</v>
      </c>
      <c r="J52" s="318">
        <v>518.13333333333344</v>
      </c>
      <c r="K52" s="318">
        <v>526.91666666666686</v>
      </c>
      <c r="L52" s="305">
        <v>509.35</v>
      </c>
      <c r="M52" s="305">
        <v>493.9</v>
      </c>
      <c r="N52" s="320">
        <v>10872500</v>
      </c>
      <c r="O52" s="321">
        <v>9.8688029722512477E-3</v>
      </c>
    </row>
    <row r="53" spans="1:15" ht="14.4">
      <c r="A53" s="278">
        <v>43</v>
      </c>
      <c r="B53" s="411" t="s">
        <v>53</v>
      </c>
      <c r="C53" s="278" t="s">
        <v>92</v>
      </c>
      <c r="D53" s="317">
        <v>2406.25</v>
      </c>
      <c r="E53" s="317">
        <v>2407.3666666666668</v>
      </c>
      <c r="F53" s="318">
        <v>2359.9833333333336</v>
      </c>
      <c r="G53" s="318">
        <v>2313.7166666666667</v>
      </c>
      <c r="H53" s="318">
        <v>2266.3333333333335</v>
      </c>
      <c r="I53" s="318">
        <v>2453.6333333333337</v>
      </c>
      <c r="J53" s="318">
        <v>2501.0166666666669</v>
      </c>
      <c r="K53" s="318">
        <v>2547.2833333333338</v>
      </c>
      <c r="L53" s="305">
        <v>2454.75</v>
      </c>
      <c r="M53" s="305">
        <v>2361.1</v>
      </c>
      <c r="N53" s="320">
        <v>2288000</v>
      </c>
      <c r="O53" s="321">
        <v>3.9244186046511628E-2</v>
      </c>
    </row>
    <row r="54" spans="1:15" ht="14.4">
      <c r="A54" s="278">
        <v>44</v>
      </c>
      <c r="B54" s="411" t="s">
        <v>93</v>
      </c>
      <c r="C54" s="278" t="s">
        <v>94</v>
      </c>
      <c r="D54" s="317">
        <v>134.85</v>
      </c>
      <c r="E54" s="317">
        <v>137.41666666666666</v>
      </c>
      <c r="F54" s="318">
        <v>130.93333333333331</v>
      </c>
      <c r="G54" s="318">
        <v>127.01666666666665</v>
      </c>
      <c r="H54" s="318">
        <v>120.5333333333333</v>
      </c>
      <c r="I54" s="318">
        <v>141.33333333333331</v>
      </c>
      <c r="J54" s="318">
        <v>147.81666666666666</v>
      </c>
      <c r="K54" s="318">
        <v>151.73333333333332</v>
      </c>
      <c r="L54" s="305">
        <v>143.9</v>
      </c>
      <c r="M54" s="305">
        <v>133.5</v>
      </c>
      <c r="N54" s="320">
        <v>26449500</v>
      </c>
      <c r="O54" s="321">
        <v>2.2582291400867569E-2</v>
      </c>
    </row>
    <row r="55" spans="1:15" ht="14.4">
      <c r="A55" s="278">
        <v>45</v>
      </c>
      <c r="B55" s="411" t="s">
        <v>53</v>
      </c>
      <c r="C55" s="278" t="s">
        <v>95</v>
      </c>
      <c r="D55" s="317">
        <v>3878.35</v>
      </c>
      <c r="E55" s="317">
        <v>3859.35</v>
      </c>
      <c r="F55" s="318">
        <v>3807.0499999999997</v>
      </c>
      <c r="G55" s="318">
        <v>3735.75</v>
      </c>
      <c r="H55" s="318">
        <v>3683.45</v>
      </c>
      <c r="I55" s="318">
        <v>3930.6499999999996</v>
      </c>
      <c r="J55" s="318">
        <v>3982.95</v>
      </c>
      <c r="K55" s="318">
        <v>4054.2499999999995</v>
      </c>
      <c r="L55" s="305">
        <v>3911.65</v>
      </c>
      <c r="M55" s="305">
        <v>3788.05</v>
      </c>
      <c r="N55" s="320">
        <v>2281000</v>
      </c>
      <c r="O55" s="321">
        <v>8.8782816229116948E-2</v>
      </c>
    </row>
    <row r="56" spans="1:15" ht="14.4">
      <c r="A56" s="278">
        <v>46</v>
      </c>
      <c r="B56" s="411" t="s">
        <v>45</v>
      </c>
      <c r="C56" s="278" t="s">
        <v>96</v>
      </c>
      <c r="D56" s="317">
        <v>13450.9</v>
      </c>
      <c r="E56" s="317">
        <v>13372.949999999999</v>
      </c>
      <c r="F56" s="318">
        <v>13138.949999999997</v>
      </c>
      <c r="G56" s="318">
        <v>12826.999999999998</v>
      </c>
      <c r="H56" s="318">
        <v>12592.999999999996</v>
      </c>
      <c r="I56" s="318">
        <v>13684.899999999998</v>
      </c>
      <c r="J56" s="318">
        <v>13918.900000000001</v>
      </c>
      <c r="K56" s="318">
        <v>14230.849999999999</v>
      </c>
      <c r="L56" s="305">
        <v>13606.95</v>
      </c>
      <c r="M56" s="305">
        <v>13061</v>
      </c>
      <c r="N56" s="320">
        <v>275970</v>
      </c>
      <c r="O56" s="321">
        <v>3.0469362607818976E-2</v>
      </c>
    </row>
    <row r="57" spans="1:15" ht="14.4">
      <c r="A57" s="278">
        <v>47</v>
      </c>
      <c r="B57" s="411" t="s">
        <v>58</v>
      </c>
      <c r="C57" s="278" t="s">
        <v>97</v>
      </c>
      <c r="D57" s="317">
        <v>42.2</v>
      </c>
      <c r="E57" s="317">
        <v>41.166666666666664</v>
      </c>
      <c r="F57" s="318">
        <v>39.68333333333333</v>
      </c>
      <c r="G57" s="318">
        <v>37.166666666666664</v>
      </c>
      <c r="H57" s="318">
        <v>35.68333333333333</v>
      </c>
      <c r="I57" s="318">
        <v>43.68333333333333</v>
      </c>
      <c r="J57" s="318">
        <v>45.166666666666664</v>
      </c>
      <c r="K57" s="318">
        <v>47.68333333333333</v>
      </c>
      <c r="L57" s="305">
        <v>42.65</v>
      </c>
      <c r="M57" s="305">
        <v>38.65</v>
      </c>
      <c r="N57" s="320">
        <v>7335300</v>
      </c>
      <c r="O57" s="321">
        <v>5.7203389830508475E-2</v>
      </c>
    </row>
    <row r="58" spans="1:15" ht="14.4">
      <c r="A58" s="278">
        <v>48</v>
      </c>
      <c r="B58" s="411" t="s">
        <v>45</v>
      </c>
      <c r="C58" s="278" t="s">
        <v>98</v>
      </c>
      <c r="D58" s="317">
        <v>718.5</v>
      </c>
      <c r="E58" s="317">
        <v>715.48333333333323</v>
      </c>
      <c r="F58" s="318">
        <v>700.96666666666647</v>
      </c>
      <c r="G58" s="318">
        <v>683.43333333333328</v>
      </c>
      <c r="H58" s="318">
        <v>668.91666666666652</v>
      </c>
      <c r="I58" s="318">
        <v>733.01666666666642</v>
      </c>
      <c r="J58" s="318">
        <v>747.53333333333308</v>
      </c>
      <c r="K58" s="318">
        <v>765.06666666666638</v>
      </c>
      <c r="L58" s="305">
        <v>730</v>
      </c>
      <c r="M58" s="305">
        <v>697.95</v>
      </c>
      <c r="N58" s="320">
        <v>1430000</v>
      </c>
      <c r="O58" s="321">
        <v>8.153078202995008E-2</v>
      </c>
    </row>
    <row r="59" spans="1:15" ht="14.4">
      <c r="A59" s="278">
        <v>49</v>
      </c>
      <c r="B59" s="411" t="s">
        <v>45</v>
      </c>
      <c r="C59" s="278" t="s">
        <v>99</v>
      </c>
      <c r="D59" s="317">
        <v>143.44999999999999</v>
      </c>
      <c r="E59" s="317">
        <v>141.68333333333334</v>
      </c>
      <c r="F59" s="318">
        <v>139.21666666666667</v>
      </c>
      <c r="G59" s="318">
        <v>134.98333333333332</v>
      </c>
      <c r="H59" s="318">
        <v>132.51666666666665</v>
      </c>
      <c r="I59" s="318">
        <v>145.91666666666669</v>
      </c>
      <c r="J59" s="318">
        <v>148.38333333333338</v>
      </c>
      <c r="K59" s="318">
        <v>152.6166666666667</v>
      </c>
      <c r="L59" s="305">
        <v>144.15</v>
      </c>
      <c r="M59" s="305">
        <v>137.44999999999999</v>
      </c>
      <c r="N59" s="320">
        <v>4068700</v>
      </c>
      <c r="O59" s="321">
        <v>6.5299924069855728E-2</v>
      </c>
    </row>
    <row r="60" spans="1:15" ht="14.4">
      <c r="A60" s="278">
        <v>50</v>
      </c>
      <c r="B60" s="411" t="s">
        <v>55</v>
      </c>
      <c r="C60" s="278" t="s">
        <v>100</v>
      </c>
      <c r="D60" s="317">
        <v>42.45</v>
      </c>
      <c r="E60" s="317">
        <v>41.983333333333334</v>
      </c>
      <c r="F60" s="318">
        <v>41.166666666666671</v>
      </c>
      <c r="G60" s="318">
        <v>39.88333333333334</v>
      </c>
      <c r="H60" s="318">
        <v>39.066666666666677</v>
      </c>
      <c r="I60" s="318">
        <v>43.266666666666666</v>
      </c>
      <c r="J60" s="318">
        <v>44.083333333333329</v>
      </c>
      <c r="K60" s="318">
        <v>45.36666666666666</v>
      </c>
      <c r="L60" s="305">
        <v>42.8</v>
      </c>
      <c r="M60" s="305">
        <v>40.700000000000003</v>
      </c>
      <c r="N60" s="320">
        <v>43274000</v>
      </c>
      <c r="O60" s="321">
        <v>8.3183819931495675E-3</v>
      </c>
    </row>
    <row r="61" spans="1:15" ht="14.4">
      <c r="A61" s="278">
        <v>51</v>
      </c>
      <c r="B61" s="411" t="s">
        <v>74</v>
      </c>
      <c r="C61" s="278" t="s">
        <v>101</v>
      </c>
      <c r="D61" s="317">
        <v>89.8</v>
      </c>
      <c r="E61" s="317">
        <v>88.333333333333329</v>
      </c>
      <c r="F61" s="318">
        <v>86.11666666666666</v>
      </c>
      <c r="G61" s="318">
        <v>82.433333333333337</v>
      </c>
      <c r="H61" s="318">
        <v>80.216666666666669</v>
      </c>
      <c r="I61" s="318">
        <v>92.016666666666652</v>
      </c>
      <c r="J61" s="318">
        <v>94.23333333333332</v>
      </c>
      <c r="K61" s="318">
        <v>97.916666666666643</v>
      </c>
      <c r="L61" s="305">
        <v>90.55</v>
      </c>
      <c r="M61" s="305">
        <v>84.65</v>
      </c>
      <c r="N61" s="320">
        <v>26221944</v>
      </c>
      <c r="O61" s="321">
        <v>2.5234619395203335E-2</v>
      </c>
    </row>
    <row r="62" spans="1:15" ht="14.4">
      <c r="A62" s="278">
        <v>52</v>
      </c>
      <c r="B62" s="411" t="s">
        <v>53</v>
      </c>
      <c r="C62" s="278" t="s">
        <v>102</v>
      </c>
      <c r="D62" s="317">
        <v>322.05</v>
      </c>
      <c r="E62" s="317">
        <v>320.66666666666669</v>
      </c>
      <c r="F62" s="318">
        <v>314.18333333333339</v>
      </c>
      <c r="G62" s="318">
        <v>306.31666666666672</v>
      </c>
      <c r="H62" s="318">
        <v>299.83333333333343</v>
      </c>
      <c r="I62" s="318">
        <v>328.53333333333336</v>
      </c>
      <c r="J62" s="318">
        <v>335.01666666666659</v>
      </c>
      <c r="K62" s="318">
        <v>342.88333333333333</v>
      </c>
      <c r="L62" s="305">
        <v>327.14999999999998</v>
      </c>
      <c r="M62" s="305">
        <v>312.8</v>
      </c>
      <c r="N62" s="320">
        <v>2802800</v>
      </c>
      <c r="O62" s="321">
        <v>0.10607734806629834</v>
      </c>
    </row>
    <row r="63" spans="1:15" ht="14.4">
      <c r="A63" s="278">
        <v>53</v>
      </c>
      <c r="B63" s="411" t="s">
        <v>103</v>
      </c>
      <c r="C63" s="278" t="s">
        <v>104</v>
      </c>
      <c r="D63" s="317">
        <v>17.25</v>
      </c>
      <c r="E63" s="317">
        <v>17.166666666666668</v>
      </c>
      <c r="F63" s="318">
        <v>16.983333333333334</v>
      </c>
      <c r="G63" s="318">
        <v>16.716666666666665</v>
      </c>
      <c r="H63" s="318">
        <v>16.533333333333331</v>
      </c>
      <c r="I63" s="318">
        <v>17.433333333333337</v>
      </c>
      <c r="J63" s="318">
        <v>17.616666666666667</v>
      </c>
      <c r="K63" s="318">
        <v>17.88333333333334</v>
      </c>
      <c r="L63" s="305">
        <v>17.350000000000001</v>
      </c>
      <c r="M63" s="305">
        <v>16.899999999999999</v>
      </c>
      <c r="N63" s="320">
        <v>60030000</v>
      </c>
      <c r="O63" s="321">
        <v>3.7622272385252069E-3</v>
      </c>
    </row>
    <row r="64" spans="1:15" ht="14.4">
      <c r="A64" s="278">
        <v>54</v>
      </c>
      <c r="B64" s="411" t="s">
        <v>51</v>
      </c>
      <c r="C64" s="278" t="s">
        <v>105</v>
      </c>
      <c r="D64" s="317">
        <v>564.75</v>
      </c>
      <c r="E64" s="317">
        <v>570.66666666666663</v>
      </c>
      <c r="F64" s="318">
        <v>557.23333333333323</v>
      </c>
      <c r="G64" s="318">
        <v>549.71666666666658</v>
      </c>
      <c r="H64" s="318">
        <v>536.28333333333319</v>
      </c>
      <c r="I64" s="318">
        <v>578.18333333333328</v>
      </c>
      <c r="J64" s="318">
        <v>591.61666666666667</v>
      </c>
      <c r="K64" s="318">
        <v>599.13333333333333</v>
      </c>
      <c r="L64" s="305">
        <v>584.1</v>
      </c>
      <c r="M64" s="305">
        <v>563.15</v>
      </c>
      <c r="N64" s="320">
        <v>6036800</v>
      </c>
      <c r="O64" s="321">
        <v>-2.3796932839767319E-3</v>
      </c>
    </row>
    <row r="65" spans="1:15" ht="14.4">
      <c r="A65" s="278">
        <v>55</v>
      </c>
      <c r="B65" s="411" t="s">
        <v>38</v>
      </c>
      <c r="C65" s="278" t="s">
        <v>106</v>
      </c>
      <c r="D65" s="317">
        <v>544.35</v>
      </c>
      <c r="E65" s="317">
        <v>541.11666666666667</v>
      </c>
      <c r="F65" s="318">
        <v>525.88333333333333</v>
      </c>
      <c r="G65" s="318">
        <v>507.41666666666663</v>
      </c>
      <c r="H65" s="318">
        <v>492.18333333333328</v>
      </c>
      <c r="I65" s="318">
        <v>559.58333333333337</v>
      </c>
      <c r="J65" s="318">
        <v>574.81666666666672</v>
      </c>
      <c r="K65" s="318">
        <v>593.28333333333342</v>
      </c>
      <c r="L65" s="305">
        <v>556.35</v>
      </c>
      <c r="M65" s="305">
        <v>522.65</v>
      </c>
      <c r="N65" s="320">
        <v>17597250</v>
      </c>
      <c r="O65" s="321">
        <v>-8.236536430834214E-2</v>
      </c>
    </row>
    <row r="66" spans="1:15" ht="14.4">
      <c r="A66" s="278">
        <v>56</v>
      </c>
      <c r="B66" s="411" t="s">
        <v>40</v>
      </c>
      <c r="C66" s="278" t="s">
        <v>107</v>
      </c>
      <c r="D66" s="317">
        <v>542.4</v>
      </c>
      <c r="E66" s="317">
        <v>541.05000000000007</v>
      </c>
      <c r="F66" s="318">
        <v>528.60000000000014</v>
      </c>
      <c r="G66" s="318">
        <v>514.80000000000007</v>
      </c>
      <c r="H66" s="318">
        <v>502.35000000000014</v>
      </c>
      <c r="I66" s="318">
        <v>554.85000000000014</v>
      </c>
      <c r="J66" s="318">
        <v>567.30000000000018</v>
      </c>
      <c r="K66" s="318">
        <v>581.10000000000014</v>
      </c>
      <c r="L66" s="305">
        <v>553.5</v>
      </c>
      <c r="M66" s="305">
        <v>527.25</v>
      </c>
      <c r="N66" s="320">
        <v>5683000</v>
      </c>
      <c r="O66" s="321">
        <v>-3.2351438787672396E-2</v>
      </c>
    </row>
    <row r="67" spans="1:15" ht="14.4">
      <c r="A67" s="278">
        <v>57</v>
      </c>
      <c r="B67" s="411" t="s">
        <v>108</v>
      </c>
      <c r="C67" s="278" t="s">
        <v>109</v>
      </c>
      <c r="D67" s="317">
        <v>462.2</v>
      </c>
      <c r="E67" s="317">
        <v>465.7166666666667</v>
      </c>
      <c r="F67" s="318">
        <v>456.43333333333339</v>
      </c>
      <c r="G67" s="318">
        <v>450.66666666666669</v>
      </c>
      <c r="H67" s="318">
        <v>441.38333333333338</v>
      </c>
      <c r="I67" s="318">
        <v>471.48333333333341</v>
      </c>
      <c r="J67" s="318">
        <v>480.76666666666671</v>
      </c>
      <c r="K67" s="318">
        <v>486.53333333333342</v>
      </c>
      <c r="L67" s="305">
        <v>475</v>
      </c>
      <c r="M67" s="305">
        <v>459.95</v>
      </c>
      <c r="N67" s="320">
        <v>20623400</v>
      </c>
      <c r="O67" s="321">
        <v>-8.4141087775982774E-3</v>
      </c>
    </row>
    <row r="68" spans="1:15" ht="14.4">
      <c r="A68" s="278">
        <v>58</v>
      </c>
      <c r="B68" s="411" t="s">
        <v>58</v>
      </c>
      <c r="C68" s="278" t="s">
        <v>110</v>
      </c>
      <c r="D68" s="317">
        <v>1634.55</v>
      </c>
      <c r="E68" s="317">
        <v>1627.1333333333332</v>
      </c>
      <c r="F68" s="318">
        <v>1586.8666666666663</v>
      </c>
      <c r="G68" s="318">
        <v>1539.1833333333332</v>
      </c>
      <c r="H68" s="318">
        <v>1498.9166666666663</v>
      </c>
      <c r="I68" s="318">
        <v>1674.8166666666664</v>
      </c>
      <c r="J68" s="318">
        <v>1715.0833333333333</v>
      </c>
      <c r="K68" s="318">
        <v>1762.7666666666664</v>
      </c>
      <c r="L68" s="305">
        <v>1667.4</v>
      </c>
      <c r="M68" s="305">
        <v>1579.45</v>
      </c>
      <c r="N68" s="320">
        <v>29363000</v>
      </c>
      <c r="O68" s="321">
        <v>2.738779401859676E-2</v>
      </c>
    </row>
    <row r="69" spans="1:15" ht="14.4">
      <c r="A69" s="278">
        <v>59</v>
      </c>
      <c r="B69" s="411" t="s">
        <v>55</v>
      </c>
      <c r="C69" s="278" t="s">
        <v>111</v>
      </c>
      <c r="D69" s="317">
        <v>881.95</v>
      </c>
      <c r="E69" s="317">
        <v>875</v>
      </c>
      <c r="F69" s="318">
        <v>862</v>
      </c>
      <c r="G69" s="318">
        <v>842.05</v>
      </c>
      <c r="H69" s="318">
        <v>829.05</v>
      </c>
      <c r="I69" s="318">
        <v>894.95</v>
      </c>
      <c r="J69" s="318">
        <v>907.95</v>
      </c>
      <c r="K69" s="318">
        <v>927.90000000000009</v>
      </c>
      <c r="L69" s="305">
        <v>888</v>
      </c>
      <c r="M69" s="305">
        <v>855.05</v>
      </c>
      <c r="N69" s="320">
        <v>31455500</v>
      </c>
      <c r="O69" s="321">
        <v>-2.7921134769306837E-2</v>
      </c>
    </row>
    <row r="70" spans="1:15" ht="14.4">
      <c r="A70" s="278">
        <v>60</v>
      </c>
      <c r="B70" s="411" t="s">
        <v>58</v>
      </c>
      <c r="C70" s="278" t="s">
        <v>254</v>
      </c>
      <c r="D70" s="317">
        <v>490.55</v>
      </c>
      <c r="E70" s="317">
        <v>482.91666666666669</v>
      </c>
      <c r="F70" s="318">
        <v>471.08333333333337</v>
      </c>
      <c r="G70" s="318">
        <v>451.61666666666667</v>
      </c>
      <c r="H70" s="318">
        <v>439.78333333333336</v>
      </c>
      <c r="I70" s="318">
        <v>502.38333333333338</v>
      </c>
      <c r="J70" s="318">
        <v>514.2166666666667</v>
      </c>
      <c r="K70" s="318">
        <v>533.68333333333339</v>
      </c>
      <c r="L70" s="305">
        <v>494.75</v>
      </c>
      <c r="M70" s="305">
        <v>463.45</v>
      </c>
      <c r="N70" s="320">
        <v>10233900</v>
      </c>
      <c r="O70" s="321">
        <v>3.9731591029489666E-3</v>
      </c>
    </row>
    <row r="71" spans="1:15" ht="14.4">
      <c r="A71" s="278">
        <v>61</v>
      </c>
      <c r="B71" s="411" t="s">
        <v>45</v>
      </c>
      <c r="C71" s="278" t="s">
        <v>112</v>
      </c>
      <c r="D71" s="317">
        <v>1794.8</v>
      </c>
      <c r="E71" s="317">
        <v>1789.6499999999999</v>
      </c>
      <c r="F71" s="318">
        <v>1765.1499999999996</v>
      </c>
      <c r="G71" s="318">
        <v>1735.4999999999998</v>
      </c>
      <c r="H71" s="318">
        <v>1710.9999999999995</v>
      </c>
      <c r="I71" s="318">
        <v>1819.2999999999997</v>
      </c>
      <c r="J71" s="318">
        <v>1843.8000000000002</v>
      </c>
      <c r="K71" s="318">
        <v>1873.4499999999998</v>
      </c>
      <c r="L71" s="305">
        <v>1814.15</v>
      </c>
      <c r="M71" s="305">
        <v>1760</v>
      </c>
      <c r="N71" s="320">
        <v>2152000</v>
      </c>
      <c r="O71" s="321">
        <v>5.4695157812193688E-2</v>
      </c>
    </row>
    <row r="72" spans="1:15" ht="14.4">
      <c r="A72" s="278">
        <v>62</v>
      </c>
      <c r="B72" s="411" t="s">
        <v>114</v>
      </c>
      <c r="C72" s="278" t="s">
        <v>115</v>
      </c>
      <c r="D72" s="317">
        <v>120.65</v>
      </c>
      <c r="E72" s="317">
        <v>119.05</v>
      </c>
      <c r="F72" s="318">
        <v>116.19999999999999</v>
      </c>
      <c r="G72" s="318">
        <v>111.74999999999999</v>
      </c>
      <c r="H72" s="318">
        <v>108.89999999999998</v>
      </c>
      <c r="I72" s="318">
        <v>123.5</v>
      </c>
      <c r="J72" s="318">
        <v>126.35</v>
      </c>
      <c r="K72" s="318">
        <v>130.80000000000001</v>
      </c>
      <c r="L72" s="305">
        <v>121.9</v>
      </c>
      <c r="M72" s="305">
        <v>114.6</v>
      </c>
      <c r="N72" s="320">
        <v>30579500</v>
      </c>
      <c r="O72" s="321">
        <v>1.0525098311357853E-2</v>
      </c>
    </row>
    <row r="73" spans="1:15" ht="14.4">
      <c r="A73" s="278">
        <v>63</v>
      </c>
      <c r="B73" s="411" t="s">
        <v>74</v>
      </c>
      <c r="C73" s="278" t="s">
        <v>116</v>
      </c>
      <c r="D73" s="317">
        <v>214.6</v>
      </c>
      <c r="E73" s="317">
        <v>214.28333333333333</v>
      </c>
      <c r="F73" s="318">
        <v>209.31666666666666</v>
      </c>
      <c r="G73" s="318">
        <v>204.03333333333333</v>
      </c>
      <c r="H73" s="318">
        <v>199.06666666666666</v>
      </c>
      <c r="I73" s="318">
        <v>219.56666666666666</v>
      </c>
      <c r="J73" s="318">
        <v>224.5333333333333</v>
      </c>
      <c r="K73" s="318">
        <v>229.81666666666666</v>
      </c>
      <c r="L73" s="305">
        <v>219.25</v>
      </c>
      <c r="M73" s="305">
        <v>209</v>
      </c>
      <c r="N73" s="320">
        <v>12675600</v>
      </c>
      <c r="O73" s="321">
        <v>2.5658453695836872E-2</v>
      </c>
    </row>
    <row r="74" spans="1:15" ht="14.4">
      <c r="A74" s="278">
        <v>64</v>
      </c>
      <c r="B74" s="411" t="s">
        <v>51</v>
      </c>
      <c r="C74" s="278" t="s">
        <v>117</v>
      </c>
      <c r="D74" s="317">
        <v>2443</v>
      </c>
      <c r="E74" s="317">
        <v>2464.9833333333331</v>
      </c>
      <c r="F74" s="318">
        <v>2400.0166666666664</v>
      </c>
      <c r="G74" s="318">
        <v>2357.0333333333333</v>
      </c>
      <c r="H74" s="318">
        <v>2292.0666666666666</v>
      </c>
      <c r="I74" s="318">
        <v>2507.9666666666662</v>
      </c>
      <c r="J74" s="318">
        <v>2572.9333333333325</v>
      </c>
      <c r="K74" s="318">
        <v>2615.9166666666661</v>
      </c>
      <c r="L74" s="305">
        <v>2529.9499999999998</v>
      </c>
      <c r="M74" s="305">
        <v>2422</v>
      </c>
      <c r="N74" s="320">
        <v>12715500</v>
      </c>
      <c r="O74" s="321">
        <v>-6.2361737899300947E-2</v>
      </c>
    </row>
    <row r="75" spans="1:15" ht="14.4">
      <c r="A75" s="278">
        <v>65</v>
      </c>
      <c r="B75" s="411" t="s">
        <v>58</v>
      </c>
      <c r="C75" s="278" t="s">
        <v>118</v>
      </c>
      <c r="D75" s="317">
        <v>107.5</v>
      </c>
      <c r="E75" s="317">
        <v>102.71666666666665</v>
      </c>
      <c r="F75" s="318">
        <v>94.433333333333309</v>
      </c>
      <c r="G75" s="318">
        <v>81.36666666666666</v>
      </c>
      <c r="H75" s="318">
        <v>73.083333333333314</v>
      </c>
      <c r="I75" s="318">
        <v>115.7833333333333</v>
      </c>
      <c r="J75" s="318">
        <v>124.06666666666663</v>
      </c>
      <c r="K75" s="318">
        <v>137.1333333333333</v>
      </c>
      <c r="L75" s="305">
        <v>111</v>
      </c>
      <c r="M75" s="305">
        <v>89.65</v>
      </c>
      <c r="N75" s="320">
        <v>11932800</v>
      </c>
      <c r="O75" s="321">
        <v>0.22387692307692308</v>
      </c>
    </row>
    <row r="76" spans="1:15" ht="14.4">
      <c r="A76" s="278">
        <v>66</v>
      </c>
      <c r="B76" s="411" t="s">
        <v>55</v>
      </c>
      <c r="C76" s="278" t="s">
        <v>119</v>
      </c>
      <c r="D76" s="317">
        <v>342.9</v>
      </c>
      <c r="E76" s="317">
        <v>337.13333333333333</v>
      </c>
      <c r="F76" s="318">
        <v>325.86666666666667</v>
      </c>
      <c r="G76" s="318">
        <v>308.83333333333337</v>
      </c>
      <c r="H76" s="318">
        <v>297.56666666666672</v>
      </c>
      <c r="I76" s="318">
        <v>354.16666666666663</v>
      </c>
      <c r="J76" s="318">
        <v>365.43333333333328</v>
      </c>
      <c r="K76" s="318">
        <v>382.46666666666658</v>
      </c>
      <c r="L76" s="305">
        <v>348.4</v>
      </c>
      <c r="M76" s="305">
        <v>320.10000000000002</v>
      </c>
      <c r="N76" s="320">
        <v>82643000</v>
      </c>
      <c r="O76" s="321">
        <v>5.0331923147668173E-3</v>
      </c>
    </row>
    <row r="77" spans="1:15" ht="14.4">
      <c r="A77" s="278">
        <v>67</v>
      </c>
      <c r="B77" s="411" t="s">
        <v>58</v>
      </c>
      <c r="C77" s="278" t="s">
        <v>120</v>
      </c>
      <c r="D77" s="317">
        <v>337.8</v>
      </c>
      <c r="E77" s="317">
        <v>333.2833333333333</v>
      </c>
      <c r="F77" s="318">
        <v>322.06666666666661</v>
      </c>
      <c r="G77" s="318">
        <v>306.33333333333331</v>
      </c>
      <c r="H77" s="318">
        <v>295.11666666666662</v>
      </c>
      <c r="I77" s="318">
        <v>349.01666666666659</v>
      </c>
      <c r="J77" s="318">
        <v>360.23333333333329</v>
      </c>
      <c r="K77" s="318">
        <v>375.96666666666658</v>
      </c>
      <c r="L77" s="305">
        <v>344.5</v>
      </c>
      <c r="M77" s="305">
        <v>317.55</v>
      </c>
      <c r="N77" s="320">
        <v>7831500</v>
      </c>
      <c r="O77" s="321">
        <v>4.0247061167563263E-2</v>
      </c>
    </row>
    <row r="78" spans="1:15" ht="14.4">
      <c r="A78" s="278">
        <v>68</v>
      </c>
      <c r="B78" s="411" t="s">
        <v>69</v>
      </c>
      <c r="C78" s="278" t="s">
        <v>121</v>
      </c>
      <c r="D78" s="317">
        <v>4.3</v>
      </c>
      <c r="E78" s="317">
        <v>4.416666666666667</v>
      </c>
      <c r="F78" s="318">
        <v>4.1333333333333337</v>
      </c>
      <c r="G78" s="318">
        <v>3.9666666666666668</v>
      </c>
      <c r="H78" s="318">
        <v>3.6833333333333336</v>
      </c>
      <c r="I78" s="318">
        <v>4.5833333333333339</v>
      </c>
      <c r="J78" s="318">
        <v>4.8666666666666671</v>
      </c>
      <c r="K78" s="318">
        <v>5.0333333333333341</v>
      </c>
      <c r="L78" s="305">
        <v>4.7</v>
      </c>
      <c r="M78" s="305">
        <v>4.25</v>
      </c>
      <c r="N78" s="320">
        <v>321538000</v>
      </c>
      <c r="O78" s="321">
        <v>9.9530831099195707E-2</v>
      </c>
    </row>
    <row r="79" spans="1:15" ht="14.4">
      <c r="A79" s="278">
        <v>69</v>
      </c>
      <c r="B79" s="411" t="s">
        <v>55</v>
      </c>
      <c r="C79" s="278" t="s">
        <v>122</v>
      </c>
      <c r="D79" s="317">
        <v>24.2</v>
      </c>
      <c r="E79" s="317">
        <v>23.633333333333336</v>
      </c>
      <c r="F79" s="318">
        <v>22.666666666666671</v>
      </c>
      <c r="G79" s="318">
        <v>21.133333333333336</v>
      </c>
      <c r="H79" s="318">
        <v>20.166666666666671</v>
      </c>
      <c r="I79" s="318">
        <v>25.166666666666671</v>
      </c>
      <c r="J79" s="318">
        <v>26.133333333333333</v>
      </c>
      <c r="K79" s="318">
        <v>27.666666666666671</v>
      </c>
      <c r="L79" s="305">
        <v>24.6</v>
      </c>
      <c r="M79" s="305">
        <v>22.1</v>
      </c>
      <c r="N79" s="320">
        <v>121224000</v>
      </c>
      <c r="O79" s="321">
        <v>-1.2994626282364436E-2</v>
      </c>
    </row>
    <row r="80" spans="1:15" ht="14.4">
      <c r="A80" s="278">
        <v>70</v>
      </c>
      <c r="B80" s="411" t="s">
        <v>74</v>
      </c>
      <c r="C80" s="278" t="s">
        <v>123</v>
      </c>
      <c r="D80" s="317">
        <v>465.1</v>
      </c>
      <c r="E80" s="317">
        <v>463.09999999999997</v>
      </c>
      <c r="F80" s="318">
        <v>451.29999999999995</v>
      </c>
      <c r="G80" s="318">
        <v>437.5</v>
      </c>
      <c r="H80" s="318">
        <v>425.7</v>
      </c>
      <c r="I80" s="318">
        <v>476.89999999999992</v>
      </c>
      <c r="J80" s="318">
        <v>488.7</v>
      </c>
      <c r="K80" s="318">
        <v>502.49999999999989</v>
      </c>
      <c r="L80" s="305">
        <v>474.9</v>
      </c>
      <c r="M80" s="305">
        <v>449.3</v>
      </c>
      <c r="N80" s="320">
        <v>4848250</v>
      </c>
      <c r="O80" s="321">
        <v>-1.0106681639528355E-2</v>
      </c>
    </row>
    <row r="81" spans="1:15" ht="14.4">
      <c r="A81" s="278">
        <v>71</v>
      </c>
      <c r="B81" s="411" t="s">
        <v>40</v>
      </c>
      <c r="C81" s="278" t="s">
        <v>124</v>
      </c>
      <c r="D81" s="317">
        <v>1014.95</v>
      </c>
      <c r="E81" s="317">
        <v>1008.1833333333334</v>
      </c>
      <c r="F81" s="318">
        <v>990.76666666666688</v>
      </c>
      <c r="G81" s="318">
        <v>966.58333333333348</v>
      </c>
      <c r="H81" s="318">
        <v>949.16666666666697</v>
      </c>
      <c r="I81" s="318">
        <v>1032.3666666666668</v>
      </c>
      <c r="J81" s="318">
        <v>1049.7833333333333</v>
      </c>
      <c r="K81" s="318">
        <v>1073.9666666666667</v>
      </c>
      <c r="L81" s="305">
        <v>1025.5999999999999</v>
      </c>
      <c r="M81" s="305">
        <v>984</v>
      </c>
      <c r="N81" s="320">
        <v>3343500</v>
      </c>
      <c r="O81" s="321">
        <v>9.8796479252739357E-4</v>
      </c>
    </row>
    <row r="82" spans="1:15" ht="14.4">
      <c r="A82" s="278">
        <v>72</v>
      </c>
      <c r="B82" s="411" t="s">
        <v>55</v>
      </c>
      <c r="C82" s="278" t="s">
        <v>125</v>
      </c>
      <c r="D82" s="317">
        <v>437.15</v>
      </c>
      <c r="E82" s="317">
        <v>431.66666666666669</v>
      </c>
      <c r="F82" s="318">
        <v>419.88333333333338</v>
      </c>
      <c r="G82" s="318">
        <v>402.61666666666667</v>
      </c>
      <c r="H82" s="318">
        <v>390.83333333333337</v>
      </c>
      <c r="I82" s="318">
        <v>448.93333333333339</v>
      </c>
      <c r="J82" s="318">
        <v>460.7166666666667</v>
      </c>
      <c r="K82" s="318">
        <v>477.98333333333341</v>
      </c>
      <c r="L82" s="305">
        <v>443.45</v>
      </c>
      <c r="M82" s="305">
        <v>414.4</v>
      </c>
      <c r="N82" s="320">
        <v>16582800</v>
      </c>
      <c r="O82" s="321">
        <v>-3.1695239874807303E-2</v>
      </c>
    </row>
    <row r="83" spans="1:15" ht="14.4">
      <c r="A83" s="278">
        <v>73</v>
      </c>
      <c r="B83" s="411" t="s">
        <v>69</v>
      </c>
      <c r="C83" s="278" t="s">
        <v>126</v>
      </c>
      <c r="D83" s="317">
        <v>172.9</v>
      </c>
      <c r="E83" s="317">
        <v>172.15</v>
      </c>
      <c r="F83" s="318">
        <v>167.8</v>
      </c>
      <c r="G83" s="318">
        <v>162.70000000000002</v>
      </c>
      <c r="H83" s="318">
        <v>158.35000000000002</v>
      </c>
      <c r="I83" s="318">
        <v>177.25</v>
      </c>
      <c r="J83" s="318">
        <v>181.59999999999997</v>
      </c>
      <c r="K83" s="318">
        <v>186.7</v>
      </c>
      <c r="L83" s="305">
        <v>176.5</v>
      </c>
      <c r="M83" s="305">
        <v>167.05</v>
      </c>
      <c r="N83" s="320">
        <v>7336000</v>
      </c>
      <c r="O83" s="321">
        <v>0.15092563539378726</v>
      </c>
    </row>
    <row r="84" spans="1:15" ht="14.4">
      <c r="A84" s="278">
        <v>74</v>
      </c>
      <c r="B84" s="411" t="s">
        <v>108</v>
      </c>
      <c r="C84" s="278" t="s">
        <v>127</v>
      </c>
      <c r="D84" s="317">
        <v>627.65</v>
      </c>
      <c r="E84" s="317">
        <v>623.73333333333335</v>
      </c>
      <c r="F84" s="318">
        <v>610.2166666666667</v>
      </c>
      <c r="G84" s="318">
        <v>592.7833333333333</v>
      </c>
      <c r="H84" s="318">
        <v>579.26666666666665</v>
      </c>
      <c r="I84" s="318">
        <v>641.16666666666674</v>
      </c>
      <c r="J84" s="318">
        <v>654.68333333333339</v>
      </c>
      <c r="K84" s="318">
        <v>672.11666666666679</v>
      </c>
      <c r="L84" s="305">
        <v>637.25</v>
      </c>
      <c r="M84" s="305">
        <v>606.29999999999995</v>
      </c>
      <c r="N84" s="320">
        <v>40754400</v>
      </c>
      <c r="O84" s="321">
        <v>4.4213503874062234E-2</v>
      </c>
    </row>
    <row r="85" spans="1:15" ht="14.4">
      <c r="A85" s="278">
        <v>75</v>
      </c>
      <c r="B85" s="411" t="s">
        <v>74</v>
      </c>
      <c r="C85" s="278" t="s">
        <v>128</v>
      </c>
      <c r="D85" s="317">
        <v>85.2</v>
      </c>
      <c r="E85" s="317">
        <v>84.833333333333329</v>
      </c>
      <c r="F85" s="318">
        <v>83.416666666666657</v>
      </c>
      <c r="G85" s="318">
        <v>81.633333333333326</v>
      </c>
      <c r="H85" s="318">
        <v>80.216666666666654</v>
      </c>
      <c r="I85" s="318">
        <v>86.61666666666666</v>
      </c>
      <c r="J85" s="318">
        <v>88.033333333333317</v>
      </c>
      <c r="K85" s="318">
        <v>89.816666666666663</v>
      </c>
      <c r="L85" s="305">
        <v>86.25</v>
      </c>
      <c r="M85" s="305">
        <v>83.05</v>
      </c>
      <c r="N85" s="320">
        <v>53780000</v>
      </c>
      <c r="O85" s="321">
        <v>1.082625366513796E-2</v>
      </c>
    </row>
    <row r="86" spans="1:15" ht="14.4">
      <c r="A86" s="278">
        <v>76</v>
      </c>
      <c r="B86" s="411" t="s">
        <v>51</v>
      </c>
      <c r="C86" s="278" t="s">
        <v>129</v>
      </c>
      <c r="D86" s="317">
        <v>187.4</v>
      </c>
      <c r="E86" s="317">
        <v>188.63333333333333</v>
      </c>
      <c r="F86" s="318">
        <v>185.26666666666665</v>
      </c>
      <c r="G86" s="318">
        <v>183.13333333333333</v>
      </c>
      <c r="H86" s="318">
        <v>179.76666666666665</v>
      </c>
      <c r="I86" s="318">
        <v>190.76666666666665</v>
      </c>
      <c r="J86" s="318">
        <v>194.13333333333333</v>
      </c>
      <c r="K86" s="318">
        <v>196.26666666666665</v>
      </c>
      <c r="L86" s="305">
        <v>192</v>
      </c>
      <c r="M86" s="305">
        <v>186.5</v>
      </c>
      <c r="N86" s="320">
        <v>70735200</v>
      </c>
      <c r="O86" s="321">
        <v>2.6254396044430518E-2</v>
      </c>
    </row>
    <row r="87" spans="1:15" ht="14.4">
      <c r="A87" s="278">
        <v>77</v>
      </c>
      <c r="B87" s="411" t="s">
        <v>114</v>
      </c>
      <c r="C87" s="278" t="s">
        <v>130</v>
      </c>
      <c r="D87" s="317">
        <v>88.6</v>
      </c>
      <c r="E87" s="317">
        <v>88.983333333333334</v>
      </c>
      <c r="F87" s="318">
        <v>85.916666666666671</v>
      </c>
      <c r="G87" s="318">
        <v>83.233333333333334</v>
      </c>
      <c r="H87" s="318">
        <v>80.166666666666671</v>
      </c>
      <c r="I87" s="318">
        <v>91.666666666666671</v>
      </c>
      <c r="J87" s="318">
        <v>94.733333333333334</v>
      </c>
      <c r="K87" s="318">
        <v>97.416666666666671</v>
      </c>
      <c r="L87" s="305">
        <v>92.05</v>
      </c>
      <c r="M87" s="305">
        <v>86.3</v>
      </c>
      <c r="N87" s="320">
        <v>11950000</v>
      </c>
      <c r="O87" s="321">
        <v>9.3321134492223234E-2</v>
      </c>
    </row>
    <row r="88" spans="1:15" ht="14.4">
      <c r="A88" s="278">
        <v>78</v>
      </c>
      <c r="B88" s="411" t="s">
        <v>114</v>
      </c>
      <c r="C88" s="278" t="s">
        <v>131</v>
      </c>
      <c r="D88" s="317">
        <v>171.1</v>
      </c>
      <c r="E88" s="317">
        <v>171.35</v>
      </c>
      <c r="F88" s="318">
        <v>167.39999999999998</v>
      </c>
      <c r="G88" s="318">
        <v>163.69999999999999</v>
      </c>
      <c r="H88" s="318">
        <v>159.74999999999997</v>
      </c>
      <c r="I88" s="318">
        <v>175.04999999999998</v>
      </c>
      <c r="J88" s="318">
        <v>178.99999999999997</v>
      </c>
      <c r="K88" s="318">
        <v>182.7</v>
      </c>
      <c r="L88" s="305">
        <v>175.3</v>
      </c>
      <c r="M88" s="305">
        <v>167.65</v>
      </c>
      <c r="N88" s="320">
        <v>25868100</v>
      </c>
      <c r="O88" s="321">
        <v>-8.8833614639779698E-4</v>
      </c>
    </row>
    <row r="89" spans="1:15" ht="14.4">
      <c r="A89" s="278">
        <v>79</v>
      </c>
      <c r="B89" s="411" t="s">
        <v>40</v>
      </c>
      <c r="C89" s="278" t="s">
        <v>132</v>
      </c>
      <c r="D89" s="317">
        <v>1441.6</v>
      </c>
      <c r="E89" s="317">
        <v>1416.2</v>
      </c>
      <c r="F89" s="318">
        <v>1373.4</v>
      </c>
      <c r="G89" s="318">
        <v>1305.2</v>
      </c>
      <c r="H89" s="318">
        <v>1262.4000000000001</v>
      </c>
      <c r="I89" s="318">
        <v>1484.4</v>
      </c>
      <c r="J89" s="318">
        <v>1527.1999999999998</v>
      </c>
      <c r="K89" s="318">
        <v>1595.4</v>
      </c>
      <c r="L89" s="305">
        <v>1459</v>
      </c>
      <c r="M89" s="305">
        <v>1348</v>
      </c>
      <c r="N89" s="320">
        <v>1723000</v>
      </c>
      <c r="O89" s="321">
        <v>5.2535125229077578E-2</v>
      </c>
    </row>
    <row r="90" spans="1:15" ht="14.4">
      <c r="A90" s="278">
        <v>80</v>
      </c>
      <c r="B90" s="411" t="s">
        <v>40</v>
      </c>
      <c r="C90" s="278" t="s">
        <v>133</v>
      </c>
      <c r="D90" s="317">
        <v>331.7</v>
      </c>
      <c r="E90" s="317">
        <v>325.93333333333334</v>
      </c>
      <c r="F90" s="318">
        <v>316.61666666666667</v>
      </c>
      <c r="G90" s="318">
        <v>301.53333333333336</v>
      </c>
      <c r="H90" s="318">
        <v>292.2166666666667</v>
      </c>
      <c r="I90" s="318">
        <v>341.01666666666665</v>
      </c>
      <c r="J90" s="318">
        <v>350.33333333333337</v>
      </c>
      <c r="K90" s="318">
        <v>365.41666666666663</v>
      </c>
      <c r="L90" s="305">
        <v>335.25</v>
      </c>
      <c r="M90" s="305">
        <v>310.85000000000002</v>
      </c>
      <c r="N90" s="320">
        <v>1412600</v>
      </c>
      <c r="O90" s="321">
        <v>4.8856548856548859E-2</v>
      </c>
    </row>
    <row r="91" spans="1:15" ht="14.4">
      <c r="A91" s="278">
        <v>81</v>
      </c>
      <c r="B91" s="411" t="s">
        <v>55</v>
      </c>
      <c r="C91" s="278" t="s">
        <v>134</v>
      </c>
      <c r="D91" s="317">
        <v>1136.25</v>
      </c>
      <c r="E91" s="317">
        <v>1137.8333333333333</v>
      </c>
      <c r="F91" s="318">
        <v>1111.8666666666666</v>
      </c>
      <c r="G91" s="318">
        <v>1087.4833333333333</v>
      </c>
      <c r="H91" s="318">
        <v>1061.5166666666667</v>
      </c>
      <c r="I91" s="318">
        <v>1162.2166666666665</v>
      </c>
      <c r="J91" s="318">
        <v>1188.1833333333332</v>
      </c>
      <c r="K91" s="318">
        <v>1212.5666666666664</v>
      </c>
      <c r="L91" s="305">
        <v>1163.8</v>
      </c>
      <c r="M91" s="305">
        <v>1113.45</v>
      </c>
      <c r="N91" s="320">
        <v>9828400</v>
      </c>
      <c r="O91" s="321">
        <v>4.5352052754733037E-2</v>
      </c>
    </row>
    <row r="92" spans="1:15" ht="14.4">
      <c r="A92" s="278">
        <v>82</v>
      </c>
      <c r="B92" s="411" t="s">
        <v>58</v>
      </c>
      <c r="C92" s="278" t="s">
        <v>135</v>
      </c>
      <c r="D92" s="317">
        <v>60.85</v>
      </c>
      <c r="E92" s="317">
        <v>58.183333333333337</v>
      </c>
      <c r="F92" s="318">
        <v>54.566666666666677</v>
      </c>
      <c r="G92" s="318">
        <v>48.283333333333339</v>
      </c>
      <c r="H92" s="318">
        <v>44.666666666666679</v>
      </c>
      <c r="I92" s="318">
        <v>64.466666666666669</v>
      </c>
      <c r="J92" s="318">
        <v>68.083333333333343</v>
      </c>
      <c r="K92" s="318">
        <v>74.366666666666674</v>
      </c>
      <c r="L92" s="305">
        <v>61.8</v>
      </c>
      <c r="M92" s="305">
        <v>51.9</v>
      </c>
      <c r="N92" s="320">
        <v>23514400</v>
      </c>
      <c r="O92" s="321">
        <v>8.6135540610450076E-2</v>
      </c>
    </row>
    <row r="93" spans="1:15" ht="14.4">
      <c r="A93" s="278">
        <v>83</v>
      </c>
      <c r="B93" s="411" t="s">
        <v>58</v>
      </c>
      <c r="C93" s="278" t="s">
        <v>136</v>
      </c>
      <c r="D93" s="317">
        <v>258.8</v>
      </c>
      <c r="E93" s="317">
        <v>255.16666666666666</v>
      </c>
      <c r="F93" s="318">
        <v>245.83333333333331</v>
      </c>
      <c r="G93" s="318">
        <v>232.86666666666665</v>
      </c>
      <c r="H93" s="318">
        <v>223.5333333333333</v>
      </c>
      <c r="I93" s="318">
        <v>268.13333333333333</v>
      </c>
      <c r="J93" s="318">
        <v>277.46666666666664</v>
      </c>
      <c r="K93" s="318">
        <v>290.43333333333334</v>
      </c>
      <c r="L93" s="305">
        <v>264.5</v>
      </c>
      <c r="M93" s="305">
        <v>242.2</v>
      </c>
      <c r="N93" s="320">
        <v>8517600</v>
      </c>
      <c r="O93" s="321">
        <v>8.7468879668049795E-2</v>
      </c>
    </row>
    <row r="94" spans="1:15" ht="14.4">
      <c r="A94" s="278">
        <v>84</v>
      </c>
      <c r="B94" s="411" t="s">
        <v>65</v>
      </c>
      <c r="C94" s="278" t="s">
        <v>137</v>
      </c>
      <c r="D94" s="317">
        <v>916.6</v>
      </c>
      <c r="E94" s="317">
        <v>904.19999999999993</v>
      </c>
      <c r="F94" s="318">
        <v>884.79999999999984</v>
      </c>
      <c r="G94" s="318">
        <v>852.99999999999989</v>
      </c>
      <c r="H94" s="318">
        <v>833.5999999999998</v>
      </c>
      <c r="I94" s="318">
        <v>935.99999999999989</v>
      </c>
      <c r="J94" s="318">
        <v>955.4</v>
      </c>
      <c r="K94" s="318">
        <v>987.19999999999993</v>
      </c>
      <c r="L94" s="305">
        <v>923.6</v>
      </c>
      <c r="M94" s="305">
        <v>872.4</v>
      </c>
      <c r="N94" s="320">
        <v>11713125</v>
      </c>
      <c r="O94" s="321">
        <v>-1.9491308793456034E-3</v>
      </c>
    </row>
    <row r="95" spans="1:15" ht="14.4">
      <c r="A95" s="278">
        <v>85</v>
      </c>
      <c r="B95" s="411" t="s">
        <v>53</v>
      </c>
      <c r="C95" s="278" t="s">
        <v>138</v>
      </c>
      <c r="D95" s="317">
        <v>828.15</v>
      </c>
      <c r="E95" s="317">
        <v>818.09999999999991</v>
      </c>
      <c r="F95" s="318">
        <v>800.64999999999986</v>
      </c>
      <c r="G95" s="318">
        <v>773.15</v>
      </c>
      <c r="H95" s="318">
        <v>755.69999999999993</v>
      </c>
      <c r="I95" s="318">
        <v>845.5999999999998</v>
      </c>
      <c r="J95" s="318">
        <v>863.04999999999984</v>
      </c>
      <c r="K95" s="318">
        <v>890.54999999999973</v>
      </c>
      <c r="L95" s="305">
        <v>835.55</v>
      </c>
      <c r="M95" s="305">
        <v>790.6</v>
      </c>
      <c r="N95" s="320">
        <v>10043600</v>
      </c>
      <c r="O95" s="321">
        <v>1.6507261778250088E-2</v>
      </c>
    </row>
    <row r="96" spans="1:15" ht="14.4">
      <c r="A96" s="278">
        <v>86</v>
      </c>
      <c r="B96" s="411" t="s">
        <v>45</v>
      </c>
      <c r="C96" s="278" t="s">
        <v>139</v>
      </c>
      <c r="D96" s="317">
        <v>357.7</v>
      </c>
      <c r="E96" s="317">
        <v>355</v>
      </c>
      <c r="F96" s="318">
        <v>348.95</v>
      </c>
      <c r="G96" s="318">
        <v>340.2</v>
      </c>
      <c r="H96" s="318">
        <v>334.15</v>
      </c>
      <c r="I96" s="318">
        <v>363.75</v>
      </c>
      <c r="J96" s="318">
        <v>369.79999999999995</v>
      </c>
      <c r="K96" s="318">
        <v>378.55</v>
      </c>
      <c r="L96" s="305">
        <v>361.05</v>
      </c>
      <c r="M96" s="305">
        <v>346.25</v>
      </c>
      <c r="N96" s="320">
        <v>14301000</v>
      </c>
      <c r="O96" s="321">
        <v>3.5254090053568846E-2</v>
      </c>
    </row>
    <row r="97" spans="1:15" ht="14.4">
      <c r="A97" s="278">
        <v>87</v>
      </c>
      <c r="B97" s="411" t="s">
        <v>58</v>
      </c>
      <c r="C97" s="278" t="s">
        <v>140</v>
      </c>
      <c r="D97" s="317">
        <v>167.1</v>
      </c>
      <c r="E97" s="317">
        <v>164.74999999999997</v>
      </c>
      <c r="F97" s="318">
        <v>155.04999999999995</v>
      </c>
      <c r="G97" s="318">
        <v>142.99999999999997</v>
      </c>
      <c r="H97" s="318">
        <v>133.29999999999995</v>
      </c>
      <c r="I97" s="318">
        <v>176.79999999999995</v>
      </c>
      <c r="J97" s="318">
        <v>186.49999999999994</v>
      </c>
      <c r="K97" s="318">
        <v>198.54999999999995</v>
      </c>
      <c r="L97" s="305">
        <v>174.45</v>
      </c>
      <c r="M97" s="305">
        <v>152.69999999999999</v>
      </c>
      <c r="N97" s="320">
        <v>11139200</v>
      </c>
      <c r="O97" s="321">
        <v>5.1820516694364709E-2</v>
      </c>
    </row>
    <row r="98" spans="1:15" ht="14.4">
      <c r="A98" s="278">
        <v>88</v>
      </c>
      <c r="B98" s="411" t="s">
        <v>58</v>
      </c>
      <c r="C98" s="278" t="s">
        <v>141</v>
      </c>
      <c r="D98" s="317">
        <v>105.8</v>
      </c>
      <c r="E98" s="317">
        <v>103.91666666666667</v>
      </c>
      <c r="F98" s="318">
        <v>100.38333333333334</v>
      </c>
      <c r="G98" s="318">
        <v>94.966666666666669</v>
      </c>
      <c r="H98" s="318">
        <v>91.433333333333337</v>
      </c>
      <c r="I98" s="318">
        <v>109.33333333333334</v>
      </c>
      <c r="J98" s="318">
        <v>112.86666666666667</v>
      </c>
      <c r="K98" s="318">
        <v>118.28333333333335</v>
      </c>
      <c r="L98" s="305">
        <v>107.45</v>
      </c>
      <c r="M98" s="305">
        <v>98.5</v>
      </c>
      <c r="N98" s="320">
        <v>10860000</v>
      </c>
      <c r="O98" s="321">
        <v>6.1583577712609971E-2</v>
      </c>
    </row>
    <row r="99" spans="1:15" ht="14.4">
      <c r="A99" s="278">
        <v>89</v>
      </c>
      <c r="B99" s="411" t="s">
        <v>51</v>
      </c>
      <c r="C99" s="278" t="s">
        <v>142</v>
      </c>
      <c r="D99" s="317">
        <v>307.25</v>
      </c>
      <c r="E99" s="317">
        <v>306.3</v>
      </c>
      <c r="F99" s="318">
        <v>298.40000000000003</v>
      </c>
      <c r="G99" s="318">
        <v>289.55</v>
      </c>
      <c r="H99" s="318">
        <v>281.65000000000003</v>
      </c>
      <c r="I99" s="318">
        <v>315.15000000000003</v>
      </c>
      <c r="J99" s="318">
        <v>323.05</v>
      </c>
      <c r="K99" s="318">
        <v>331.90000000000003</v>
      </c>
      <c r="L99" s="305">
        <v>314.2</v>
      </c>
      <c r="M99" s="305">
        <v>297.45</v>
      </c>
      <c r="N99" s="320">
        <v>10591100</v>
      </c>
      <c r="O99" s="321">
        <v>1.3308457711442786E-2</v>
      </c>
    </row>
    <row r="100" spans="1:15" ht="14.4">
      <c r="A100" s="278">
        <v>90</v>
      </c>
      <c r="B100" s="411" t="s">
        <v>45</v>
      </c>
      <c r="C100" s="278" t="s">
        <v>143</v>
      </c>
      <c r="D100" s="317">
        <v>5157.7</v>
      </c>
      <c r="E100" s="317">
        <v>5129.7666666666664</v>
      </c>
      <c r="F100" s="318">
        <v>5014.4833333333327</v>
      </c>
      <c r="G100" s="318">
        <v>4871.2666666666664</v>
      </c>
      <c r="H100" s="318">
        <v>4755.9833333333327</v>
      </c>
      <c r="I100" s="318">
        <v>5272.9833333333327</v>
      </c>
      <c r="J100" s="318">
        <v>5388.2666666666655</v>
      </c>
      <c r="K100" s="318">
        <v>5531.4833333333327</v>
      </c>
      <c r="L100" s="305">
        <v>5245.05</v>
      </c>
      <c r="M100" s="305">
        <v>4986.55</v>
      </c>
      <c r="N100" s="320">
        <v>2229500</v>
      </c>
      <c r="O100" s="321">
        <v>1.074440112430864E-2</v>
      </c>
    </row>
    <row r="101" spans="1:15" ht="14.4">
      <c r="A101" s="278">
        <v>91</v>
      </c>
      <c r="B101" s="411" t="s">
        <v>51</v>
      </c>
      <c r="C101" s="278" t="s">
        <v>144</v>
      </c>
      <c r="D101" s="317">
        <v>546.95000000000005</v>
      </c>
      <c r="E101" s="317">
        <v>554.18333333333339</v>
      </c>
      <c r="F101" s="318">
        <v>536.41666666666674</v>
      </c>
      <c r="G101" s="318">
        <v>525.88333333333333</v>
      </c>
      <c r="H101" s="318">
        <v>508.11666666666667</v>
      </c>
      <c r="I101" s="318">
        <v>564.71666666666681</v>
      </c>
      <c r="J101" s="318">
        <v>582.48333333333346</v>
      </c>
      <c r="K101" s="318">
        <v>593.01666666666688</v>
      </c>
      <c r="L101" s="305">
        <v>571.95000000000005</v>
      </c>
      <c r="M101" s="305">
        <v>543.65</v>
      </c>
      <c r="N101" s="320">
        <v>9797500</v>
      </c>
      <c r="O101" s="321">
        <v>2.5647736194713427E-2</v>
      </c>
    </row>
    <row r="102" spans="1:15" ht="14.4">
      <c r="A102" s="278">
        <v>92</v>
      </c>
      <c r="B102" s="411" t="s">
        <v>58</v>
      </c>
      <c r="C102" s="278" t="s">
        <v>145</v>
      </c>
      <c r="D102" s="317">
        <v>425.9</v>
      </c>
      <c r="E102" s="317">
        <v>416.26666666666665</v>
      </c>
      <c r="F102" s="318">
        <v>397.63333333333333</v>
      </c>
      <c r="G102" s="318">
        <v>369.36666666666667</v>
      </c>
      <c r="H102" s="318">
        <v>350.73333333333335</v>
      </c>
      <c r="I102" s="318">
        <v>444.5333333333333</v>
      </c>
      <c r="J102" s="318">
        <v>463.16666666666663</v>
      </c>
      <c r="K102" s="318">
        <v>491.43333333333328</v>
      </c>
      <c r="L102" s="305">
        <v>434.9</v>
      </c>
      <c r="M102" s="305">
        <v>388</v>
      </c>
      <c r="N102" s="320">
        <v>781300</v>
      </c>
      <c r="O102" s="321">
        <v>-0.16874135546334718</v>
      </c>
    </row>
    <row r="103" spans="1:15" ht="14.4">
      <c r="A103" s="278">
        <v>93</v>
      </c>
      <c r="B103" s="411" t="s">
        <v>74</v>
      </c>
      <c r="C103" s="278" t="s">
        <v>146</v>
      </c>
      <c r="D103" s="317">
        <v>945.35</v>
      </c>
      <c r="E103" s="317">
        <v>944.73333333333323</v>
      </c>
      <c r="F103" s="318">
        <v>926.66666666666652</v>
      </c>
      <c r="G103" s="318">
        <v>907.98333333333323</v>
      </c>
      <c r="H103" s="318">
        <v>889.91666666666652</v>
      </c>
      <c r="I103" s="318">
        <v>963.41666666666652</v>
      </c>
      <c r="J103" s="318">
        <v>981.48333333333335</v>
      </c>
      <c r="K103" s="318">
        <v>1000.1666666666665</v>
      </c>
      <c r="L103" s="305">
        <v>962.8</v>
      </c>
      <c r="M103" s="305">
        <v>926.05</v>
      </c>
      <c r="N103" s="320">
        <v>1419000</v>
      </c>
      <c r="O103" s="321">
        <v>2.6921406860616587E-2</v>
      </c>
    </row>
    <row r="104" spans="1:15" ht="14.4">
      <c r="A104" s="278">
        <v>94</v>
      </c>
      <c r="B104" s="411" t="s">
        <v>108</v>
      </c>
      <c r="C104" s="278" t="s">
        <v>147</v>
      </c>
      <c r="D104" s="317">
        <v>725.05</v>
      </c>
      <c r="E104" s="317">
        <v>723.79999999999984</v>
      </c>
      <c r="F104" s="318">
        <v>712.29999999999973</v>
      </c>
      <c r="G104" s="318">
        <v>699.54999999999984</v>
      </c>
      <c r="H104" s="318">
        <v>688.04999999999973</v>
      </c>
      <c r="I104" s="318">
        <v>736.54999999999973</v>
      </c>
      <c r="J104" s="318">
        <v>748.05</v>
      </c>
      <c r="K104" s="318">
        <v>760.79999999999973</v>
      </c>
      <c r="L104" s="305">
        <v>735.3</v>
      </c>
      <c r="M104" s="305">
        <v>711.05</v>
      </c>
      <c r="N104" s="320">
        <v>885600</v>
      </c>
      <c r="O104" s="321">
        <v>2.9767441860465118E-2</v>
      </c>
    </row>
    <row r="105" spans="1:15" ht="14.4">
      <c r="A105" s="278">
        <v>95</v>
      </c>
      <c r="B105" s="411" t="s">
        <v>45</v>
      </c>
      <c r="C105" s="278" t="s">
        <v>148</v>
      </c>
      <c r="D105" s="317">
        <v>81.55</v>
      </c>
      <c r="E105" s="317">
        <v>78.599999999999994</v>
      </c>
      <c r="F105" s="318">
        <v>73.549999999999983</v>
      </c>
      <c r="G105" s="318">
        <v>65.549999999999983</v>
      </c>
      <c r="H105" s="318">
        <v>60.499999999999972</v>
      </c>
      <c r="I105" s="318">
        <v>86.6</v>
      </c>
      <c r="J105" s="318">
        <v>91.65</v>
      </c>
      <c r="K105" s="318">
        <v>99.65</v>
      </c>
      <c r="L105" s="305">
        <v>83.65</v>
      </c>
      <c r="M105" s="305">
        <v>70.599999999999994</v>
      </c>
      <c r="N105" s="320">
        <v>21700000</v>
      </c>
      <c r="O105" s="321">
        <v>-4.6782341313419726E-2</v>
      </c>
    </row>
    <row r="106" spans="1:15" ht="14.4">
      <c r="A106" s="278">
        <v>96</v>
      </c>
      <c r="B106" s="411" t="s">
        <v>45</v>
      </c>
      <c r="C106" s="278" t="s">
        <v>149</v>
      </c>
      <c r="D106" s="317">
        <v>60573.4</v>
      </c>
      <c r="E106" s="317">
        <v>59807.65</v>
      </c>
      <c r="F106" s="318">
        <v>58188.600000000006</v>
      </c>
      <c r="G106" s="318">
        <v>55803.8</v>
      </c>
      <c r="H106" s="318">
        <v>54184.750000000007</v>
      </c>
      <c r="I106" s="318">
        <v>62192.450000000004</v>
      </c>
      <c r="J106" s="318">
        <v>63811.500000000007</v>
      </c>
      <c r="K106" s="318">
        <v>66196.3</v>
      </c>
      <c r="L106" s="305">
        <v>61426.7</v>
      </c>
      <c r="M106" s="305">
        <v>57422.85</v>
      </c>
      <c r="N106" s="320">
        <v>17260</v>
      </c>
      <c r="O106" s="321">
        <v>7.740324594257178E-2</v>
      </c>
    </row>
    <row r="107" spans="1:15" ht="14.4">
      <c r="A107" s="278">
        <v>97</v>
      </c>
      <c r="B107" s="411" t="s">
        <v>58</v>
      </c>
      <c r="C107" s="278" t="s">
        <v>150</v>
      </c>
      <c r="D107" s="317">
        <v>698.6</v>
      </c>
      <c r="E107" s="317">
        <v>689.65</v>
      </c>
      <c r="F107" s="318">
        <v>670.19999999999993</v>
      </c>
      <c r="G107" s="318">
        <v>641.79999999999995</v>
      </c>
      <c r="H107" s="318">
        <v>622.34999999999991</v>
      </c>
      <c r="I107" s="318">
        <v>718.05</v>
      </c>
      <c r="J107" s="318">
        <v>737.5</v>
      </c>
      <c r="K107" s="318">
        <v>765.9</v>
      </c>
      <c r="L107" s="305">
        <v>709.1</v>
      </c>
      <c r="M107" s="305">
        <v>661.25</v>
      </c>
      <c r="N107" s="320">
        <v>2029500</v>
      </c>
      <c r="O107" s="321">
        <v>6.9565217391304349E-2</v>
      </c>
    </row>
    <row r="108" spans="1:15" ht="14.4">
      <c r="A108" s="278">
        <v>98</v>
      </c>
      <c r="B108" s="411" t="s">
        <v>114</v>
      </c>
      <c r="C108" s="278" t="s">
        <v>151</v>
      </c>
      <c r="D108" s="317">
        <v>31.2</v>
      </c>
      <c r="E108" s="317">
        <v>30.766666666666666</v>
      </c>
      <c r="F108" s="318">
        <v>30.083333333333332</v>
      </c>
      <c r="G108" s="318">
        <v>28.966666666666665</v>
      </c>
      <c r="H108" s="318">
        <v>28.283333333333331</v>
      </c>
      <c r="I108" s="318">
        <v>31.883333333333333</v>
      </c>
      <c r="J108" s="318">
        <v>32.56666666666667</v>
      </c>
      <c r="K108" s="318">
        <v>33.683333333333337</v>
      </c>
      <c r="L108" s="305">
        <v>31.45</v>
      </c>
      <c r="M108" s="305">
        <v>29.65</v>
      </c>
      <c r="N108" s="320">
        <v>18450900</v>
      </c>
      <c r="O108" s="321">
        <v>3.1806615776081423E-3</v>
      </c>
    </row>
    <row r="109" spans="1:15" ht="14.4">
      <c r="A109" s="278">
        <v>99</v>
      </c>
      <c r="B109" s="411" t="s">
        <v>40</v>
      </c>
      <c r="C109" s="278" t="s">
        <v>262</v>
      </c>
      <c r="D109" s="317">
        <v>2348.9</v>
      </c>
      <c r="E109" s="317">
        <v>2370.0499999999997</v>
      </c>
      <c r="F109" s="318">
        <v>2314.4499999999994</v>
      </c>
      <c r="G109" s="318">
        <v>2279.9999999999995</v>
      </c>
      <c r="H109" s="318">
        <v>2224.3999999999992</v>
      </c>
      <c r="I109" s="318">
        <v>2404.4999999999995</v>
      </c>
      <c r="J109" s="318">
        <v>2460.1</v>
      </c>
      <c r="K109" s="318">
        <v>2494.5499999999997</v>
      </c>
      <c r="L109" s="305">
        <v>2425.65</v>
      </c>
      <c r="M109" s="305">
        <v>2335.6</v>
      </c>
      <c r="N109" s="320">
        <v>643000</v>
      </c>
      <c r="O109" s="321">
        <v>2.8072364316905803E-3</v>
      </c>
    </row>
    <row r="110" spans="1:15" ht="14.4">
      <c r="A110" s="278">
        <v>100</v>
      </c>
      <c r="B110" s="411" t="s">
        <v>103</v>
      </c>
      <c r="C110" s="278" t="s">
        <v>153</v>
      </c>
      <c r="D110" s="317">
        <v>26.95</v>
      </c>
      <c r="E110" s="317">
        <v>26.416666666666668</v>
      </c>
      <c r="F110" s="318">
        <v>25.633333333333336</v>
      </c>
      <c r="G110" s="318">
        <v>24.31666666666667</v>
      </c>
      <c r="H110" s="318">
        <v>23.533333333333339</v>
      </c>
      <c r="I110" s="318">
        <v>27.733333333333334</v>
      </c>
      <c r="J110" s="318">
        <v>28.516666666666666</v>
      </c>
      <c r="K110" s="318">
        <v>29.833333333333332</v>
      </c>
      <c r="L110" s="305">
        <v>27.2</v>
      </c>
      <c r="M110" s="305">
        <v>25.1</v>
      </c>
      <c r="N110" s="320">
        <v>18045000</v>
      </c>
      <c r="O110" s="321">
        <v>-9.439927732610659E-2</v>
      </c>
    </row>
    <row r="111" spans="1:15" ht="14.4">
      <c r="A111" s="278">
        <v>101</v>
      </c>
      <c r="B111" s="411" t="s">
        <v>51</v>
      </c>
      <c r="C111" s="278" t="s">
        <v>154</v>
      </c>
      <c r="D111" s="317">
        <v>17934</v>
      </c>
      <c r="E111" s="317">
        <v>17705.283333333333</v>
      </c>
      <c r="F111" s="318">
        <v>17378.716666666667</v>
      </c>
      <c r="G111" s="318">
        <v>16823.433333333334</v>
      </c>
      <c r="H111" s="318">
        <v>16496.866666666669</v>
      </c>
      <c r="I111" s="318">
        <v>18260.566666666666</v>
      </c>
      <c r="J111" s="318">
        <v>18587.133333333331</v>
      </c>
      <c r="K111" s="318">
        <v>19142.416666666664</v>
      </c>
      <c r="L111" s="305">
        <v>18031.849999999999</v>
      </c>
      <c r="M111" s="305">
        <v>17150</v>
      </c>
      <c r="N111" s="320">
        <v>363000</v>
      </c>
      <c r="O111" s="321">
        <v>3.3451957295373667E-2</v>
      </c>
    </row>
    <row r="112" spans="1:15" ht="14.4">
      <c r="A112" s="278">
        <v>102</v>
      </c>
      <c r="B112" s="411" t="s">
        <v>108</v>
      </c>
      <c r="C112" s="278" t="s">
        <v>155</v>
      </c>
      <c r="D112" s="317">
        <v>1073.1500000000001</v>
      </c>
      <c r="E112" s="317">
        <v>1068.0000000000002</v>
      </c>
      <c r="F112" s="318">
        <v>1036.0500000000004</v>
      </c>
      <c r="G112" s="318">
        <v>998.95000000000027</v>
      </c>
      <c r="H112" s="318">
        <v>967.00000000000045</v>
      </c>
      <c r="I112" s="318">
        <v>1105.1000000000004</v>
      </c>
      <c r="J112" s="318">
        <v>1137.0500000000002</v>
      </c>
      <c r="K112" s="318">
        <v>1174.1500000000003</v>
      </c>
      <c r="L112" s="305">
        <v>1099.95</v>
      </c>
      <c r="M112" s="305">
        <v>1030.9000000000001</v>
      </c>
      <c r="N112" s="320">
        <v>347250</v>
      </c>
      <c r="O112" s="321">
        <v>8.7145969498910684E-3</v>
      </c>
    </row>
    <row r="113" spans="1:15" ht="14.4">
      <c r="A113" s="278">
        <v>103</v>
      </c>
      <c r="B113" s="411" t="s">
        <v>114</v>
      </c>
      <c r="C113" s="278" t="s">
        <v>156</v>
      </c>
      <c r="D113" s="317">
        <v>80.650000000000006</v>
      </c>
      <c r="E113" s="317">
        <v>81.25</v>
      </c>
      <c r="F113" s="318">
        <v>79.400000000000006</v>
      </c>
      <c r="G113" s="318">
        <v>78.150000000000006</v>
      </c>
      <c r="H113" s="318">
        <v>76.300000000000011</v>
      </c>
      <c r="I113" s="318">
        <v>82.5</v>
      </c>
      <c r="J113" s="318">
        <v>84.35</v>
      </c>
      <c r="K113" s="318">
        <v>85.6</v>
      </c>
      <c r="L113" s="305">
        <v>83.1</v>
      </c>
      <c r="M113" s="305">
        <v>80</v>
      </c>
      <c r="N113" s="320">
        <v>23130000</v>
      </c>
      <c r="O113" s="321">
        <v>-2.8967254408060455E-2</v>
      </c>
    </row>
    <row r="114" spans="1:15" ht="14.4">
      <c r="A114" s="278">
        <v>104</v>
      </c>
      <c r="B114" s="411" t="s">
        <v>43</v>
      </c>
      <c r="C114" s="278" t="s">
        <v>157</v>
      </c>
      <c r="D114" s="317">
        <v>95.2</v>
      </c>
      <c r="E114" s="317">
        <v>92.983333333333348</v>
      </c>
      <c r="F114" s="318">
        <v>89.866666666666703</v>
      </c>
      <c r="G114" s="318">
        <v>84.53333333333336</v>
      </c>
      <c r="H114" s="318">
        <v>81.416666666666714</v>
      </c>
      <c r="I114" s="318">
        <v>98.316666666666691</v>
      </c>
      <c r="J114" s="318">
        <v>101.43333333333334</v>
      </c>
      <c r="K114" s="318">
        <v>106.76666666666668</v>
      </c>
      <c r="L114" s="305">
        <v>96.1</v>
      </c>
      <c r="M114" s="305">
        <v>87.65</v>
      </c>
      <c r="N114" s="320">
        <v>39489600</v>
      </c>
      <c r="O114" s="321">
        <v>-6.3623947188709312E-2</v>
      </c>
    </row>
    <row r="115" spans="1:15" ht="14.4">
      <c r="A115" s="278">
        <v>105</v>
      </c>
      <c r="B115" s="411" t="s">
        <v>74</v>
      </c>
      <c r="C115" s="278" t="s">
        <v>158</v>
      </c>
      <c r="D115" s="317">
        <v>90.55</v>
      </c>
      <c r="E115" s="317">
        <v>90.016666666666666</v>
      </c>
      <c r="F115" s="318">
        <v>88.733333333333334</v>
      </c>
      <c r="G115" s="318">
        <v>86.916666666666671</v>
      </c>
      <c r="H115" s="318">
        <v>85.63333333333334</v>
      </c>
      <c r="I115" s="318">
        <v>91.833333333333329</v>
      </c>
      <c r="J115" s="318">
        <v>93.11666666666666</v>
      </c>
      <c r="K115" s="318">
        <v>94.933333333333323</v>
      </c>
      <c r="L115" s="305">
        <v>91.3</v>
      </c>
      <c r="M115" s="305">
        <v>88.2</v>
      </c>
      <c r="N115" s="320">
        <v>5197071</v>
      </c>
      <c r="O115" s="321">
        <v>-7.1428571428571426E-3</v>
      </c>
    </row>
    <row r="116" spans="1:15" ht="14.4">
      <c r="A116" s="278">
        <v>106</v>
      </c>
      <c r="B116" s="411" t="s">
        <v>74</v>
      </c>
      <c r="C116" s="278" t="s">
        <v>159</v>
      </c>
      <c r="D116" s="317">
        <v>75.95</v>
      </c>
      <c r="E116" s="317">
        <v>75.533333333333331</v>
      </c>
      <c r="F116" s="318">
        <v>74.316666666666663</v>
      </c>
      <c r="G116" s="318">
        <v>72.683333333333337</v>
      </c>
      <c r="H116" s="318">
        <v>71.466666666666669</v>
      </c>
      <c r="I116" s="318">
        <v>77.166666666666657</v>
      </c>
      <c r="J116" s="318">
        <v>78.383333333333326</v>
      </c>
      <c r="K116" s="318">
        <v>80.016666666666652</v>
      </c>
      <c r="L116" s="305">
        <v>76.75</v>
      </c>
      <c r="M116" s="305">
        <v>73.900000000000006</v>
      </c>
      <c r="N116" s="320">
        <v>52996600</v>
      </c>
      <c r="O116" s="321">
        <v>8.0324417063089761E-3</v>
      </c>
    </row>
    <row r="117" spans="1:15" ht="14.4">
      <c r="A117" s="278">
        <v>107</v>
      </c>
      <c r="B117" s="411" t="s">
        <v>80</v>
      </c>
      <c r="C117" s="278" t="s">
        <v>160</v>
      </c>
      <c r="D117" s="317">
        <v>16952.099999999999</v>
      </c>
      <c r="E117" s="317">
        <v>16938.833333333332</v>
      </c>
      <c r="F117" s="318">
        <v>16678.866666666665</v>
      </c>
      <c r="G117" s="318">
        <v>16405.633333333331</v>
      </c>
      <c r="H117" s="318">
        <v>16145.666666666664</v>
      </c>
      <c r="I117" s="318">
        <v>17212.066666666666</v>
      </c>
      <c r="J117" s="318">
        <v>17472.033333333333</v>
      </c>
      <c r="K117" s="318">
        <v>17745.266666666666</v>
      </c>
      <c r="L117" s="305">
        <v>17198.8</v>
      </c>
      <c r="M117" s="305">
        <v>16665.599999999999</v>
      </c>
      <c r="N117" s="320">
        <v>126325</v>
      </c>
      <c r="O117" s="321">
        <v>-1.2507328512800469E-2</v>
      </c>
    </row>
    <row r="118" spans="1:15" ht="14.4">
      <c r="A118" s="278">
        <v>108</v>
      </c>
      <c r="B118" s="411" t="s">
        <v>53</v>
      </c>
      <c r="C118" s="278" t="s">
        <v>161</v>
      </c>
      <c r="D118" s="317">
        <v>898.85</v>
      </c>
      <c r="E118" s="317">
        <v>909.66666666666663</v>
      </c>
      <c r="F118" s="318">
        <v>878.38333333333321</v>
      </c>
      <c r="G118" s="318">
        <v>857.91666666666663</v>
      </c>
      <c r="H118" s="318">
        <v>826.63333333333321</v>
      </c>
      <c r="I118" s="318">
        <v>930.13333333333321</v>
      </c>
      <c r="J118" s="318">
        <v>961.41666666666674</v>
      </c>
      <c r="K118" s="318">
        <v>981.88333333333321</v>
      </c>
      <c r="L118" s="305">
        <v>940.95</v>
      </c>
      <c r="M118" s="305">
        <v>889.2</v>
      </c>
      <c r="N118" s="320">
        <v>2958057</v>
      </c>
      <c r="O118" s="321">
        <v>2.0140664961636828E-2</v>
      </c>
    </row>
    <row r="119" spans="1:15" ht="14.4">
      <c r="A119" s="278">
        <v>109</v>
      </c>
      <c r="B119" s="411" t="s">
        <v>74</v>
      </c>
      <c r="C119" s="278" t="s">
        <v>162</v>
      </c>
      <c r="D119" s="317">
        <v>219.1</v>
      </c>
      <c r="E119" s="317">
        <v>214.73333333333335</v>
      </c>
      <c r="F119" s="318">
        <v>208.56666666666669</v>
      </c>
      <c r="G119" s="318">
        <v>198.03333333333333</v>
      </c>
      <c r="H119" s="318">
        <v>191.86666666666667</v>
      </c>
      <c r="I119" s="318">
        <v>225.26666666666671</v>
      </c>
      <c r="J119" s="318">
        <v>231.43333333333334</v>
      </c>
      <c r="K119" s="318">
        <v>241.96666666666673</v>
      </c>
      <c r="L119" s="305">
        <v>220.9</v>
      </c>
      <c r="M119" s="305">
        <v>204.2</v>
      </c>
      <c r="N119" s="320">
        <v>10002000</v>
      </c>
      <c r="O119" s="321">
        <v>2.2385771235817233E-2</v>
      </c>
    </row>
    <row r="120" spans="1:15" ht="14.4">
      <c r="A120" s="278">
        <v>110</v>
      </c>
      <c r="B120" s="411" t="s">
        <v>58</v>
      </c>
      <c r="C120" s="278" t="s">
        <v>163</v>
      </c>
      <c r="D120" s="317">
        <v>90.4</v>
      </c>
      <c r="E120" s="317">
        <v>89.600000000000009</v>
      </c>
      <c r="F120" s="318">
        <v>87.800000000000011</v>
      </c>
      <c r="G120" s="318">
        <v>85.2</v>
      </c>
      <c r="H120" s="318">
        <v>83.4</v>
      </c>
      <c r="I120" s="318">
        <v>92.200000000000017</v>
      </c>
      <c r="J120" s="318">
        <v>94</v>
      </c>
      <c r="K120" s="318">
        <v>96.600000000000023</v>
      </c>
      <c r="L120" s="305">
        <v>91.4</v>
      </c>
      <c r="M120" s="305">
        <v>87</v>
      </c>
      <c r="N120" s="320">
        <v>37038800</v>
      </c>
      <c r="O120" s="321">
        <v>4.5319335083114608E-2</v>
      </c>
    </row>
    <row r="121" spans="1:15" ht="14.4">
      <c r="A121" s="278">
        <v>111</v>
      </c>
      <c r="B121" s="411" t="s">
        <v>51</v>
      </c>
      <c r="C121" s="278" t="s">
        <v>164</v>
      </c>
      <c r="D121" s="317">
        <v>1482.55</v>
      </c>
      <c r="E121" s="317">
        <v>1482.55</v>
      </c>
      <c r="F121" s="318">
        <v>1470.1</v>
      </c>
      <c r="G121" s="318">
        <v>1457.6499999999999</v>
      </c>
      <c r="H121" s="318">
        <v>1445.1999999999998</v>
      </c>
      <c r="I121" s="318">
        <v>1495</v>
      </c>
      <c r="J121" s="318">
        <v>1507.4500000000003</v>
      </c>
      <c r="K121" s="318">
        <v>1519.9</v>
      </c>
      <c r="L121" s="305">
        <v>1495</v>
      </c>
      <c r="M121" s="305">
        <v>1470.1</v>
      </c>
      <c r="N121" s="320">
        <v>2250000</v>
      </c>
      <c r="O121" s="321">
        <v>-1.0118785745710514E-2</v>
      </c>
    </row>
    <row r="122" spans="1:15" ht="14.4">
      <c r="A122" s="278">
        <v>112</v>
      </c>
      <c r="B122" s="411" t="s">
        <v>55</v>
      </c>
      <c r="C122" s="278" t="s">
        <v>165</v>
      </c>
      <c r="D122" s="317">
        <v>31.3</v>
      </c>
      <c r="E122" s="317">
        <v>31.083333333333332</v>
      </c>
      <c r="F122" s="318">
        <v>30.516666666666666</v>
      </c>
      <c r="G122" s="318">
        <v>29.733333333333334</v>
      </c>
      <c r="H122" s="318">
        <v>29.166666666666668</v>
      </c>
      <c r="I122" s="318">
        <v>31.866666666666664</v>
      </c>
      <c r="J122" s="318">
        <v>32.433333333333337</v>
      </c>
      <c r="K122" s="318">
        <v>33.216666666666661</v>
      </c>
      <c r="L122" s="305">
        <v>31.65</v>
      </c>
      <c r="M122" s="305">
        <v>30.3</v>
      </c>
      <c r="N122" s="320">
        <v>50580200</v>
      </c>
      <c r="O122" s="321">
        <v>3.3406817025606238E-2</v>
      </c>
    </row>
    <row r="123" spans="1:15" ht="14.4">
      <c r="A123" s="278">
        <v>113</v>
      </c>
      <c r="B123" s="411" t="s">
        <v>43</v>
      </c>
      <c r="C123" s="278" t="s">
        <v>166</v>
      </c>
      <c r="D123" s="317">
        <v>164.3</v>
      </c>
      <c r="E123" s="317">
        <v>163.25</v>
      </c>
      <c r="F123" s="318">
        <v>159.30000000000001</v>
      </c>
      <c r="G123" s="318">
        <v>154.30000000000001</v>
      </c>
      <c r="H123" s="318">
        <v>150.35000000000002</v>
      </c>
      <c r="I123" s="318">
        <v>168.25</v>
      </c>
      <c r="J123" s="318">
        <v>172.2</v>
      </c>
      <c r="K123" s="318">
        <v>177.2</v>
      </c>
      <c r="L123" s="305">
        <v>167.2</v>
      </c>
      <c r="M123" s="305">
        <v>158.25</v>
      </c>
      <c r="N123" s="320">
        <v>39660000</v>
      </c>
      <c r="O123" s="321">
        <v>-2.4147298520977964E-3</v>
      </c>
    </row>
    <row r="124" spans="1:15" ht="14.4">
      <c r="A124" s="278">
        <v>114</v>
      </c>
      <c r="B124" s="411" t="s">
        <v>90</v>
      </c>
      <c r="C124" s="278" t="s">
        <v>167</v>
      </c>
      <c r="D124" s="317">
        <v>1068.4000000000001</v>
      </c>
      <c r="E124" s="317">
        <v>1046.1000000000001</v>
      </c>
      <c r="F124" s="318">
        <v>1011.2000000000003</v>
      </c>
      <c r="G124" s="318">
        <v>954.00000000000011</v>
      </c>
      <c r="H124" s="318">
        <v>919.10000000000025</v>
      </c>
      <c r="I124" s="318">
        <v>1103.3000000000002</v>
      </c>
      <c r="J124" s="318">
        <v>1138.2000000000003</v>
      </c>
      <c r="K124" s="318">
        <v>1195.4000000000003</v>
      </c>
      <c r="L124" s="305">
        <v>1081</v>
      </c>
      <c r="M124" s="305">
        <v>988.9</v>
      </c>
      <c r="N124" s="320">
        <v>1441200</v>
      </c>
      <c r="O124" s="321">
        <v>8.6550060313630883E-2</v>
      </c>
    </row>
    <row r="125" spans="1:15" ht="14.4">
      <c r="A125" s="278">
        <v>115</v>
      </c>
      <c r="B125" s="411" t="s">
        <v>38</v>
      </c>
      <c r="C125" s="278" t="s">
        <v>168</v>
      </c>
      <c r="D125" s="317">
        <v>528.15</v>
      </c>
      <c r="E125" s="317">
        <v>522.25</v>
      </c>
      <c r="F125" s="318">
        <v>513.5</v>
      </c>
      <c r="G125" s="318">
        <v>498.85</v>
      </c>
      <c r="H125" s="318">
        <v>490.1</v>
      </c>
      <c r="I125" s="318">
        <v>536.9</v>
      </c>
      <c r="J125" s="318">
        <v>545.65</v>
      </c>
      <c r="K125" s="318">
        <v>560.29999999999995</v>
      </c>
      <c r="L125" s="305">
        <v>531</v>
      </c>
      <c r="M125" s="305">
        <v>507.6</v>
      </c>
      <c r="N125" s="320">
        <v>695200</v>
      </c>
      <c r="O125" s="321">
        <v>8.8972431077694231E-2</v>
      </c>
    </row>
    <row r="126" spans="1:15" ht="14.4">
      <c r="A126" s="278">
        <v>116</v>
      </c>
      <c r="B126" s="411" t="s">
        <v>55</v>
      </c>
      <c r="C126" s="278" t="s">
        <v>169</v>
      </c>
      <c r="D126" s="317">
        <v>124.9</v>
      </c>
      <c r="E126" s="317">
        <v>122.38333333333333</v>
      </c>
      <c r="F126" s="318">
        <v>117.96666666666665</v>
      </c>
      <c r="G126" s="318">
        <v>111.03333333333333</v>
      </c>
      <c r="H126" s="318">
        <v>106.61666666666666</v>
      </c>
      <c r="I126" s="318">
        <v>129.31666666666666</v>
      </c>
      <c r="J126" s="318">
        <v>133.73333333333335</v>
      </c>
      <c r="K126" s="318">
        <v>140.66666666666663</v>
      </c>
      <c r="L126" s="305">
        <v>126.8</v>
      </c>
      <c r="M126" s="305">
        <v>115.45</v>
      </c>
      <c r="N126" s="320">
        <v>19240500</v>
      </c>
      <c r="O126" s="321">
        <v>7.3029948134515646E-2</v>
      </c>
    </row>
    <row r="127" spans="1:15" ht="14.4">
      <c r="A127" s="278">
        <v>117</v>
      </c>
      <c r="B127" s="411" t="s">
        <v>43</v>
      </c>
      <c r="C127" s="278" t="s">
        <v>170</v>
      </c>
      <c r="D127" s="317">
        <v>91.55</v>
      </c>
      <c r="E127" s="317">
        <v>90.766666666666666</v>
      </c>
      <c r="F127" s="318">
        <v>89.283333333333331</v>
      </c>
      <c r="G127" s="318">
        <v>87.016666666666666</v>
      </c>
      <c r="H127" s="318">
        <v>85.533333333333331</v>
      </c>
      <c r="I127" s="318">
        <v>93.033333333333331</v>
      </c>
      <c r="J127" s="318">
        <v>94.516666666666652</v>
      </c>
      <c r="K127" s="318">
        <v>96.783333333333331</v>
      </c>
      <c r="L127" s="305">
        <v>92.25</v>
      </c>
      <c r="M127" s="305">
        <v>88.5</v>
      </c>
      <c r="N127" s="320">
        <v>23490000</v>
      </c>
      <c r="O127" s="321">
        <v>1.1105371900826446E-2</v>
      </c>
    </row>
    <row r="128" spans="1:15" ht="14.4">
      <c r="A128" s="278">
        <v>118</v>
      </c>
      <c r="B128" s="411" t="s">
        <v>74</v>
      </c>
      <c r="C128" s="278" t="s">
        <v>171</v>
      </c>
      <c r="D128" s="317">
        <v>1175.1500000000001</v>
      </c>
      <c r="E128" s="317">
        <v>1173.5666666666668</v>
      </c>
      <c r="F128" s="318">
        <v>1153.7333333333336</v>
      </c>
      <c r="G128" s="318">
        <v>1132.3166666666668</v>
      </c>
      <c r="H128" s="318">
        <v>1112.4833333333336</v>
      </c>
      <c r="I128" s="318">
        <v>1194.9833333333336</v>
      </c>
      <c r="J128" s="318">
        <v>1214.8166666666671</v>
      </c>
      <c r="K128" s="318">
        <v>1236.2333333333336</v>
      </c>
      <c r="L128" s="305">
        <v>1193.4000000000001</v>
      </c>
      <c r="M128" s="305">
        <v>1152.1500000000001</v>
      </c>
      <c r="N128" s="320">
        <v>41080000</v>
      </c>
      <c r="O128" s="321">
        <v>3.5112695752963857E-2</v>
      </c>
    </row>
    <row r="129" spans="1:15" ht="14.4">
      <c r="A129" s="278">
        <v>119</v>
      </c>
      <c r="B129" s="411" t="s">
        <v>114</v>
      </c>
      <c r="C129" s="278" t="s">
        <v>172</v>
      </c>
      <c r="D129" s="317">
        <v>26.95</v>
      </c>
      <c r="E129" s="317">
        <v>26.566666666666663</v>
      </c>
      <c r="F129" s="318">
        <v>25.983333333333327</v>
      </c>
      <c r="G129" s="318">
        <v>25.016666666666666</v>
      </c>
      <c r="H129" s="318">
        <v>24.43333333333333</v>
      </c>
      <c r="I129" s="318">
        <v>27.533333333333324</v>
      </c>
      <c r="J129" s="318">
        <v>28.11666666666666</v>
      </c>
      <c r="K129" s="318">
        <v>29.083333333333321</v>
      </c>
      <c r="L129" s="305">
        <v>27.15</v>
      </c>
      <c r="M129" s="305">
        <v>25.6</v>
      </c>
      <c r="N129" s="320">
        <v>29924200</v>
      </c>
      <c r="O129" s="321">
        <v>4.2149631190727078E-3</v>
      </c>
    </row>
    <row r="130" spans="1:15" ht="14.4">
      <c r="A130" s="278">
        <v>120</v>
      </c>
      <c r="B130" s="411" t="s">
        <v>55</v>
      </c>
      <c r="C130" s="278" t="s">
        <v>173</v>
      </c>
      <c r="D130" s="317">
        <v>189.2</v>
      </c>
      <c r="E130" s="317">
        <v>186.75</v>
      </c>
      <c r="F130" s="318">
        <v>182.8</v>
      </c>
      <c r="G130" s="318">
        <v>176.4</v>
      </c>
      <c r="H130" s="318">
        <v>172.45000000000002</v>
      </c>
      <c r="I130" s="318">
        <v>193.15</v>
      </c>
      <c r="J130" s="318">
        <v>197.1</v>
      </c>
      <c r="K130" s="318">
        <v>203.5</v>
      </c>
      <c r="L130" s="305">
        <v>190.7</v>
      </c>
      <c r="M130" s="305">
        <v>180.35</v>
      </c>
      <c r="N130" s="320">
        <v>93417000</v>
      </c>
      <c r="O130" s="321">
        <v>5.9441124212566629E-3</v>
      </c>
    </row>
    <row r="131" spans="1:15" ht="14.4">
      <c r="A131" s="278">
        <v>121</v>
      </c>
      <c r="B131" s="411" t="s">
        <v>38</v>
      </c>
      <c r="C131" s="278" t="s">
        <v>174</v>
      </c>
      <c r="D131" s="317">
        <v>18930.349999999999</v>
      </c>
      <c r="E131" s="317">
        <v>18602.983333333334</v>
      </c>
      <c r="F131" s="318">
        <v>18017.266666666666</v>
      </c>
      <c r="G131" s="318">
        <v>17104.183333333334</v>
      </c>
      <c r="H131" s="318">
        <v>16518.466666666667</v>
      </c>
      <c r="I131" s="318">
        <v>19516.066666666666</v>
      </c>
      <c r="J131" s="318">
        <v>20101.783333333333</v>
      </c>
      <c r="K131" s="318">
        <v>21014.866666666665</v>
      </c>
      <c r="L131" s="305">
        <v>19188.7</v>
      </c>
      <c r="M131" s="305">
        <v>17689.900000000001</v>
      </c>
      <c r="N131" s="320">
        <v>146350</v>
      </c>
      <c r="O131" s="321">
        <v>3.573956121726822E-2</v>
      </c>
    </row>
    <row r="132" spans="1:15" ht="14.4">
      <c r="A132" s="278">
        <v>122</v>
      </c>
      <c r="B132" s="411" t="s">
        <v>65</v>
      </c>
      <c r="C132" s="278" t="s">
        <v>175</v>
      </c>
      <c r="D132" s="317">
        <v>1209.05</v>
      </c>
      <c r="E132" s="317">
        <v>1203.0999999999999</v>
      </c>
      <c r="F132" s="318">
        <v>1179.0999999999999</v>
      </c>
      <c r="G132" s="318">
        <v>1149.1500000000001</v>
      </c>
      <c r="H132" s="318">
        <v>1125.1500000000001</v>
      </c>
      <c r="I132" s="318">
        <v>1233.0499999999997</v>
      </c>
      <c r="J132" s="318">
        <v>1257.0499999999997</v>
      </c>
      <c r="K132" s="318">
        <v>1286.9999999999995</v>
      </c>
      <c r="L132" s="305">
        <v>1227.0999999999999</v>
      </c>
      <c r="M132" s="305">
        <v>1173.1500000000001</v>
      </c>
      <c r="N132" s="320">
        <v>1274900</v>
      </c>
      <c r="O132" s="321">
        <v>2.1616947686986599E-3</v>
      </c>
    </row>
    <row r="133" spans="1:15" ht="14.4">
      <c r="A133" s="278">
        <v>123</v>
      </c>
      <c r="B133" s="411" t="s">
        <v>80</v>
      </c>
      <c r="C133" s="278" t="s">
        <v>176</v>
      </c>
      <c r="D133" s="317">
        <v>3421.65</v>
      </c>
      <c r="E133" s="317">
        <v>3382.9</v>
      </c>
      <c r="F133" s="318">
        <v>3306.8</v>
      </c>
      <c r="G133" s="318">
        <v>3191.9500000000003</v>
      </c>
      <c r="H133" s="318">
        <v>3115.8500000000004</v>
      </c>
      <c r="I133" s="318">
        <v>3497.75</v>
      </c>
      <c r="J133" s="318">
        <v>3573.8499999999995</v>
      </c>
      <c r="K133" s="318">
        <v>3688.7</v>
      </c>
      <c r="L133" s="305">
        <v>3459</v>
      </c>
      <c r="M133" s="305">
        <v>3268.05</v>
      </c>
      <c r="N133" s="320">
        <v>491000</v>
      </c>
      <c r="O133" s="321">
        <v>-1.017293997965412E-3</v>
      </c>
    </row>
    <row r="134" spans="1:15" ht="14.4">
      <c r="A134" s="278">
        <v>124</v>
      </c>
      <c r="B134" s="411" t="s">
        <v>58</v>
      </c>
      <c r="C134" s="278" t="s">
        <v>177</v>
      </c>
      <c r="D134" s="317">
        <v>681.75</v>
      </c>
      <c r="E134" s="317">
        <v>674.88333333333333</v>
      </c>
      <c r="F134" s="318">
        <v>648.76666666666665</v>
      </c>
      <c r="G134" s="318">
        <v>615.7833333333333</v>
      </c>
      <c r="H134" s="318">
        <v>589.66666666666663</v>
      </c>
      <c r="I134" s="318">
        <v>707.86666666666667</v>
      </c>
      <c r="J134" s="318">
        <v>733.98333333333323</v>
      </c>
      <c r="K134" s="318">
        <v>766.9666666666667</v>
      </c>
      <c r="L134" s="305">
        <v>701</v>
      </c>
      <c r="M134" s="305">
        <v>641.9</v>
      </c>
      <c r="N134" s="320">
        <v>2176200</v>
      </c>
      <c r="O134" s="321">
        <v>4.5244956772334297E-2</v>
      </c>
    </row>
    <row r="135" spans="1:15" ht="14.4">
      <c r="A135" s="278">
        <v>125</v>
      </c>
      <c r="B135" s="411" t="s">
        <v>53</v>
      </c>
      <c r="C135" s="278" t="s">
        <v>179</v>
      </c>
      <c r="D135" s="317">
        <v>466.2</v>
      </c>
      <c r="E135" s="317">
        <v>461.5</v>
      </c>
      <c r="F135" s="318">
        <v>454</v>
      </c>
      <c r="G135" s="318">
        <v>441.8</v>
      </c>
      <c r="H135" s="318">
        <v>434.3</v>
      </c>
      <c r="I135" s="318">
        <v>473.7</v>
      </c>
      <c r="J135" s="318">
        <v>481.2</v>
      </c>
      <c r="K135" s="318">
        <v>493.4</v>
      </c>
      <c r="L135" s="305">
        <v>469</v>
      </c>
      <c r="M135" s="305">
        <v>449.3</v>
      </c>
      <c r="N135" s="320">
        <v>49237500</v>
      </c>
      <c r="O135" s="321">
        <v>6.4901880621422731E-3</v>
      </c>
    </row>
    <row r="136" spans="1:15" ht="14.4">
      <c r="A136" s="278">
        <v>126</v>
      </c>
      <c r="B136" s="411" t="s">
        <v>90</v>
      </c>
      <c r="C136" s="278" t="s">
        <v>180</v>
      </c>
      <c r="D136" s="317">
        <v>362</v>
      </c>
      <c r="E136" s="317">
        <v>358.48333333333329</v>
      </c>
      <c r="F136" s="318">
        <v>348.41666666666657</v>
      </c>
      <c r="G136" s="318">
        <v>334.83333333333326</v>
      </c>
      <c r="H136" s="318">
        <v>324.76666666666654</v>
      </c>
      <c r="I136" s="318">
        <v>372.06666666666661</v>
      </c>
      <c r="J136" s="318">
        <v>382.13333333333333</v>
      </c>
      <c r="K136" s="318">
        <v>395.71666666666664</v>
      </c>
      <c r="L136" s="305">
        <v>368.55</v>
      </c>
      <c r="M136" s="305">
        <v>344.9</v>
      </c>
      <c r="N136" s="320">
        <v>4537200</v>
      </c>
      <c r="O136" s="321">
        <v>6.7174710697149309E-2</v>
      </c>
    </row>
    <row r="137" spans="1:15" ht="14.4">
      <c r="A137" s="278">
        <v>127</v>
      </c>
      <c r="B137" s="411" t="s">
        <v>181</v>
      </c>
      <c r="C137" s="278" t="s">
        <v>182</v>
      </c>
      <c r="D137" s="317">
        <v>254.7</v>
      </c>
      <c r="E137" s="317">
        <v>251.41666666666666</v>
      </c>
      <c r="F137" s="318">
        <v>243.2833333333333</v>
      </c>
      <c r="G137" s="318">
        <v>231.86666666666665</v>
      </c>
      <c r="H137" s="318">
        <v>223.73333333333329</v>
      </c>
      <c r="I137" s="318">
        <v>262.83333333333331</v>
      </c>
      <c r="J137" s="318">
        <v>270.9666666666667</v>
      </c>
      <c r="K137" s="318">
        <v>282.38333333333333</v>
      </c>
      <c r="L137" s="305">
        <v>259.55</v>
      </c>
      <c r="M137" s="305">
        <v>240</v>
      </c>
      <c r="N137" s="320">
        <v>1165500</v>
      </c>
      <c r="O137" s="321">
        <v>-2.7777777777777776E-2</v>
      </c>
    </row>
    <row r="138" spans="1:15" ht="14.4">
      <c r="A138" s="278">
        <v>128</v>
      </c>
      <c r="B138" s="411" t="s">
        <v>40</v>
      </c>
      <c r="C138" s="278" t="s">
        <v>3467</v>
      </c>
      <c r="D138" s="317">
        <v>324</v>
      </c>
      <c r="E138" s="317">
        <v>324.78333333333336</v>
      </c>
      <c r="F138" s="318">
        <v>315.81666666666672</v>
      </c>
      <c r="G138" s="318">
        <v>307.63333333333338</v>
      </c>
      <c r="H138" s="318">
        <v>298.66666666666674</v>
      </c>
      <c r="I138" s="318">
        <v>332.9666666666667</v>
      </c>
      <c r="J138" s="318">
        <v>341.93333333333328</v>
      </c>
      <c r="K138" s="318">
        <v>350.11666666666667</v>
      </c>
      <c r="L138" s="305">
        <v>333.75</v>
      </c>
      <c r="M138" s="305">
        <v>316.60000000000002</v>
      </c>
      <c r="N138" s="320">
        <v>7103700</v>
      </c>
      <c r="O138" s="321">
        <v>1.0756819054936612E-2</v>
      </c>
    </row>
    <row r="139" spans="1:15" ht="14.4">
      <c r="A139" s="278">
        <v>129</v>
      </c>
      <c r="B139" s="411" t="s">
        <v>45</v>
      </c>
      <c r="C139" s="278" t="s">
        <v>184</v>
      </c>
      <c r="D139" s="317">
        <v>75.099999999999994</v>
      </c>
      <c r="E139" s="317">
        <v>74.016666666666666</v>
      </c>
      <c r="F139" s="318">
        <v>72.283333333333331</v>
      </c>
      <c r="G139" s="318">
        <v>69.466666666666669</v>
      </c>
      <c r="H139" s="318">
        <v>67.733333333333334</v>
      </c>
      <c r="I139" s="318">
        <v>76.833333333333329</v>
      </c>
      <c r="J139" s="318">
        <v>78.566666666666649</v>
      </c>
      <c r="K139" s="318">
        <v>81.383333333333326</v>
      </c>
      <c r="L139" s="305">
        <v>75.75</v>
      </c>
      <c r="M139" s="305">
        <v>71.2</v>
      </c>
      <c r="N139" s="320">
        <v>57654400</v>
      </c>
      <c r="O139" s="321">
        <v>1.9077297256213422E-2</v>
      </c>
    </row>
    <row r="140" spans="1:15" ht="14.4">
      <c r="A140" s="278">
        <v>130</v>
      </c>
      <c r="B140" s="411" t="s">
        <v>43</v>
      </c>
      <c r="C140" s="278" t="s">
        <v>186</v>
      </c>
      <c r="D140" s="317">
        <v>34.9</v>
      </c>
      <c r="E140" s="317">
        <v>35.06666666666667</v>
      </c>
      <c r="F140" s="318">
        <v>34.533333333333339</v>
      </c>
      <c r="G140" s="318">
        <v>34.166666666666671</v>
      </c>
      <c r="H140" s="318">
        <v>33.63333333333334</v>
      </c>
      <c r="I140" s="318">
        <v>35.433333333333337</v>
      </c>
      <c r="J140" s="318">
        <v>35.966666666666669</v>
      </c>
      <c r="K140" s="318">
        <v>36.333333333333336</v>
      </c>
      <c r="L140" s="305">
        <v>35.6</v>
      </c>
      <c r="M140" s="305">
        <v>34.700000000000003</v>
      </c>
      <c r="N140" s="320">
        <v>45072000</v>
      </c>
      <c r="O140" s="321">
        <v>5.5649241146711638E-2</v>
      </c>
    </row>
    <row r="141" spans="1:15" ht="14.4">
      <c r="A141" s="278">
        <v>131</v>
      </c>
      <c r="B141" s="411" t="s">
        <v>114</v>
      </c>
      <c r="C141" s="278" t="s">
        <v>187</v>
      </c>
      <c r="D141" s="317">
        <v>288.7</v>
      </c>
      <c r="E141" s="317">
        <v>285.41666666666669</v>
      </c>
      <c r="F141" s="318">
        <v>279.28333333333336</v>
      </c>
      <c r="G141" s="318">
        <v>269.86666666666667</v>
      </c>
      <c r="H141" s="318">
        <v>263.73333333333335</v>
      </c>
      <c r="I141" s="318">
        <v>294.83333333333337</v>
      </c>
      <c r="J141" s="318">
        <v>300.9666666666667</v>
      </c>
      <c r="K141" s="318">
        <v>310.38333333333338</v>
      </c>
      <c r="L141" s="305">
        <v>291.55</v>
      </c>
      <c r="M141" s="305">
        <v>276</v>
      </c>
      <c r="N141" s="320">
        <v>14022000</v>
      </c>
      <c r="O141" s="321">
        <v>-1.9218449711723255E-3</v>
      </c>
    </row>
    <row r="142" spans="1:15" ht="14.4">
      <c r="A142" s="278">
        <v>132</v>
      </c>
      <c r="B142" s="411" t="s">
        <v>108</v>
      </c>
      <c r="C142" s="278" t="s">
        <v>188</v>
      </c>
      <c r="D142" s="317">
        <v>1722.55</v>
      </c>
      <c r="E142" s="317">
        <v>1722.5666666666668</v>
      </c>
      <c r="F142" s="318">
        <v>1680.1333333333337</v>
      </c>
      <c r="G142" s="318">
        <v>1637.7166666666669</v>
      </c>
      <c r="H142" s="318">
        <v>1595.2833333333338</v>
      </c>
      <c r="I142" s="318">
        <v>1764.9833333333336</v>
      </c>
      <c r="J142" s="318">
        <v>1807.4166666666665</v>
      </c>
      <c r="K142" s="318">
        <v>1849.8333333333335</v>
      </c>
      <c r="L142" s="305">
        <v>1765</v>
      </c>
      <c r="M142" s="305">
        <v>1680.15</v>
      </c>
      <c r="N142" s="320">
        <v>15580250</v>
      </c>
      <c r="O142" s="321">
        <v>1.9649869109947645E-2</v>
      </c>
    </row>
    <row r="143" spans="1:15" ht="14.4">
      <c r="A143" s="278">
        <v>133</v>
      </c>
      <c r="B143" s="411" t="s">
        <v>108</v>
      </c>
      <c r="C143" s="278" t="s">
        <v>189</v>
      </c>
      <c r="D143" s="317">
        <v>520.45000000000005</v>
      </c>
      <c r="E143" s="317">
        <v>520.7166666666667</v>
      </c>
      <c r="F143" s="318">
        <v>508.93333333333339</v>
      </c>
      <c r="G143" s="318">
        <v>497.41666666666669</v>
      </c>
      <c r="H143" s="318">
        <v>485.63333333333338</v>
      </c>
      <c r="I143" s="318">
        <v>532.23333333333335</v>
      </c>
      <c r="J143" s="318">
        <v>544.01666666666665</v>
      </c>
      <c r="K143" s="318">
        <v>555.53333333333342</v>
      </c>
      <c r="L143" s="305">
        <v>532.5</v>
      </c>
      <c r="M143" s="305">
        <v>509.2</v>
      </c>
      <c r="N143" s="320">
        <v>12921600</v>
      </c>
      <c r="O143" s="321">
        <v>6.2142434405208127E-2</v>
      </c>
    </row>
    <row r="144" spans="1:15" ht="14.4">
      <c r="A144" s="278">
        <v>134</v>
      </c>
      <c r="B144" s="411" t="s">
        <v>51</v>
      </c>
      <c r="C144" s="278" t="s">
        <v>190</v>
      </c>
      <c r="D144" s="317">
        <v>988.5</v>
      </c>
      <c r="E144" s="317">
        <v>967.88333333333333</v>
      </c>
      <c r="F144" s="318">
        <v>939.31666666666661</v>
      </c>
      <c r="G144" s="318">
        <v>890.13333333333333</v>
      </c>
      <c r="H144" s="318">
        <v>861.56666666666661</v>
      </c>
      <c r="I144" s="318">
        <v>1017.0666666666666</v>
      </c>
      <c r="J144" s="318">
        <v>1045.6333333333334</v>
      </c>
      <c r="K144" s="318">
        <v>1094.8166666666666</v>
      </c>
      <c r="L144" s="305">
        <v>996.45</v>
      </c>
      <c r="M144" s="305">
        <v>918.7</v>
      </c>
      <c r="N144" s="320">
        <v>6836250</v>
      </c>
      <c r="O144" s="321">
        <v>6.0870577281191808E-2</v>
      </c>
    </row>
    <row r="145" spans="1:15" ht="14.4">
      <c r="A145" s="278">
        <v>135</v>
      </c>
      <c r="B145" s="411" t="s">
        <v>53</v>
      </c>
      <c r="C145" s="278" t="s">
        <v>191</v>
      </c>
      <c r="D145" s="317">
        <v>2348.9499999999998</v>
      </c>
      <c r="E145" s="317">
        <v>2322.2999999999997</v>
      </c>
      <c r="F145" s="318">
        <v>2280.2999999999993</v>
      </c>
      <c r="G145" s="318">
        <v>2211.6499999999996</v>
      </c>
      <c r="H145" s="318">
        <v>2169.6499999999992</v>
      </c>
      <c r="I145" s="318">
        <v>2390.9499999999994</v>
      </c>
      <c r="J145" s="318">
        <v>2432.9500000000003</v>
      </c>
      <c r="K145" s="318">
        <v>2501.5999999999995</v>
      </c>
      <c r="L145" s="305">
        <v>2364.3000000000002</v>
      </c>
      <c r="M145" s="305">
        <v>2253.65</v>
      </c>
      <c r="N145" s="320">
        <v>754500</v>
      </c>
      <c r="O145" s="321">
        <v>0.24813895781637718</v>
      </c>
    </row>
    <row r="146" spans="1:15" ht="14.4">
      <c r="A146" s="278">
        <v>136</v>
      </c>
      <c r="B146" s="411" t="s">
        <v>43</v>
      </c>
      <c r="C146" s="278" t="s">
        <v>192</v>
      </c>
      <c r="D146" s="317">
        <v>299.85000000000002</v>
      </c>
      <c r="E146" s="317">
        <v>298.45</v>
      </c>
      <c r="F146" s="318">
        <v>295.39999999999998</v>
      </c>
      <c r="G146" s="318">
        <v>290.95</v>
      </c>
      <c r="H146" s="318">
        <v>287.89999999999998</v>
      </c>
      <c r="I146" s="318">
        <v>302.89999999999998</v>
      </c>
      <c r="J146" s="318">
        <v>305.95000000000005</v>
      </c>
      <c r="K146" s="318">
        <v>310.39999999999998</v>
      </c>
      <c r="L146" s="305">
        <v>301.5</v>
      </c>
      <c r="M146" s="305">
        <v>294</v>
      </c>
      <c r="N146" s="320">
        <v>1287000</v>
      </c>
      <c r="O146" s="321">
        <v>3.8740920096852302E-2</v>
      </c>
    </row>
    <row r="147" spans="1:15" ht="14.4">
      <c r="A147" s="278">
        <v>137</v>
      </c>
      <c r="B147" s="411" t="s">
        <v>45</v>
      </c>
      <c r="C147" s="278" t="s">
        <v>193</v>
      </c>
      <c r="D147" s="317">
        <v>277.5</v>
      </c>
      <c r="E147" s="317">
        <v>274.3</v>
      </c>
      <c r="F147" s="318">
        <v>268.3</v>
      </c>
      <c r="G147" s="318">
        <v>259.10000000000002</v>
      </c>
      <c r="H147" s="318">
        <v>253.10000000000002</v>
      </c>
      <c r="I147" s="318">
        <v>283.5</v>
      </c>
      <c r="J147" s="318">
        <v>289.5</v>
      </c>
      <c r="K147" s="318">
        <v>298.7</v>
      </c>
      <c r="L147" s="305">
        <v>280.3</v>
      </c>
      <c r="M147" s="305">
        <v>265.10000000000002</v>
      </c>
      <c r="N147" s="320">
        <v>3611250</v>
      </c>
      <c r="O147" s="321">
        <v>0.12300587741393787</v>
      </c>
    </row>
    <row r="148" spans="1:15" ht="14.4">
      <c r="A148" s="278">
        <v>138</v>
      </c>
      <c r="B148" s="411" t="s">
        <v>51</v>
      </c>
      <c r="C148" s="278" t="s">
        <v>194</v>
      </c>
      <c r="D148" s="317">
        <v>925.75</v>
      </c>
      <c r="E148" s="317">
        <v>916.28333333333342</v>
      </c>
      <c r="F148" s="318">
        <v>902.66666666666686</v>
      </c>
      <c r="G148" s="318">
        <v>879.58333333333348</v>
      </c>
      <c r="H148" s="318">
        <v>865.96666666666692</v>
      </c>
      <c r="I148" s="318">
        <v>939.36666666666679</v>
      </c>
      <c r="J148" s="318">
        <v>952.98333333333335</v>
      </c>
      <c r="K148" s="318">
        <v>976.06666666666672</v>
      </c>
      <c r="L148" s="305">
        <v>929.9</v>
      </c>
      <c r="M148" s="305">
        <v>893.2</v>
      </c>
      <c r="N148" s="320">
        <v>477400</v>
      </c>
      <c r="O148" s="321">
        <v>3.0211480362537766E-2</v>
      </c>
    </row>
    <row r="149" spans="1:15" ht="14.4">
      <c r="A149" s="278">
        <v>139</v>
      </c>
      <c r="B149" s="411" t="s">
        <v>58</v>
      </c>
      <c r="C149" s="278" t="s">
        <v>195</v>
      </c>
      <c r="D149" s="317">
        <v>166.5</v>
      </c>
      <c r="E149" s="317">
        <v>162.70000000000002</v>
      </c>
      <c r="F149" s="318">
        <v>156.20000000000005</v>
      </c>
      <c r="G149" s="318">
        <v>145.90000000000003</v>
      </c>
      <c r="H149" s="318">
        <v>139.40000000000006</v>
      </c>
      <c r="I149" s="318">
        <v>173.00000000000003</v>
      </c>
      <c r="J149" s="318">
        <v>179.49999999999997</v>
      </c>
      <c r="K149" s="318">
        <v>189.8</v>
      </c>
      <c r="L149" s="305">
        <v>169.2</v>
      </c>
      <c r="M149" s="305">
        <v>152.4</v>
      </c>
      <c r="N149" s="320">
        <v>2038300</v>
      </c>
      <c r="O149" s="321">
        <v>6.2001771479185119E-2</v>
      </c>
    </row>
    <row r="150" spans="1:15" ht="14.4">
      <c r="A150" s="278">
        <v>140</v>
      </c>
      <c r="B150" s="411" t="s">
        <v>38</v>
      </c>
      <c r="C150" s="278" t="s">
        <v>196</v>
      </c>
      <c r="D150" s="317">
        <v>3558.15</v>
      </c>
      <c r="E150" s="317">
        <v>3544.75</v>
      </c>
      <c r="F150" s="318">
        <v>3506.35</v>
      </c>
      <c r="G150" s="318">
        <v>3454.5499999999997</v>
      </c>
      <c r="H150" s="318">
        <v>3416.1499999999996</v>
      </c>
      <c r="I150" s="318">
        <v>3596.55</v>
      </c>
      <c r="J150" s="318">
        <v>3634.95</v>
      </c>
      <c r="K150" s="318">
        <v>3686.7500000000005</v>
      </c>
      <c r="L150" s="305">
        <v>3583.15</v>
      </c>
      <c r="M150" s="305">
        <v>3492.95</v>
      </c>
      <c r="N150" s="320">
        <v>1917200</v>
      </c>
      <c r="O150" s="321">
        <v>1.5573683652929335E-2</v>
      </c>
    </row>
    <row r="151" spans="1:15" ht="14.4">
      <c r="A151" s="278">
        <v>141</v>
      </c>
      <c r="B151" s="411" t="s">
        <v>181</v>
      </c>
      <c r="C151" s="278" t="s">
        <v>198</v>
      </c>
      <c r="D151" s="317">
        <v>365.5</v>
      </c>
      <c r="E151" s="317">
        <v>363.9666666666667</v>
      </c>
      <c r="F151" s="318">
        <v>358.43333333333339</v>
      </c>
      <c r="G151" s="318">
        <v>351.36666666666667</v>
      </c>
      <c r="H151" s="318">
        <v>345.83333333333337</v>
      </c>
      <c r="I151" s="318">
        <v>371.03333333333342</v>
      </c>
      <c r="J151" s="318">
        <v>376.56666666666672</v>
      </c>
      <c r="K151" s="318">
        <v>383.63333333333344</v>
      </c>
      <c r="L151" s="305">
        <v>369.5</v>
      </c>
      <c r="M151" s="305">
        <v>356.9</v>
      </c>
      <c r="N151" s="320">
        <v>13961700</v>
      </c>
      <c r="O151" s="321">
        <v>9.6322811584770591E-3</v>
      </c>
    </row>
    <row r="152" spans="1:15" ht="14.4">
      <c r="A152" s="278">
        <v>142</v>
      </c>
      <c r="B152" s="411" t="s">
        <v>114</v>
      </c>
      <c r="C152" s="278" t="s">
        <v>199</v>
      </c>
      <c r="D152" s="317">
        <v>83.1</v>
      </c>
      <c r="E152" s="317">
        <v>81.883333333333326</v>
      </c>
      <c r="F152" s="318">
        <v>78.766666666666652</v>
      </c>
      <c r="G152" s="318">
        <v>74.433333333333323</v>
      </c>
      <c r="H152" s="318">
        <v>71.316666666666649</v>
      </c>
      <c r="I152" s="318">
        <v>86.216666666666654</v>
      </c>
      <c r="J152" s="318">
        <v>89.333333333333329</v>
      </c>
      <c r="K152" s="318">
        <v>93.666666666666657</v>
      </c>
      <c r="L152" s="305">
        <v>85</v>
      </c>
      <c r="M152" s="305">
        <v>77.55</v>
      </c>
      <c r="N152" s="320">
        <v>92414000</v>
      </c>
      <c r="O152" s="321">
        <v>2.3212555706258478E-2</v>
      </c>
    </row>
    <row r="153" spans="1:15" ht="14.4">
      <c r="A153" s="278">
        <v>143</v>
      </c>
      <c r="B153" s="411" t="s">
        <v>65</v>
      </c>
      <c r="C153" s="278" t="s">
        <v>200</v>
      </c>
      <c r="D153" s="317">
        <v>524.79999999999995</v>
      </c>
      <c r="E153" s="317">
        <v>523.6</v>
      </c>
      <c r="F153" s="318">
        <v>511.75</v>
      </c>
      <c r="G153" s="318">
        <v>498.7</v>
      </c>
      <c r="H153" s="318">
        <v>486.84999999999997</v>
      </c>
      <c r="I153" s="318">
        <v>536.65000000000009</v>
      </c>
      <c r="J153" s="318">
        <v>548.50000000000023</v>
      </c>
      <c r="K153" s="318">
        <v>561.55000000000007</v>
      </c>
      <c r="L153" s="305">
        <v>535.45000000000005</v>
      </c>
      <c r="M153" s="305">
        <v>510.55</v>
      </c>
      <c r="N153" s="320">
        <v>1488000</v>
      </c>
      <c r="O153" s="321">
        <v>0.181890389197776</v>
      </c>
    </row>
    <row r="154" spans="1:15" ht="14.4">
      <c r="A154" s="278">
        <v>144</v>
      </c>
      <c r="B154" s="411" t="s">
        <v>108</v>
      </c>
      <c r="C154" s="278" t="s">
        <v>201</v>
      </c>
      <c r="D154" s="317">
        <v>189</v>
      </c>
      <c r="E154" s="317">
        <v>186.88333333333333</v>
      </c>
      <c r="F154" s="318">
        <v>183.11666666666665</v>
      </c>
      <c r="G154" s="318">
        <v>177.23333333333332</v>
      </c>
      <c r="H154" s="318">
        <v>173.46666666666664</v>
      </c>
      <c r="I154" s="318">
        <v>192.76666666666665</v>
      </c>
      <c r="J154" s="318">
        <v>196.5333333333333</v>
      </c>
      <c r="K154" s="318">
        <v>202.41666666666666</v>
      </c>
      <c r="L154" s="305">
        <v>190.65</v>
      </c>
      <c r="M154" s="305">
        <v>181</v>
      </c>
      <c r="N154" s="320">
        <v>21632000</v>
      </c>
      <c r="O154" s="321">
        <v>2.7355623100303952E-2</v>
      </c>
    </row>
    <row r="155" spans="1:15" ht="14.4">
      <c r="A155" s="278">
        <v>145</v>
      </c>
      <c r="B155" s="411" t="s">
        <v>55</v>
      </c>
      <c r="C155" s="278" t="s">
        <v>202</v>
      </c>
      <c r="D155" s="317">
        <v>24.3</v>
      </c>
      <c r="E155" s="317">
        <v>24.083333333333332</v>
      </c>
      <c r="F155" s="318">
        <v>23.666666666666664</v>
      </c>
      <c r="G155" s="318">
        <v>23.033333333333331</v>
      </c>
      <c r="H155" s="318">
        <v>22.616666666666664</v>
      </c>
      <c r="I155" s="318">
        <v>24.716666666666665</v>
      </c>
      <c r="J155" s="318">
        <v>25.133333333333329</v>
      </c>
      <c r="K155" s="318">
        <v>25.766666666666666</v>
      </c>
      <c r="L155" s="305">
        <v>24.5</v>
      </c>
      <c r="M155" s="305">
        <v>23.45</v>
      </c>
      <c r="N155" s="320">
        <v>55492800</v>
      </c>
      <c r="O155" s="321">
        <v>6.3471913678197394E-4</v>
      </c>
    </row>
    <row r="156" spans="1:15" ht="14.4">
      <c r="A156" s="278">
        <v>146</v>
      </c>
      <c r="B156" s="411" t="s">
        <v>90</v>
      </c>
      <c r="C156" s="278" t="s">
        <v>203</v>
      </c>
      <c r="D156" s="317">
        <v>136.4</v>
      </c>
      <c r="E156" s="317">
        <v>135.83333333333334</v>
      </c>
      <c r="F156" s="318">
        <v>132.11666666666667</v>
      </c>
      <c r="G156" s="318">
        <v>127.83333333333334</v>
      </c>
      <c r="H156" s="318">
        <v>124.11666666666667</v>
      </c>
      <c r="I156" s="318">
        <v>140.11666666666667</v>
      </c>
      <c r="J156" s="318">
        <v>143.83333333333331</v>
      </c>
      <c r="K156" s="318">
        <v>148.11666666666667</v>
      </c>
      <c r="L156" s="305">
        <v>139.55000000000001</v>
      </c>
      <c r="M156" s="305">
        <v>131.55000000000001</v>
      </c>
      <c r="N156" s="320">
        <v>20167100</v>
      </c>
      <c r="O156" s="321">
        <v>-9.0218026898337654E-3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 xr:uid="{00000000-0004-0000-01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40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ColWidth="9.109375" defaultRowHeight="13.2"/>
  <cols>
    <col min="1" max="1" width="6" style="11" customWidth="1"/>
    <col min="2" max="2" width="14.33203125" style="11" customWidth="1"/>
    <col min="3" max="3" width="9" style="11" customWidth="1"/>
    <col min="4" max="4" width="9.5546875" style="11" customWidth="1"/>
    <col min="5" max="11" width="9.88671875" style="11" customWidth="1"/>
    <col min="12" max="12" width="9.88671875" style="300" customWidth="1"/>
    <col min="13" max="13" width="12.6640625" style="11" customWidth="1"/>
    <col min="14" max="16384" width="9.10937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43938</v>
      </c>
    </row>
    <row r="7" spans="1:15">
      <c r="A7"/>
    </row>
    <row r="8" spans="1:15" ht="28.5" customHeight="1">
      <c r="A8" s="502" t="s">
        <v>16</v>
      </c>
      <c r="B8" s="503" t="s">
        <v>18</v>
      </c>
      <c r="C8" s="501" t="s">
        <v>19</v>
      </c>
      <c r="D8" s="501" t="s">
        <v>20</v>
      </c>
      <c r="E8" s="501" t="s">
        <v>21</v>
      </c>
      <c r="F8" s="501"/>
      <c r="G8" s="501"/>
      <c r="H8" s="501" t="s">
        <v>22</v>
      </c>
      <c r="I8" s="501"/>
      <c r="J8" s="501"/>
      <c r="K8" s="275"/>
      <c r="L8" s="283"/>
      <c r="M8" s="283"/>
    </row>
    <row r="9" spans="1:15" ht="36" customHeight="1">
      <c r="A9" s="497"/>
      <c r="B9" s="499"/>
      <c r="C9" s="504" t="s">
        <v>23</v>
      </c>
      <c r="D9" s="504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8992.7999999999993</v>
      </c>
      <c r="D10" s="304">
        <v>8956.15</v>
      </c>
      <c r="E10" s="304">
        <v>8858.5499999999993</v>
      </c>
      <c r="F10" s="304">
        <v>8724.2999999999993</v>
      </c>
      <c r="G10" s="304">
        <v>8626.6999999999989</v>
      </c>
      <c r="H10" s="304">
        <v>9090.4</v>
      </c>
      <c r="I10" s="304">
        <v>9188.0000000000018</v>
      </c>
      <c r="J10" s="304">
        <v>9322.25</v>
      </c>
      <c r="K10" s="303">
        <v>9053.75</v>
      </c>
      <c r="L10" s="303">
        <v>8821.9</v>
      </c>
      <c r="M10" s="308"/>
    </row>
    <row r="11" spans="1:15">
      <c r="A11" s="302">
        <v>2</v>
      </c>
      <c r="B11" s="278" t="s">
        <v>221</v>
      </c>
      <c r="C11" s="305">
        <v>19400</v>
      </c>
      <c r="D11" s="280">
        <v>19207.916666666668</v>
      </c>
      <c r="E11" s="280">
        <v>18895.533333333336</v>
      </c>
      <c r="F11" s="280">
        <v>18391.066666666669</v>
      </c>
      <c r="G11" s="280">
        <v>18078.683333333338</v>
      </c>
      <c r="H11" s="280">
        <v>19712.383333333335</v>
      </c>
      <c r="I11" s="280">
        <v>20024.766666666666</v>
      </c>
      <c r="J11" s="280">
        <v>20529.233333333334</v>
      </c>
      <c r="K11" s="305">
        <v>19520.3</v>
      </c>
      <c r="L11" s="305">
        <v>18703.45</v>
      </c>
      <c r="M11" s="308"/>
    </row>
    <row r="12" spans="1:15">
      <c r="A12" s="302">
        <v>3</v>
      </c>
      <c r="B12" s="286" t="s">
        <v>222</v>
      </c>
      <c r="C12" s="305">
        <v>1406.05</v>
      </c>
      <c r="D12" s="280">
        <v>1395.0999999999997</v>
      </c>
      <c r="E12" s="280">
        <v>1372.7999999999993</v>
      </c>
      <c r="F12" s="280">
        <v>1339.5499999999995</v>
      </c>
      <c r="G12" s="280">
        <v>1317.2499999999991</v>
      </c>
      <c r="H12" s="280">
        <v>1428.3499999999995</v>
      </c>
      <c r="I12" s="280">
        <v>1450.65</v>
      </c>
      <c r="J12" s="280">
        <v>1483.8999999999996</v>
      </c>
      <c r="K12" s="305">
        <v>1417.4</v>
      </c>
      <c r="L12" s="305">
        <v>1361.85</v>
      </c>
      <c r="M12" s="308"/>
    </row>
    <row r="13" spans="1:15">
      <c r="A13" s="302">
        <v>4</v>
      </c>
      <c r="B13" s="278" t="s">
        <v>223</v>
      </c>
      <c r="C13" s="305">
        <v>2573.85</v>
      </c>
      <c r="D13" s="280">
        <v>2559.0499999999997</v>
      </c>
      <c r="E13" s="280">
        <v>2528.9999999999995</v>
      </c>
      <c r="F13" s="280">
        <v>2484.1499999999996</v>
      </c>
      <c r="G13" s="280">
        <v>2454.0999999999995</v>
      </c>
      <c r="H13" s="280">
        <v>2603.8999999999996</v>
      </c>
      <c r="I13" s="280">
        <v>2633.95</v>
      </c>
      <c r="J13" s="280">
        <v>2678.7999999999997</v>
      </c>
      <c r="K13" s="305">
        <v>2589.1</v>
      </c>
      <c r="L13" s="305">
        <v>2514.1999999999998</v>
      </c>
      <c r="M13" s="308"/>
    </row>
    <row r="14" spans="1:15">
      <c r="A14" s="302">
        <v>5</v>
      </c>
      <c r="B14" s="278" t="s">
        <v>224</v>
      </c>
      <c r="C14" s="305">
        <v>12463.6</v>
      </c>
      <c r="D14" s="280">
        <v>12424.966666666667</v>
      </c>
      <c r="E14" s="280">
        <v>12244.533333333335</v>
      </c>
      <c r="F14" s="280">
        <v>12025.466666666667</v>
      </c>
      <c r="G14" s="280">
        <v>11845.033333333335</v>
      </c>
      <c r="H14" s="280">
        <v>12644.033333333335</v>
      </c>
      <c r="I14" s="280">
        <v>12824.466666666669</v>
      </c>
      <c r="J14" s="280">
        <v>13043.533333333335</v>
      </c>
      <c r="K14" s="305">
        <v>12605.4</v>
      </c>
      <c r="L14" s="305">
        <v>12205.9</v>
      </c>
      <c r="M14" s="308"/>
    </row>
    <row r="15" spans="1:15">
      <c r="A15" s="302">
        <v>6</v>
      </c>
      <c r="B15" s="278" t="s">
        <v>225</v>
      </c>
      <c r="C15" s="305">
        <v>2389.5</v>
      </c>
      <c r="D15" s="280">
        <v>2371.3333333333335</v>
      </c>
      <c r="E15" s="280">
        <v>2335.5166666666669</v>
      </c>
      <c r="F15" s="280">
        <v>2281.5333333333333</v>
      </c>
      <c r="G15" s="280">
        <v>2245.7166666666667</v>
      </c>
      <c r="H15" s="280">
        <v>2425.3166666666671</v>
      </c>
      <c r="I15" s="280">
        <v>2461.1333333333337</v>
      </c>
      <c r="J15" s="280">
        <v>2515.1166666666672</v>
      </c>
      <c r="K15" s="305">
        <v>2407.15</v>
      </c>
      <c r="L15" s="305">
        <v>2317.35</v>
      </c>
      <c r="M15" s="308"/>
    </row>
    <row r="16" spans="1:15">
      <c r="A16" s="302">
        <v>7</v>
      </c>
      <c r="B16" s="278" t="s">
        <v>226</v>
      </c>
      <c r="C16" s="305">
        <v>3499.5</v>
      </c>
      <c r="D16" s="280">
        <v>3466.6666666666665</v>
      </c>
      <c r="E16" s="280">
        <v>3419.3833333333332</v>
      </c>
      <c r="F16" s="280">
        <v>3339.2666666666669</v>
      </c>
      <c r="G16" s="280">
        <v>3291.9833333333336</v>
      </c>
      <c r="H16" s="280">
        <v>3546.7833333333328</v>
      </c>
      <c r="I16" s="280">
        <v>3594.0666666666666</v>
      </c>
      <c r="J16" s="280">
        <v>3674.1833333333325</v>
      </c>
      <c r="K16" s="305">
        <v>3513.95</v>
      </c>
      <c r="L16" s="305">
        <v>3386.55</v>
      </c>
      <c r="M16" s="308"/>
    </row>
    <row r="17" spans="1:13">
      <c r="A17" s="302">
        <v>8</v>
      </c>
      <c r="B17" s="278" t="s">
        <v>39</v>
      </c>
      <c r="C17" s="278">
        <v>1148.45</v>
      </c>
      <c r="D17" s="280">
        <v>1143.4333333333332</v>
      </c>
      <c r="E17" s="280">
        <v>1121.8666666666663</v>
      </c>
      <c r="F17" s="280">
        <v>1095.2833333333331</v>
      </c>
      <c r="G17" s="280">
        <v>1073.7166666666662</v>
      </c>
      <c r="H17" s="280">
        <v>1170.0166666666664</v>
      </c>
      <c r="I17" s="280">
        <v>1191.5833333333335</v>
      </c>
      <c r="J17" s="280">
        <v>1218.1666666666665</v>
      </c>
      <c r="K17" s="278">
        <v>1165</v>
      </c>
      <c r="L17" s="278">
        <v>1116.8499999999999</v>
      </c>
      <c r="M17" s="278">
        <v>15.488429999999999</v>
      </c>
    </row>
    <row r="18" spans="1:13">
      <c r="A18" s="302">
        <v>9</v>
      </c>
      <c r="B18" s="278" t="s">
        <v>227</v>
      </c>
      <c r="C18" s="278">
        <v>514.1</v>
      </c>
      <c r="D18" s="280">
        <v>511.06666666666661</v>
      </c>
      <c r="E18" s="280">
        <v>498.13333333333321</v>
      </c>
      <c r="F18" s="280">
        <v>482.16666666666663</v>
      </c>
      <c r="G18" s="280">
        <v>469.23333333333323</v>
      </c>
      <c r="H18" s="280">
        <v>527.03333333333319</v>
      </c>
      <c r="I18" s="280">
        <v>539.96666666666658</v>
      </c>
      <c r="J18" s="280">
        <v>555.93333333333317</v>
      </c>
      <c r="K18" s="278">
        <v>524</v>
      </c>
      <c r="L18" s="278">
        <v>495.1</v>
      </c>
      <c r="M18" s="278">
        <v>4.7651000000000003</v>
      </c>
    </row>
    <row r="19" spans="1:13">
      <c r="A19" s="302">
        <v>10</v>
      </c>
      <c r="B19" s="278" t="s">
        <v>42</v>
      </c>
      <c r="C19" s="278">
        <v>267.60000000000002</v>
      </c>
      <c r="D19" s="280">
        <v>266.40000000000003</v>
      </c>
      <c r="E19" s="280">
        <v>261.50000000000006</v>
      </c>
      <c r="F19" s="280">
        <v>255.40000000000003</v>
      </c>
      <c r="G19" s="280">
        <v>250.50000000000006</v>
      </c>
      <c r="H19" s="280">
        <v>272.50000000000006</v>
      </c>
      <c r="I19" s="280">
        <v>277.40000000000003</v>
      </c>
      <c r="J19" s="280">
        <v>283.50000000000006</v>
      </c>
      <c r="K19" s="278">
        <v>271.3</v>
      </c>
      <c r="L19" s="278">
        <v>260.3</v>
      </c>
      <c r="M19" s="278">
        <v>32.672939999999997</v>
      </c>
    </row>
    <row r="20" spans="1:13">
      <c r="A20" s="302">
        <v>11</v>
      </c>
      <c r="B20" s="278" t="s">
        <v>44</v>
      </c>
      <c r="C20" s="278">
        <v>29.85</v>
      </c>
      <c r="D20" s="280">
        <v>29.716666666666669</v>
      </c>
      <c r="E20" s="280">
        <v>29.233333333333338</v>
      </c>
      <c r="F20" s="280">
        <v>28.616666666666671</v>
      </c>
      <c r="G20" s="280">
        <v>28.13333333333334</v>
      </c>
      <c r="H20" s="280">
        <v>30.333333333333336</v>
      </c>
      <c r="I20" s="280">
        <v>30.81666666666667</v>
      </c>
      <c r="J20" s="280">
        <v>31.433333333333334</v>
      </c>
      <c r="K20" s="278">
        <v>30.2</v>
      </c>
      <c r="L20" s="278">
        <v>29.1</v>
      </c>
      <c r="M20" s="278">
        <v>54.500880000000002</v>
      </c>
    </row>
    <row r="21" spans="1:13">
      <c r="A21" s="302">
        <v>12</v>
      </c>
      <c r="B21" s="278" t="s">
        <v>228</v>
      </c>
      <c r="C21" s="278">
        <v>52.35</v>
      </c>
      <c r="D21" s="280">
        <v>50.949999999999996</v>
      </c>
      <c r="E21" s="280">
        <v>48.499999999999993</v>
      </c>
      <c r="F21" s="280">
        <v>44.65</v>
      </c>
      <c r="G21" s="280">
        <v>42.199999999999996</v>
      </c>
      <c r="H21" s="280">
        <v>54.79999999999999</v>
      </c>
      <c r="I21" s="280">
        <v>57.249999999999993</v>
      </c>
      <c r="J21" s="280">
        <v>61.099999999999987</v>
      </c>
      <c r="K21" s="278">
        <v>53.4</v>
      </c>
      <c r="L21" s="278">
        <v>47.1</v>
      </c>
      <c r="M21" s="278">
        <v>27.402660000000001</v>
      </c>
    </row>
    <row r="22" spans="1:13">
      <c r="A22" s="302">
        <v>13</v>
      </c>
      <c r="B22" s="278" t="s">
        <v>229</v>
      </c>
      <c r="C22" s="278">
        <v>138.9</v>
      </c>
      <c r="D22" s="280">
        <v>141.13333333333333</v>
      </c>
      <c r="E22" s="280">
        <v>135.91666666666666</v>
      </c>
      <c r="F22" s="280">
        <v>132.93333333333334</v>
      </c>
      <c r="G22" s="280">
        <v>127.71666666666667</v>
      </c>
      <c r="H22" s="280">
        <v>144.11666666666665</v>
      </c>
      <c r="I22" s="280">
        <v>149.33333333333334</v>
      </c>
      <c r="J22" s="280">
        <v>152.31666666666663</v>
      </c>
      <c r="K22" s="278">
        <v>146.35</v>
      </c>
      <c r="L22" s="278">
        <v>138.15</v>
      </c>
      <c r="M22" s="278">
        <v>19.560569999999998</v>
      </c>
    </row>
    <row r="23" spans="1:13">
      <c r="A23" s="302">
        <v>14</v>
      </c>
      <c r="B23" s="278" t="s">
        <v>230</v>
      </c>
      <c r="C23" s="278">
        <v>1361.75</v>
      </c>
      <c r="D23" s="280">
        <v>1382.25</v>
      </c>
      <c r="E23" s="280">
        <v>1331.5</v>
      </c>
      <c r="F23" s="280">
        <v>1301.25</v>
      </c>
      <c r="G23" s="280">
        <v>1250.5</v>
      </c>
      <c r="H23" s="280">
        <v>1412.5</v>
      </c>
      <c r="I23" s="280">
        <v>1463.25</v>
      </c>
      <c r="J23" s="280">
        <v>1493.5</v>
      </c>
      <c r="K23" s="278">
        <v>1433</v>
      </c>
      <c r="L23" s="278">
        <v>1352</v>
      </c>
      <c r="M23" s="278">
        <v>1.79288</v>
      </c>
    </row>
    <row r="24" spans="1:13">
      <c r="A24" s="302">
        <v>15</v>
      </c>
      <c r="B24" s="278" t="s">
        <v>231</v>
      </c>
      <c r="C24" s="278">
        <v>2757.85</v>
      </c>
      <c r="D24" s="280">
        <v>2750.6166666666668</v>
      </c>
      <c r="E24" s="280">
        <v>2692.2333333333336</v>
      </c>
      <c r="F24" s="280">
        <v>2626.6166666666668</v>
      </c>
      <c r="G24" s="280">
        <v>2568.2333333333336</v>
      </c>
      <c r="H24" s="280">
        <v>2816.2333333333336</v>
      </c>
      <c r="I24" s="280">
        <v>2874.6166666666668</v>
      </c>
      <c r="J24" s="280">
        <v>2940.2333333333336</v>
      </c>
      <c r="K24" s="278">
        <v>2809</v>
      </c>
      <c r="L24" s="278">
        <v>2685</v>
      </c>
      <c r="M24" s="278">
        <v>3.1395599999999999</v>
      </c>
    </row>
    <row r="25" spans="1:13">
      <c r="A25" s="302">
        <v>16</v>
      </c>
      <c r="B25" s="278" t="s">
        <v>46</v>
      </c>
      <c r="C25" s="278">
        <v>521.85</v>
      </c>
      <c r="D25" s="280">
        <v>518.4</v>
      </c>
      <c r="E25" s="280">
        <v>502.79999999999995</v>
      </c>
      <c r="F25" s="280">
        <v>483.75</v>
      </c>
      <c r="G25" s="280">
        <v>468.15</v>
      </c>
      <c r="H25" s="280">
        <v>537.44999999999993</v>
      </c>
      <c r="I25" s="280">
        <v>553.05000000000007</v>
      </c>
      <c r="J25" s="280">
        <v>572.09999999999991</v>
      </c>
      <c r="K25" s="278">
        <v>534</v>
      </c>
      <c r="L25" s="278">
        <v>499.35</v>
      </c>
      <c r="M25" s="278">
        <v>8.2682000000000002</v>
      </c>
    </row>
    <row r="26" spans="1:13">
      <c r="A26" s="302">
        <v>17</v>
      </c>
      <c r="B26" s="278" t="s">
        <v>47</v>
      </c>
      <c r="C26" s="278">
        <v>169.7</v>
      </c>
      <c r="D26" s="280">
        <v>169.4</v>
      </c>
      <c r="E26" s="280">
        <v>164.15</v>
      </c>
      <c r="F26" s="280">
        <v>158.6</v>
      </c>
      <c r="G26" s="280">
        <v>153.35</v>
      </c>
      <c r="H26" s="280">
        <v>174.95000000000002</v>
      </c>
      <c r="I26" s="280">
        <v>180.20000000000002</v>
      </c>
      <c r="J26" s="280">
        <v>185.75000000000003</v>
      </c>
      <c r="K26" s="278">
        <v>174.65</v>
      </c>
      <c r="L26" s="278">
        <v>163.85</v>
      </c>
      <c r="M26" s="278">
        <v>67.924959999999999</v>
      </c>
    </row>
    <row r="27" spans="1:13">
      <c r="A27" s="302">
        <v>18</v>
      </c>
      <c r="B27" s="278" t="s">
        <v>48</v>
      </c>
      <c r="C27" s="278">
        <v>1423.45</v>
      </c>
      <c r="D27" s="280">
        <v>1399.1666666666667</v>
      </c>
      <c r="E27" s="280">
        <v>1358.3333333333335</v>
      </c>
      <c r="F27" s="280">
        <v>1293.2166666666667</v>
      </c>
      <c r="G27" s="280">
        <v>1252.3833333333334</v>
      </c>
      <c r="H27" s="280">
        <v>1464.2833333333335</v>
      </c>
      <c r="I27" s="280">
        <v>1505.116666666667</v>
      </c>
      <c r="J27" s="280">
        <v>1570.2333333333336</v>
      </c>
      <c r="K27" s="278">
        <v>1440</v>
      </c>
      <c r="L27" s="278">
        <v>1334.05</v>
      </c>
      <c r="M27" s="278">
        <v>12.81809</v>
      </c>
    </row>
    <row r="28" spans="1:13">
      <c r="A28" s="302">
        <v>19</v>
      </c>
      <c r="B28" s="278" t="s">
        <v>49</v>
      </c>
      <c r="C28" s="278">
        <v>94</v>
      </c>
      <c r="D28" s="280">
        <v>92.899999999999991</v>
      </c>
      <c r="E28" s="280">
        <v>89.799999999999983</v>
      </c>
      <c r="F28" s="280">
        <v>85.6</v>
      </c>
      <c r="G28" s="280">
        <v>82.499999999999986</v>
      </c>
      <c r="H28" s="280">
        <v>97.09999999999998</v>
      </c>
      <c r="I28" s="280">
        <v>100.19999999999997</v>
      </c>
      <c r="J28" s="280">
        <v>104.39999999999998</v>
      </c>
      <c r="K28" s="278">
        <v>96</v>
      </c>
      <c r="L28" s="278">
        <v>88.7</v>
      </c>
      <c r="M28" s="278">
        <v>159.86544000000001</v>
      </c>
    </row>
    <row r="29" spans="1:13">
      <c r="A29" s="302">
        <v>20</v>
      </c>
      <c r="B29" s="278" t="s">
        <v>50</v>
      </c>
      <c r="C29" s="278">
        <v>46.95</v>
      </c>
      <c r="D29" s="280">
        <v>46.783333333333339</v>
      </c>
      <c r="E29" s="280">
        <v>45.716666666666676</v>
      </c>
      <c r="F29" s="280">
        <v>44.483333333333334</v>
      </c>
      <c r="G29" s="280">
        <v>43.416666666666671</v>
      </c>
      <c r="H29" s="280">
        <v>48.01666666666668</v>
      </c>
      <c r="I29" s="280">
        <v>49.083333333333343</v>
      </c>
      <c r="J29" s="280">
        <v>50.316666666666684</v>
      </c>
      <c r="K29" s="278">
        <v>47.85</v>
      </c>
      <c r="L29" s="278">
        <v>45.55</v>
      </c>
      <c r="M29" s="278">
        <v>298.31697000000003</v>
      </c>
    </row>
    <row r="30" spans="1:13">
      <c r="A30" s="302">
        <v>21</v>
      </c>
      <c r="B30" s="278" t="s">
        <v>52</v>
      </c>
      <c r="C30" s="278">
        <v>1743.1</v>
      </c>
      <c r="D30" s="280">
        <v>1726.7166666666665</v>
      </c>
      <c r="E30" s="280">
        <v>1701.133333333333</v>
      </c>
      <c r="F30" s="280">
        <v>1659.1666666666665</v>
      </c>
      <c r="G30" s="280">
        <v>1633.583333333333</v>
      </c>
      <c r="H30" s="280">
        <v>1768.6833333333329</v>
      </c>
      <c r="I30" s="280">
        <v>1794.2666666666664</v>
      </c>
      <c r="J30" s="280">
        <v>1836.2333333333329</v>
      </c>
      <c r="K30" s="278">
        <v>1752.3</v>
      </c>
      <c r="L30" s="278">
        <v>1684.75</v>
      </c>
      <c r="M30" s="278">
        <v>18.212959999999999</v>
      </c>
    </row>
    <row r="31" spans="1:13">
      <c r="A31" s="302">
        <v>22</v>
      </c>
      <c r="B31" s="278" t="s">
        <v>54</v>
      </c>
      <c r="C31" s="278">
        <v>544.65</v>
      </c>
      <c r="D31" s="280">
        <v>534.88333333333333</v>
      </c>
      <c r="E31" s="280">
        <v>520.76666666666665</v>
      </c>
      <c r="F31" s="280">
        <v>496.88333333333333</v>
      </c>
      <c r="G31" s="280">
        <v>482.76666666666665</v>
      </c>
      <c r="H31" s="280">
        <v>558.76666666666665</v>
      </c>
      <c r="I31" s="280">
        <v>572.88333333333321</v>
      </c>
      <c r="J31" s="280">
        <v>596.76666666666665</v>
      </c>
      <c r="K31" s="278">
        <v>549</v>
      </c>
      <c r="L31" s="278">
        <v>511</v>
      </c>
      <c r="M31" s="278">
        <v>99.063850000000002</v>
      </c>
    </row>
    <row r="32" spans="1:13">
      <c r="A32" s="302">
        <v>23</v>
      </c>
      <c r="B32" s="278" t="s">
        <v>232</v>
      </c>
      <c r="C32" s="278">
        <v>2137.85</v>
      </c>
      <c r="D32" s="280">
        <v>2150.9166666666665</v>
      </c>
      <c r="E32" s="280">
        <v>2091.833333333333</v>
      </c>
      <c r="F32" s="280">
        <v>2045.8166666666666</v>
      </c>
      <c r="G32" s="280">
        <v>1986.7333333333331</v>
      </c>
      <c r="H32" s="280">
        <v>2196.9333333333329</v>
      </c>
      <c r="I32" s="280">
        <v>2256.016666666666</v>
      </c>
      <c r="J32" s="280">
        <v>2302.0333333333328</v>
      </c>
      <c r="K32" s="278">
        <v>2210</v>
      </c>
      <c r="L32" s="278">
        <v>2104.9</v>
      </c>
      <c r="M32" s="278">
        <v>3.93228</v>
      </c>
    </row>
    <row r="33" spans="1:13">
      <c r="A33" s="302">
        <v>24</v>
      </c>
      <c r="B33" s="278" t="s">
        <v>56</v>
      </c>
      <c r="C33" s="278">
        <v>422.55</v>
      </c>
      <c r="D33" s="280">
        <v>416.75</v>
      </c>
      <c r="E33" s="280">
        <v>406.5</v>
      </c>
      <c r="F33" s="280">
        <v>390.45</v>
      </c>
      <c r="G33" s="280">
        <v>380.2</v>
      </c>
      <c r="H33" s="280">
        <v>432.8</v>
      </c>
      <c r="I33" s="280">
        <v>443.05</v>
      </c>
      <c r="J33" s="280">
        <v>459.1</v>
      </c>
      <c r="K33" s="278">
        <v>427</v>
      </c>
      <c r="L33" s="278">
        <v>400.7</v>
      </c>
      <c r="M33" s="278">
        <v>423.44580999999999</v>
      </c>
    </row>
    <row r="34" spans="1:13">
      <c r="A34" s="302">
        <v>25</v>
      </c>
      <c r="B34" s="278" t="s">
        <v>57</v>
      </c>
      <c r="C34" s="278">
        <v>2333.5500000000002</v>
      </c>
      <c r="D34" s="280">
        <v>2321.0166666666669</v>
      </c>
      <c r="E34" s="280">
        <v>2277.0333333333338</v>
      </c>
      <c r="F34" s="280">
        <v>2220.5166666666669</v>
      </c>
      <c r="G34" s="280">
        <v>2176.5333333333338</v>
      </c>
      <c r="H34" s="280">
        <v>2377.5333333333338</v>
      </c>
      <c r="I34" s="280">
        <v>2421.5166666666664</v>
      </c>
      <c r="J34" s="280">
        <v>2478.0333333333338</v>
      </c>
      <c r="K34" s="278">
        <v>2365</v>
      </c>
      <c r="L34" s="278">
        <v>2264.5</v>
      </c>
      <c r="M34" s="278">
        <v>9.4458099999999998</v>
      </c>
    </row>
    <row r="35" spans="1:13">
      <c r="A35" s="302">
        <v>26</v>
      </c>
      <c r="B35" s="278" t="s">
        <v>60</v>
      </c>
      <c r="C35" s="278">
        <v>2220</v>
      </c>
      <c r="D35" s="280">
        <v>2197.3333333333335</v>
      </c>
      <c r="E35" s="280">
        <v>2144.666666666667</v>
      </c>
      <c r="F35" s="280">
        <v>2069.3333333333335</v>
      </c>
      <c r="G35" s="280">
        <v>2016.666666666667</v>
      </c>
      <c r="H35" s="280">
        <v>2272.666666666667</v>
      </c>
      <c r="I35" s="280">
        <v>2325.3333333333339</v>
      </c>
      <c r="J35" s="280">
        <v>2400.666666666667</v>
      </c>
      <c r="K35" s="278">
        <v>2250</v>
      </c>
      <c r="L35" s="278">
        <v>2122</v>
      </c>
      <c r="M35" s="278">
        <v>72.467399999999998</v>
      </c>
    </row>
    <row r="36" spans="1:13">
      <c r="A36" s="302">
        <v>27</v>
      </c>
      <c r="B36" s="278" t="s">
        <v>59</v>
      </c>
      <c r="C36" s="278">
        <v>4699.6000000000004</v>
      </c>
      <c r="D36" s="280">
        <v>4656.1333333333341</v>
      </c>
      <c r="E36" s="280">
        <v>4552.2666666666682</v>
      </c>
      <c r="F36" s="280">
        <v>4404.9333333333343</v>
      </c>
      <c r="G36" s="280">
        <v>4301.0666666666684</v>
      </c>
      <c r="H36" s="280">
        <v>4803.4666666666681</v>
      </c>
      <c r="I36" s="280">
        <v>4907.3333333333348</v>
      </c>
      <c r="J36" s="280">
        <v>5054.6666666666679</v>
      </c>
      <c r="K36" s="278">
        <v>4760</v>
      </c>
      <c r="L36" s="278">
        <v>4508.8</v>
      </c>
      <c r="M36" s="278">
        <v>7.4735399999999998</v>
      </c>
    </row>
    <row r="37" spans="1:13">
      <c r="A37" s="302">
        <v>28</v>
      </c>
      <c r="B37" s="278" t="s">
        <v>233</v>
      </c>
      <c r="C37" s="278">
        <v>2070.1</v>
      </c>
      <c r="D37" s="280">
        <v>2065.0333333333333</v>
      </c>
      <c r="E37" s="280">
        <v>2040.0666666666666</v>
      </c>
      <c r="F37" s="280">
        <v>2010.0333333333333</v>
      </c>
      <c r="G37" s="280">
        <v>1985.0666666666666</v>
      </c>
      <c r="H37" s="280">
        <v>2095.0666666666666</v>
      </c>
      <c r="I37" s="280">
        <v>2120.0333333333328</v>
      </c>
      <c r="J37" s="280">
        <v>2150.0666666666666</v>
      </c>
      <c r="K37" s="278">
        <v>2090</v>
      </c>
      <c r="L37" s="278">
        <v>2035</v>
      </c>
      <c r="M37" s="278">
        <v>0.17477000000000001</v>
      </c>
    </row>
    <row r="38" spans="1:13">
      <c r="A38" s="302">
        <v>29</v>
      </c>
      <c r="B38" s="278" t="s">
        <v>61</v>
      </c>
      <c r="C38" s="278">
        <v>903.7</v>
      </c>
      <c r="D38" s="280">
        <v>895.33333333333337</v>
      </c>
      <c r="E38" s="280">
        <v>866.66666666666674</v>
      </c>
      <c r="F38" s="280">
        <v>829.63333333333333</v>
      </c>
      <c r="G38" s="280">
        <v>800.9666666666667</v>
      </c>
      <c r="H38" s="280">
        <v>932.36666666666679</v>
      </c>
      <c r="I38" s="280">
        <v>961.03333333333353</v>
      </c>
      <c r="J38" s="280">
        <v>998.06666666666683</v>
      </c>
      <c r="K38" s="278">
        <v>924</v>
      </c>
      <c r="L38" s="278">
        <v>858.3</v>
      </c>
      <c r="M38" s="278">
        <v>12.65667</v>
      </c>
    </row>
    <row r="39" spans="1:13">
      <c r="A39" s="302">
        <v>30</v>
      </c>
      <c r="B39" s="278" t="s">
        <v>234</v>
      </c>
      <c r="C39" s="278">
        <v>198.2</v>
      </c>
      <c r="D39" s="280">
        <v>194.31666666666669</v>
      </c>
      <c r="E39" s="280">
        <v>183.88333333333338</v>
      </c>
      <c r="F39" s="280">
        <v>169.56666666666669</v>
      </c>
      <c r="G39" s="280">
        <v>159.13333333333338</v>
      </c>
      <c r="H39" s="280">
        <v>208.63333333333338</v>
      </c>
      <c r="I39" s="280">
        <v>219.06666666666672</v>
      </c>
      <c r="J39" s="280">
        <v>233.38333333333338</v>
      </c>
      <c r="K39" s="278">
        <v>204.75</v>
      </c>
      <c r="L39" s="278">
        <v>180</v>
      </c>
      <c r="M39" s="278">
        <v>220.01767000000001</v>
      </c>
    </row>
    <row r="40" spans="1:13">
      <c r="A40" s="302">
        <v>31</v>
      </c>
      <c r="B40" s="278" t="s">
        <v>62</v>
      </c>
      <c r="C40" s="278">
        <v>49.6</v>
      </c>
      <c r="D40" s="280">
        <v>49.35</v>
      </c>
      <c r="E40" s="280">
        <v>48.5</v>
      </c>
      <c r="F40" s="280">
        <v>47.4</v>
      </c>
      <c r="G40" s="280">
        <v>46.55</v>
      </c>
      <c r="H40" s="280">
        <v>50.45</v>
      </c>
      <c r="I40" s="280">
        <v>51.300000000000011</v>
      </c>
      <c r="J40" s="280">
        <v>52.400000000000006</v>
      </c>
      <c r="K40" s="278">
        <v>50.2</v>
      </c>
      <c r="L40" s="278">
        <v>48.25</v>
      </c>
      <c r="M40" s="278">
        <v>191.93391</v>
      </c>
    </row>
    <row r="41" spans="1:13">
      <c r="A41" s="302">
        <v>32</v>
      </c>
      <c r="B41" s="278" t="s">
        <v>63</v>
      </c>
      <c r="C41" s="278">
        <v>34.4</v>
      </c>
      <c r="D41" s="280">
        <v>34.249999999999993</v>
      </c>
      <c r="E41" s="280">
        <v>33.949999999999989</v>
      </c>
      <c r="F41" s="280">
        <v>33.499999999999993</v>
      </c>
      <c r="G41" s="280">
        <v>33.199999999999989</v>
      </c>
      <c r="H41" s="280">
        <v>34.699999999999989</v>
      </c>
      <c r="I41" s="280">
        <v>34.999999999999986</v>
      </c>
      <c r="J41" s="280">
        <v>35.449999999999989</v>
      </c>
      <c r="K41" s="278">
        <v>34.549999999999997</v>
      </c>
      <c r="L41" s="278">
        <v>33.799999999999997</v>
      </c>
      <c r="M41" s="278">
        <v>8.5325100000000003</v>
      </c>
    </row>
    <row r="42" spans="1:13">
      <c r="A42" s="302">
        <v>33</v>
      </c>
      <c r="B42" s="278" t="s">
        <v>64</v>
      </c>
      <c r="C42" s="278">
        <v>1229.55</v>
      </c>
      <c r="D42" s="280">
        <v>1208.7166666666667</v>
      </c>
      <c r="E42" s="280">
        <v>1173.4833333333333</v>
      </c>
      <c r="F42" s="280">
        <v>1117.4166666666667</v>
      </c>
      <c r="G42" s="280">
        <v>1082.1833333333334</v>
      </c>
      <c r="H42" s="280">
        <v>1264.7833333333333</v>
      </c>
      <c r="I42" s="280">
        <v>1300.0166666666669</v>
      </c>
      <c r="J42" s="280">
        <v>1356.0833333333333</v>
      </c>
      <c r="K42" s="278">
        <v>1243.95</v>
      </c>
      <c r="L42" s="278">
        <v>1152.6500000000001</v>
      </c>
      <c r="M42" s="278">
        <v>13.51651</v>
      </c>
    </row>
    <row r="43" spans="1:13">
      <c r="A43" s="302">
        <v>34</v>
      </c>
      <c r="B43" s="278" t="s">
        <v>67</v>
      </c>
      <c r="C43" s="278">
        <v>515.4</v>
      </c>
      <c r="D43" s="280">
        <v>514.66666666666663</v>
      </c>
      <c r="E43" s="280">
        <v>507.73333333333323</v>
      </c>
      <c r="F43" s="280">
        <v>500.06666666666661</v>
      </c>
      <c r="G43" s="280">
        <v>493.13333333333321</v>
      </c>
      <c r="H43" s="280">
        <v>522.33333333333326</v>
      </c>
      <c r="I43" s="280">
        <v>529.26666666666665</v>
      </c>
      <c r="J43" s="280">
        <v>536.93333333333328</v>
      </c>
      <c r="K43" s="278">
        <v>521.6</v>
      </c>
      <c r="L43" s="278">
        <v>507</v>
      </c>
      <c r="M43" s="278">
        <v>14.76905</v>
      </c>
    </row>
    <row r="44" spans="1:13">
      <c r="A44" s="302">
        <v>35</v>
      </c>
      <c r="B44" s="278" t="s">
        <v>66</v>
      </c>
      <c r="C44" s="278">
        <v>71</v>
      </c>
      <c r="D44" s="280">
        <v>71.133333333333326</v>
      </c>
      <c r="E44" s="280">
        <v>70.066666666666649</v>
      </c>
      <c r="F44" s="280">
        <v>69.133333333333326</v>
      </c>
      <c r="G44" s="280">
        <v>68.066666666666649</v>
      </c>
      <c r="H44" s="280">
        <v>72.066666666666649</v>
      </c>
      <c r="I44" s="280">
        <v>73.133333333333312</v>
      </c>
      <c r="J44" s="280">
        <v>74.066666666666649</v>
      </c>
      <c r="K44" s="278">
        <v>72.2</v>
      </c>
      <c r="L44" s="278">
        <v>70.2</v>
      </c>
      <c r="M44" s="278">
        <v>235.32177999999999</v>
      </c>
    </row>
    <row r="45" spans="1:13">
      <c r="A45" s="302">
        <v>36</v>
      </c>
      <c r="B45" s="278" t="s">
        <v>68</v>
      </c>
      <c r="C45" s="278">
        <v>238.45</v>
      </c>
      <c r="D45" s="280">
        <v>237.06666666666669</v>
      </c>
      <c r="E45" s="280">
        <v>230.38333333333338</v>
      </c>
      <c r="F45" s="280">
        <v>222.31666666666669</v>
      </c>
      <c r="G45" s="280">
        <v>215.63333333333338</v>
      </c>
      <c r="H45" s="280">
        <v>245.13333333333338</v>
      </c>
      <c r="I45" s="280">
        <v>251.81666666666672</v>
      </c>
      <c r="J45" s="280">
        <v>259.88333333333338</v>
      </c>
      <c r="K45" s="278">
        <v>243.75</v>
      </c>
      <c r="L45" s="278">
        <v>229</v>
      </c>
      <c r="M45" s="278">
        <v>22.381879999999999</v>
      </c>
    </row>
    <row r="46" spans="1:13">
      <c r="A46" s="302">
        <v>37</v>
      </c>
      <c r="B46" s="278" t="s">
        <v>71</v>
      </c>
      <c r="C46" s="278">
        <v>21.7</v>
      </c>
      <c r="D46" s="280">
        <v>21.583333333333332</v>
      </c>
      <c r="E46" s="280">
        <v>21.266666666666666</v>
      </c>
      <c r="F46" s="280">
        <v>20.833333333333332</v>
      </c>
      <c r="G46" s="280">
        <v>20.516666666666666</v>
      </c>
      <c r="H46" s="280">
        <v>22.016666666666666</v>
      </c>
      <c r="I46" s="280">
        <v>22.333333333333336</v>
      </c>
      <c r="J46" s="280">
        <v>22.766666666666666</v>
      </c>
      <c r="K46" s="278">
        <v>21.9</v>
      </c>
      <c r="L46" s="278">
        <v>21.15</v>
      </c>
      <c r="M46" s="278">
        <v>275.40877999999998</v>
      </c>
    </row>
    <row r="47" spans="1:13">
      <c r="A47" s="302">
        <v>38</v>
      </c>
      <c r="B47" s="278" t="s">
        <v>75</v>
      </c>
      <c r="C47" s="278">
        <v>355.4</v>
      </c>
      <c r="D47" s="280">
        <v>356.65000000000003</v>
      </c>
      <c r="E47" s="280">
        <v>348.30000000000007</v>
      </c>
      <c r="F47" s="280">
        <v>341.20000000000005</v>
      </c>
      <c r="G47" s="280">
        <v>332.85000000000008</v>
      </c>
      <c r="H47" s="280">
        <v>363.75000000000006</v>
      </c>
      <c r="I47" s="280">
        <v>372.10000000000008</v>
      </c>
      <c r="J47" s="280">
        <v>379.20000000000005</v>
      </c>
      <c r="K47" s="278">
        <v>365</v>
      </c>
      <c r="L47" s="278">
        <v>349.55</v>
      </c>
      <c r="M47" s="278">
        <v>59.15878</v>
      </c>
    </row>
    <row r="48" spans="1:13">
      <c r="A48" s="302">
        <v>39</v>
      </c>
      <c r="B48" s="278" t="s">
        <v>70</v>
      </c>
      <c r="C48" s="278">
        <v>500.45</v>
      </c>
      <c r="D48" s="280">
        <v>503.60000000000008</v>
      </c>
      <c r="E48" s="280">
        <v>494.20000000000016</v>
      </c>
      <c r="F48" s="280">
        <v>487.9500000000001</v>
      </c>
      <c r="G48" s="280">
        <v>478.55000000000018</v>
      </c>
      <c r="H48" s="280">
        <v>509.85000000000014</v>
      </c>
      <c r="I48" s="280">
        <v>519.25000000000011</v>
      </c>
      <c r="J48" s="280">
        <v>525.50000000000011</v>
      </c>
      <c r="K48" s="278">
        <v>513</v>
      </c>
      <c r="L48" s="278">
        <v>497.35</v>
      </c>
      <c r="M48" s="278">
        <v>170.82241999999999</v>
      </c>
    </row>
    <row r="49" spans="1:13">
      <c r="A49" s="302">
        <v>40</v>
      </c>
      <c r="B49" s="278" t="s">
        <v>126</v>
      </c>
      <c r="C49" s="278">
        <v>171.5</v>
      </c>
      <c r="D49" s="280">
        <v>170.88333333333333</v>
      </c>
      <c r="E49" s="280">
        <v>166.06666666666666</v>
      </c>
      <c r="F49" s="280">
        <v>160.63333333333333</v>
      </c>
      <c r="G49" s="280">
        <v>155.81666666666666</v>
      </c>
      <c r="H49" s="280">
        <v>176.31666666666666</v>
      </c>
      <c r="I49" s="280">
        <v>181.13333333333333</v>
      </c>
      <c r="J49" s="280">
        <v>186.56666666666666</v>
      </c>
      <c r="K49" s="278">
        <v>175.7</v>
      </c>
      <c r="L49" s="278">
        <v>165.45</v>
      </c>
      <c r="M49" s="278">
        <v>64.719430000000003</v>
      </c>
    </row>
    <row r="50" spans="1:13">
      <c r="A50" s="302">
        <v>41</v>
      </c>
      <c r="B50" s="278" t="s">
        <v>72</v>
      </c>
      <c r="C50" s="278">
        <v>349.9</v>
      </c>
      <c r="D50" s="280">
        <v>347.5</v>
      </c>
      <c r="E50" s="280">
        <v>341.5</v>
      </c>
      <c r="F50" s="280">
        <v>333.1</v>
      </c>
      <c r="G50" s="280">
        <v>327.10000000000002</v>
      </c>
      <c r="H50" s="280">
        <v>355.9</v>
      </c>
      <c r="I50" s="280">
        <v>361.9</v>
      </c>
      <c r="J50" s="280">
        <v>370.29999999999995</v>
      </c>
      <c r="K50" s="278">
        <v>353.5</v>
      </c>
      <c r="L50" s="278">
        <v>339.1</v>
      </c>
      <c r="M50" s="278">
        <v>91.964089999999999</v>
      </c>
    </row>
    <row r="51" spans="1:13">
      <c r="A51" s="302">
        <v>42</v>
      </c>
      <c r="B51" s="278" t="s">
        <v>235</v>
      </c>
      <c r="C51" s="278">
        <v>829.95</v>
      </c>
      <c r="D51" s="280">
        <v>821.96666666666658</v>
      </c>
      <c r="E51" s="280">
        <v>799.03333333333319</v>
      </c>
      <c r="F51" s="280">
        <v>768.11666666666656</v>
      </c>
      <c r="G51" s="280">
        <v>745.18333333333317</v>
      </c>
      <c r="H51" s="280">
        <v>852.88333333333321</v>
      </c>
      <c r="I51" s="280">
        <v>875.81666666666661</v>
      </c>
      <c r="J51" s="280">
        <v>906.73333333333323</v>
      </c>
      <c r="K51" s="278">
        <v>844.9</v>
      </c>
      <c r="L51" s="278">
        <v>791.05</v>
      </c>
      <c r="M51" s="278">
        <v>0.98978999999999995</v>
      </c>
    </row>
    <row r="52" spans="1:13">
      <c r="A52" s="302">
        <v>43</v>
      </c>
      <c r="B52" s="278" t="s">
        <v>73</v>
      </c>
      <c r="C52" s="278">
        <v>10380.25</v>
      </c>
      <c r="D52" s="280">
        <v>10390.550000000001</v>
      </c>
      <c r="E52" s="280">
        <v>10107.100000000002</v>
      </c>
      <c r="F52" s="280">
        <v>9833.9500000000007</v>
      </c>
      <c r="G52" s="280">
        <v>9550.5000000000018</v>
      </c>
      <c r="H52" s="280">
        <v>10663.700000000003</v>
      </c>
      <c r="I52" s="280">
        <v>10947.150000000003</v>
      </c>
      <c r="J52" s="280">
        <v>11220.300000000003</v>
      </c>
      <c r="K52" s="278">
        <v>10674</v>
      </c>
      <c r="L52" s="278">
        <v>10117.4</v>
      </c>
      <c r="M52" s="278">
        <v>0.34921000000000002</v>
      </c>
    </row>
    <row r="53" spans="1:13">
      <c r="A53" s="302">
        <v>44</v>
      </c>
      <c r="B53" s="278" t="s">
        <v>76</v>
      </c>
      <c r="C53" s="278">
        <v>2836.8</v>
      </c>
      <c r="D53" s="280">
        <v>2848.5833333333335</v>
      </c>
      <c r="E53" s="280">
        <v>2803.2166666666672</v>
      </c>
      <c r="F53" s="280">
        <v>2769.6333333333337</v>
      </c>
      <c r="G53" s="280">
        <v>2724.2666666666673</v>
      </c>
      <c r="H53" s="280">
        <v>2882.166666666667</v>
      </c>
      <c r="I53" s="280">
        <v>2927.5333333333328</v>
      </c>
      <c r="J53" s="280">
        <v>2961.1166666666668</v>
      </c>
      <c r="K53" s="278">
        <v>2893.95</v>
      </c>
      <c r="L53" s="278">
        <v>2815</v>
      </c>
      <c r="M53" s="278">
        <v>6.7590700000000004</v>
      </c>
    </row>
    <row r="54" spans="1:13">
      <c r="A54" s="302">
        <v>45</v>
      </c>
      <c r="B54" s="278" t="s">
        <v>82</v>
      </c>
      <c r="C54" s="278">
        <v>521.4</v>
      </c>
      <c r="D54" s="280">
        <v>516.30000000000007</v>
      </c>
      <c r="E54" s="280">
        <v>508.10000000000014</v>
      </c>
      <c r="F54" s="280">
        <v>494.80000000000007</v>
      </c>
      <c r="G54" s="280">
        <v>486.60000000000014</v>
      </c>
      <c r="H54" s="280">
        <v>529.60000000000014</v>
      </c>
      <c r="I54" s="280">
        <v>537.80000000000018</v>
      </c>
      <c r="J54" s="280">
        <v>551.10000000000014</v>
      </c>
      <c r="K54" s="278">
        <v>524.5</v>
      </c>
      <c r="L54" s="278">
        <v>503</v>
      </c>
      <c r="M54" s="278">
        <v>5.6813599999999997</v>
      </c>
    </row>
    <row r="55" spans="1:13">
      <c r="A55" s="302">
        <v>46</v>
      </c>
      <c r="B55" s="278" t="s">
        <v>77</v>
      </c>
      <c r="C55" s="278">
        <v>343.55</v>
      </c>
      <c r="D55" s="280">
        <v>339.63333333333333</v>
      </c>
      <c r="E55" s="280">
        <v>333.06666666666666</v>
      </c>
      <c r="F55" s="280">
        <v>322.58333333333331</v>
      </c>
      <c r="G55" s="280">
        <v>316.01666666666665</v>
      </c>
      <c r="H55" s="280">
        <v>350.11666666666667</v>
      </c>
      <c r="I55" s="280">
        <v>356.68333333333328</v>
      </c>
      <c r="J55" s="280">
        <v>367.16666666666669</v>
      </c>
      <c r="K55" s="278">
        <v>346.2</v>
      </c>
      <c r="L55" s="278">
        <v>329.15</v>
      </c>
      <c r="M55" s="278">
        <v>74.736159999999998</v>
      </c>
    </row>
    <row r="56" spans="1:13">
      <c r="A56" s="302">
        <v>47</v>
      </c>
      <c r="B56" s="278" t="s">
        <v>78</v>
      </c>
      <c r="C56" s="278">
        <v>85.85</v>
      </c>
      <c r="D56" s="280">
        <v>86.083333333333329</v>
      </c>
      <c r="E56" s="280">
        <v>84.566666666666663</v>
      </c>
      <c r="F56" s="280">
        <v>83.283333333333331</v>
      </c>
      <c r="G56" s="280">
        <v>81.766666666666666</v>
      </c>
      <c r="H56" s="280">
        <v>87.36666666666666</v>
      </c>
      <c r="I56" s="280">
        <v>88.88333333333334</v>
      </c>
      <c r="J56" s="280">
        <v>90.166666666666657</v>
      </c>
      <c r="K56" s="278">
        <v>87.6</v>
      </c>
      <c r="L56" s="278">
        <v>84.8</v>
      </c>
      <c r="M56" s="278">
        <v>112.92993</v>
      </c>
    </row>
    <row r="57" spans="1:13">
      <c r="A57" s="302">
        <v>48</v>
      </c>
      <c r="B57" s="278" t="s">
        <v>79</v>
      </c>
      <c r="C57" s="278">
        <v>116.15</v>
      </c>
      <c r="D57" s="280">
        <v>115.05000000000001</v>
      </c>
      <c r="E57" s="280">
        <v>112.90000000000002</v>
      </c>
      <c r="F57" s="280">
        <v>109.65</v>
      </c>
      <c r="G57" s="280">
        <v>107.50000000000001</v>
      </c>
      <c r="H57" s="280">
        <v>118.30000000000003</v>
      </c>
      <c r="I57" s="280">
        <v>120.45</v>
      </c>
      <c r="J57" s="280">
        <v>123.70000000000003</v>
      </c>
      <c r="K57" s="278">
        <v>117.2</v>
      </c>
      <c r="L57" s="278">
        <v>111.8</v>
      </c>
      <c r="M57" s="278">
        <v>8.4228299999999994</v>
      </c>
    </row>
    <row r="58" spans="1:13">
      <c r="A58" s="302">
        <v>49</v>
      </c>
      <c r="B58" s="278" t="s">
        <v>83</v>
      </c>
      <c r="C58" s="278">
        <v>159.4</v>
      </c>
      <c r="D58" s="280">
        <v>157.1</v>
      </c>
      <c r="E58" s="280">
        <v>151.29999999999998</v>
      </c>
      <c r="F58" s="280">
        <v>143.19999999999999</v>
      </c>
      <c r="G58" s="280">
        <v>137.39999999999998</v>
      </c>
      <c r="H58" s="280">
        <v>165.2</v>
      </c>
      <c r="I58" s="280">
        <v>171</v>
      </c>
      <c r="J58" s="280">
        <v>179.1</v>
      </c>
      <c r="K58" s="278">
        <v>162.9</v>
      </c>
      <c r="L58" s="278">
        <v>149</v>
      </c>
      <c r="M58" s="278">
        <v>82.384770000000003</v>
      </c>
    </row>
    <row r="59" spans="1:13">
      <c r="A59" s="302">
        <v>50</v>
      </c>
      <c r="B59" s="278" t="s">
        <v>84</v>
      </c>
      <c r="C59" s="278">
        <v>600.45000000000005</v>
      </c>
      <c r="D59" s="280">
        <v>598.41666666666663</v>
      </c>
      <c r="E59" s="280">
        <v>584.0333333333333</v>
      </c>
      <c r="F59" s="280">
        <v>567.61666666666667</v>
      </c>
      <c r="G59" s="280">
        <v>553.23333333333335</v>
      </c>
      <c r="H59" s="280">
        <v>614.83333333333326</v>
      </c>
      <c r="I59" s="280">
        <v>629.2166666666667</v>
      </c>
      <c r="J59" s="280">
        <v>645.63333333333321</v>
      </c>
      <c r="K59" s="278">
        <v>612.79999999999995</v>
      </c>
      <c r="L59" s="278">
        <v>582</v>
      </c>
      <c r="M59" s="278">
        <v>127.16392</v>
      </c>
    </row>
    <row r="60" spans="1:13">
      <c r="A60" s="302">
        <v>51</v>
      </c>
      <c r="B60" s="278" t="s">
        <v>236</v>
      </c>
      <c r="C60" s="278">
        <v>126.05</v>
      </c>
      <c r="D60" s="280">
        <v>127.03333333333335</v>
      </c>
      <c r="E60" s="280">
        <v>123.6166666666667</v>
      </c>
      <c r="F60" s="280">
        <v>121.18333333333335</v>
      </c>
      <c r="G60" s="280">
        <v>117.76666666666671</v>
      </c>
      <c r="H60" s="280">
        <v>129.4666666666667</v>
      </c>
      <c r="I60" s="280">
        <v>132.88333333333335</v>
      </c>
      <c r="J60" s="280">
        <v>135.31666666666669</v>
      </c>
      <c r="K60" s="278">
        <v>130.44999999999999</v>
      </c>
      <c r="L60" s="278">
        <v>124.6</v>
      </c>
      <c r="M60" s="278">
        <v>16.143969999999999</v>
      </c>
    </row>
    <row r="61" spans="1:13">
      <c r="A61" s="302">
        <v>52</v>
      </c>
      <c r="B61" s="278" t="s">
        <v>85</v>
      </c>
      <c r="C61" s="278">
        <v>147.4</v>
      </c>
      <c r="D61" s="280">
        <v>147.43333333333331</v>
      </c>
      <c r="E61" s="280">
        <v>144.36666666666662</v>
      </c>
      <c r="F61" s="280">
        <v>141.33333333333331</v>
      </c>
      <c r="G61" s="280">
        <v>138.26666666666662</v>
      </c>
      <c r="H61" s="280">
        <v>150.46666666666661</v>
      </c>
      <c r="I61" s="280">
        <v>153.53333333333327</v>
      </c>
      <c r="J61" s="280">
        <v>156.56666666666661</v>
      </c>
      <c r="K61" s="278">
        <v>150.5</v>
      </c>
      <c r="L61" s="278">
        <v>144.4</v>
      </c>
      <c r="M61" s="278">
        <v>97.368740000000003</v>
      </c>
    </row>
    <row r="62" spans="1:13">
      <c r="A62" s="302">
        <v>53</v>
      </c>
      <c r="B62" s="278" t="s">
        <v>86</v>
      </c>
      <c r="C62" s="278">
        <v>1408.9</v>
      </c>
      <c r="D62" s="280">
        <v>1395.7833333333335</v>
      </c>
      <c r="E62" s="280">
        <v>1374.5666666666671</v>
      </c>
      <c r="F62" s="280">
        <v>1340.2333333333336</v>
      </c>
      <c r="G62" s="280">
        <v>1319.0166666666671</v>
      </c>
      <c r="H62" s="280">
        <v>1430.116666666667</v>
      </c>
      <c r="I62" s="280">
        <v>1451.3333333333337</v>
      </c>
      <c r="J62" s="280">
        <v>1485.666666666667</v>
      </c>
      <c r="K62" s="278">
        <v>1417</v>
      </c>
      <c r="L62" s="278">
        <v>1361.45</v>
      </c>
      <c r="M62" s="278">
        <v>7.8998799999999996</v>
      </c>
    </row>
    <row r="63" spans="1:13">
      <c r="A63" s="302">
        <v>54</v>
      </c>
      <c r="B63" s="278" t="s">
        <v>87</v>
      </c>
      <c r="C63" s="278">
        <v>371.05</v>
      </c>
      <c r="D63" s="280">
        <v>374.58333333333331</v>
      </c>
      <c r="E63" s="280">
        <v>363.16666666666663</v>
      </c>
      <c r="F63" s="280">
        <v>355.2833333333333</v>
      </c>
      <c r="G63" s="280">
        <v>343.86666666666662</v>
      </c>
      <c r="H63" s="280">
        <v>382.46666666666664</v>
      </c>
      <c r="I63" s="280">
        <v>393.88333333333327</v>
      </c>
      <c r="J63" s="280">
        <v>401.76666666666665</v>
      </c>
      <c r="K63" s="278">
        <v>386</v>
      </c>
      <c r="L63" s="278">
        <v>366.7</v>
      </c>
      <c r="M63" s="278">
        <v>18.19182</v>
      </c>
    </row>
    <row r="64" spans="1:13">
      <c r="A64" s="302">
        <v>55</v>
      </c>
      <c r="B64" s="278" t="s">
        <v>237</v>
      </c>
      <c r="C64" s="278">
        <v>562.95000000000005</v>
      </c>
      <c r="D64" s="280">
        <v>551.01666666666677</v>
      </c>
      <c r="E64" s="280">
        <v>533.03333333333353</v>
      </c>
      <c r="F64" s="280">
        <v>503.11666666666679</v>
      </c>
      <c r="G64" s="280">
        <v>485.13333333333355</v>
      </c>
      <c r="H64" s="280">
        <v>580.93333333333351</v>
      </c>
      <c r="I64" s="280">
        <v>598.91666666666686</v>
      </c>
      <c r="J64" s="280">
        <v>628.83333333333348</v>
      </c>
      <c r="K64" s="278">
        <v>569</v>
      </c>
      <c r="L64" s="278">
        <v>521.1</v>
      </c>
      <c r="M64" s="278">
        <v>8.3082600000000006</v>
      </c>
    </row>
    <row r="65" spans="1:13">
      <c r="A65" s="302">
        <v>56</v>
      </c>
      <c r="B65" s="278" t="s">
        <v>238</v>
      </c>
      <c r="C65" s="278">
        <v>212.3</v>
      </c>
      <c r="D65" s="280">
        <v>213.83333333333334</v>
      </c>
      <c r="E65" s="280">
        <v>208.66666666666669</v>
      </c>
      <c r="F65" s="280">
        <v>205.03333333333333</v>
      </c>
      <c r="G65" s="280">
        <v>199.86666666666667</v>
      </c>
      <c r="H65" s="280">
        <v>217.4666666666667</v>
      </c>
      <c r="I65" s="280">
        <v>222.63333333333338</v>
      </c>
      <c r="J65" s="280">
        <v>226.26666666666671</v>
      </c>
      <c r="K65" s="278">
        <v>219</v>
      </c>
      <c r="L65" s="278">
        <v>210.2</v>
      </c>
      <c r="M65" s="278">
        <v>7.4420200000000003</v>
      </c>
    </row>
    <row r="66" spans="1:13">
      <c r="A66" s="302">
        <v>57</v>
      </c>
      <c r="B66" s="278" t="s">
        <v>88</v>
      </c>
      <c r="C66" s="278">
        <v>389.8</v>
      </c>
      <c r="D66" s="280">
        <v>382.76666666666665</v>
      </c>
      <c r="E66" s="280">
        <v>369.5333333333333</v>
      </c>
      <c r="F66" s="280">
        <v>349.26666666666665</v>
      </c>
      <c r="G66" s="280">
        <v>336.0333333333333</v>
      </c>
      <c r="H66" s="280">
        <v>403.0333333333333</v>
      </c>
      <c r="I66" s="280">
        <v>416.26666666666665</v>
      </c>
      <c r="J66" s="280">
        <v>436.5333333333333</v>
      </c>
      <c r="K66" s="278">
        <v>396</v>
      </c>
      <c r="L66" s="278">
        <v>362.5</v>
      </c>
      <c r="M66" s="278">
        <v>20.370460000000001</v>
      </c>
    </row>
    <row r="67" spans="1:13">
      <c r="A67" s="302">
        <v>58</v>
      </c>
      <c r="B67" s="278" t="s">
        <v>94</v>
      </c>
      <c r="C67" s="278">
        <v>134</v>
      </c>
      <c r="D67" s="280">
        <v>136.68333333333334</v>
      </c>
      <c r="E67" s="280">
        <v>130.01666666666668</v>
      </c>
      <c r="F67" s="280">
        <v>126.03333333333333</v>
      </c>
      <c r="G67" s="280">
        <v>119.36666666666667</v>
      </c>
      <c r="H67" s="280">
        <v>140.66666666666669</v>
      </c>
      <c r="I67" s="280">
        <v>147.33333333333331</v>
      </c>
      <c r="J67" s="280">
        <v>151.31666666666669</v>
      </c>
      <c r="K67" s="278">
        <v>143.35</v>
      </c>
      <c r="L67" s="278">
        <v>132.69999999999999</v>
      </c>
      <c r="M67" s="278">
        <v>134.14652000000001</v>
      </c>
    </row>
    <row r="68" spans="1:13">
      <c r="A68" s="302">
        <v>59</v>
      </c>
      <c r="B68" s="278" t="s">
        <v>89</v>
      </c>
      <c r="C68" s="278">
        <v>503.5</v>
      </c>
      <c r="D68" s="280">
        <v>501.55</v>
      </c>
      <c r="E68" s="280">
        <v>494.1</v>
      </c>
      <c r="F68" s="280">
        <v>484.7</v>
      </c>
      <c r="G68" s="280">
        <v>477.25</v>
      </c>
      <c r="H68" s="280">
        <v>510.95000000000005</v>
      </c>
      <c r="I68" s="280">
        <v>518.4</v>
      </c>
      <c r="J68" s="280">
        <v>527.80000000000007</v>
      </c>
      <c r="K68" s="278">
        <v>509</v>
      </c>
      <c r="L68" s="278">
        <v>492.15</v>
      </c>
      <c r="M68" s="278">
        <v>34.38673</v>
      </c>
    </row>
    <row r="69" spans="1:13">
      <c r="A69" s="302">
        <v>60</v>
      </c>
      <c r="B69" s="278" t="s">
        <v>239</v>
      </c>
      <c r="C69" s="278">
        <v>533.9</v>
      </c>
      <c r="D69" s="280">
        <v>543.44999999999993</v>
      </c>
      <c r="E69" s="280">
        <v>516.99999999999989</v>
      </c>
      <c r="F69" s="280">
        <v>500.09999999999991</v>
      </c>
      <c r="G69" s="280">
        <v>473.64999999999986</v>
      </c>
      <c r="H69" s="280">
        <v>560.34999999999991</v>
      </c>
      <c r="I69" s="280">
        <v>586.79999999999995</v>
      </c>
      <c r="J69" s="280">
        <v>603.69999999999993</v>
      </c>
      <c r="K69" s="278">
        <v>569.9</v>
      </c>
      <c r="L69" s="278">
        <v>526.54999999999995</v>
      </c>
      <c r="M69" s="278">
        <v>2.1610999999999998</v>
      </c>
    </row>
    <row r="70" spans="1:13">
      <c r="A70" s="302">
        <v>61</v>
      </c>
      <c r="B70" s="278" t="s">
        <v>92</v>
      </c>
      <c r="C70" s="278">
        <v>2393.1999999999998</v>
      </c>
      <c r="D70" s="280">
        <v>2398.5</v>
      </c>
      <c r="E70" s="280">
        <v>2348.5</v>
      </c>
      <c r="F70" s="280">
        <v>2303.8000000000002</v>
      </c>
      <c r="G70" s="280">
        <v>2253.8000000000002</v>
      </c>
      <c r="H70" s="280">
        <v>2443.1999999999998</v>
      </c>
      <c r="I70" s="280">
        <v>2493.1999999999998</v>
      </c>
      <c r="J70" s="280">
        <v>2537.8999999999996</v>
      </c>
      <c r="K70" s="278">
        <v>2448.5</v>
      </c>
      <c r="L70" s="278">
        <v>2353.8000000000002</v>
      </c>
      <c r="M70" s="278">
        <v>13.50131</v>
      </c>
    </row>
    <row r="71" spans="1:13">
      <c r="A71" s="302">
        <v>62</v>
      </c>
      <c r="B71" s="278" t="s">
        <v>95</v>
      </c>
      <c r="C71" s="278">
        <v>3860.65</v>
      </c>
      <c r="D71" s="280">
        <v>3843.5499999999997</v>
      </c>
      <c r="E71" s="280">
        <v>3797.0999999999995</v>
      </c>
      <c r="F71" s="280">
        <v>3733.5499999999997</v>
      </c>
      <c r="G71" s="280">
        <v>3687.0999999999995</v>
      </c>
      <c r="H71" s="280">
        <v>3907.0999999999995</v>
      </c>
      <c r="I71" s="280">
        <v>3953.5499999999993</v>
      </c>
      <c r="J71" s="280">
        <v>4017.0999999999995</v>
      </c>
      <c r="K71" s="278">
        <v>3890</v>
      </c>
      <c r="L71" s="278">
        <v>3780</v>
      </c>
      <c r="M71" s="278">
        <v>14.65944</v>
      </c>
    </row>
    <row r="72" spans="1:13">
      <c r="A72" s="302">
        <v>63</v>
      </c>
      <c r="B72" s="278" t="s">
        <v>240</v>
      </c>
      <c r="C72" s="278">
        <v>36.299999999999997</v>
      </c>
      <c r="D72" s="280">
        <v>35.366666666666667</v>
      </c>
      <c r="E72" s="280">
        <v>34.433333333333337</v>
      </c>
      <c r="F72" s="280">
        <v>32.56666666666667</v>
      </c>
      <c r="G72" s="280">
        <v>31.63333333333334</v>
      </c>
      <c r="H72" s="280">
        <v>37.233333333333334</v>
      </c>
      <c r="I72" s="280">
        <v>38.166666666666657</v>
      </c>
      <c r="J72" s="280">
        <v>40.033333333333331</v>
      </c>
      <c r="K72" s="278">
        <v>36.299999999999997</v>
      </c>
      <c r="L72" s="278">
        <v>33.5</v>
      </c>
      <c r="M72" s="278">
        <v>19.252960000000002</v>
      </c>
    </row>
    <row r="73" spans="1:13">
      <c r="A73" s="302">
        <v>64</v>
      </c>
      <c r="B73" s="278" t="s">
        <v>96</v>
      </c>
      <c r="C73" s="278">
        <v>13371.35</v>
      </c>
      <c r="D73" s="280">
        <v>13315.733333333332</v>
      </c>
      <c r="E73" s="280">
        <v>13097.616666666663</v>
      </c>
      <c r="F73" s="280">
        <v>12823.883333333331</v>
      </c>
      <c r="G73" s="280">
        <v>12605.766666666663</v>
      </c>
      <c r="H73" s="280">
        <v>13589.466666666664</v>
      </c>
      <c r="I73" s="280">
        <v>13807.583333333332</v>
      </c>
      <c r="J73" s="280">
        <v>14081.316666666664</v>
      </c>
      <c r="K73" s="278">
        <v>13533.85</v>
      </c>
      <c r="L73" s="278">
        <v>13042</v>
      </c>
      <c r="M73" s="278">
        <v>2.5014699999999999</v>
      </c>
    </row>
    <row r="74" spans="1:13">
      <c r="A74" s="302">
        <v>65</v>
      </c>
      <c r="B74" s="278" t="s">
        <v>241</v>
      </c>
      <c r="C74" s="278">
        <v>222.15</v>
      </c>
      <c r="D74" s="280">
        <v>222.08333333333334</v>
      </c>
      <c r="E74" s="280">
        <v>219.16666666666669</v>
      </c>
      <c r="F74" s="280">
        <v>216.18333333333334</v>
      </c>
      <c r="G74" s="280">
        <v>213.26666666666668</v>
      </c>
      <c r="H74" s="280">
        <v>225.06666666666669</v>
      </c>
      <c r="I74" s="280">
        <v>227.98333333333338</v>
      </c>
      <c r="J74" s="280">
        <v>230.9666666666667</v>
      </c>
      <c r="K74" s="278">
        <v>225</v>
      </c>
      <c r="L74" s="278">
        <v>219.1</v>
      </c>
      <c r="M74" s="278">
        <v>1.8094699999999999</v>
      </c>
    </row>
    <row r="75" spans="1:13">
      <c r="A75" s="302">
        <v>66</v>
      </c>
      <c r="B75" s="278" t="s">
        <v>242</v>
      </c>
      <c r="C75" s="278">
        <v>595.65</v>
      </c>
      <c r="D75" s="280">
        <v>595.11666666666667</v>
      </c>
      <c r="E75" s="280">
        <v>585.2833333333333</v>
      </c>
      <c r="F75" s="280">
        <v>574.91666666666663</v>
      </c>
      <c r="G75" s="280">
        <v>565.08333333333326</v>
      </c>
      <c r="H75" s="280">
        <v>605.48333333333335</v>
      </c>
      <c r="I75" s="280">
        <v>615.31666666666661</v>
      </c>
      <c r="J75" s="280">
        <v>625.68333333333339</v>
      </c>
      <c r="K75" s="278">
        <v>604.95000000000005</v>
      </c>
      <c r="L75" s="278">
        <v>584.75</v>
      </c>
      <c r="M75" s="278">
        <v>0.73809000000000002</v>
      </c>
    </row>
    <row r="76" spans="1:13">
      <c r="A76" s="302">
        <v>67</v>
      </c>
      <c r="B76" s="278" t="s">
        <v>243</v>
      </c>
      <c r="C76" s="278">
        <v>67.849999999999994</v>
      </c>
      <c r="D76" s="280">
        <v>67.433333333333323</v>
      </c>
      <c r="E76" s="280">
        <v>66.266666666666652</v>
      </c>
      <c r="F76" s="280">
        <v>64.683333333333323</v>
      </c>
      <c r="G76" s="280">
        <v>63.516666666666652</v>
      </c>
      <c r="H76" s="280">
        <v>69.016666666666652</v>
      </c>
      <c r="I76" s="280">
        <v>70.183333333333309</v>
      </c>
      <c r="J76" s="280">
        <v>71.766666666666652</v>
      </c>
      <c r="K76" s="278">
        <v>68.599999999999994</v>
      </c>
      <c r="L76" s="278">
        <v>65.849999999999994</v>
      </c>
      <c r="M76" s="278">
        <v>31.390229999999999</v>
      </c>
    </row>
    <row r="77" spans="1:13">
      <c r="A77" s="302">
        <v>68</v>
      </c>
      <c r="B77" s="278" t="s">
        <v>98</v>
      </c>
      <c r="C77" s="278">
        <v>714.3</v>
      </c>
      <c r="D77" s="280">
        <v>713</v>
      </c>
      <c r="E77" s="280">
        <v>697.4</v>
      </c>
      <c r="F77" s="280">
        <v>680.5</v>
      </c>
      <c r="G77" s="280">
        <v>664.9</v>
      </c>
      <c r="H77" s="280">
        <v>729.9</v>
      </c>
      <c r="I77" s="280">
        <v>745.49999999999989</v>
      </c>
      <c r="J77" s="280">
        <v>762.4</v>
      </c>
      <c r="K77" s="278">
        <v>728.6</v>
      </c>
      <c r="L77" s="278">
        <v>696.1</v>
      </c>
      <c r="M77" s="278">
        <v>38.820120000000003</v>
      </c>
    </row>
    <row r="78" spans="1:13">
      <c r="A78" s="302">
        <v>69</v>
      </c>
      <c r="B78" s="278" t="s">
        <v>99</v>
      </c>
      <c r="C78" s="278">
        <v>142.6</v>
      </c>
      <c r="D78" s="280">
        <v>140.91666666666666</v>
      </c>
      <c r="E78" s="280">
        <v>137.98333333333332</v>
      </c>
      <c r="F78" s="280">
        <v>133.36666666666667</v>
      </c>
      <c r="G78" s="280">
        <v>130.43333333333334</v>
      </c>
      <c r="H78" s="280">
        <v>145.5333333333333</v>
      </c>
      <c r="I78" s="280">
        <v>148.46666666666664</v>
      </c>
      <c r="J78" s="280">
        <v>153.08333333333329</v>
      </c>
      <c r="K78" s="278">
        <v>143.85</v>
      </c>
      <c r="L78" s="278">
        <v>136.30000000000001</v>
      </c>
      <c r="M78" s="278">
        <v>41.704129999999999</v>
      </c>
    </row>
    <row r="79" spans="1:13">
      <c r="A79" s="302">
        <v>70</v>
      </c>
      <c r="B79" s="278" t="s">
        <v>100</v>
      </c>
      <c r="C79" s="278">
        <v>42.2</v>
      </c>
      <c r="D79" s="280">
        <v>41.783333333333339</v>
      </c>
      <c r="E79" s="280">
        <v>40.966666666666676</v>
      </c>
      <c r="F79" s="280">
        <v>39.733333333333334</v>
      </c>
      <c r="G79" s="280">
        <v>38.916666666666671</v>
      </c>
      <c r="H79" s="280">
        <v>43.01666666666668</v>
      </c>
      <c r="I79" s="280">
        <v>43.833333333333343</v>
      </c>
      <c r="J79" s="280">
        <v>45.066666666666684</v>
      </c>
      <c r="K79" s="278">
        <v>42.6</v>
      </c>
      <c r="L79" s="278">
        <v>40.549999999999997</v>
      </c>
      <c r="M79" s="278">
        <v>157.70006000000001</v>
      </c>
    </row>
    <row r="80" spans="1:13">
      <c r="A80" s="302">
        <v>71</v>
      </c>
      <c r="B80" s="278" t="s">
        <v>371</v>
      </c>
      <c r="C80" s="278">
        <v>119.15</v>
      </c>
      <c r="D80" s="280">
        <v>119.2</v>
      </c>
      <c r="E80" s="280">
        <v>117.65</v>
      </c>
      <c r="F80" s="280">
        <v>116.15</v>
      </c>
      <c r="G80" s="280">
        <v>114.60000000000001</v>
      </c>
      <c r="H80" s="280">
        <v>120.7</v>
      </c>
      <c r="I80" s="280">
        <v>122.24999999999999</v>
      </c>
      <c r="J80" s="280">
        <v>123.75</v>
      </c>
      <c r="K80" s="278">
        <v>120.75</v>
      </c>
      <c r="L80" s="278">
        <v>117.7</v>
      </c>
      <c r="M80" s="278">
        <v>9.1656899999999997</v>
      </c>
    </row>
    <row r="81" spans="1:13">
      <c r="A81" s="302">
        <v>72</v>
      </c>
      <c r="B81" s="278" t="s">
        <v>244</v>
      </c>
      <c r="C81" s="278">
        <v>7.05</v>
      </c>
      <c r="D81" s="280">
        <v>7.05</v>
      </c>
      <c r="E81" s="280">
        <v>7.05</v>
      </c>
      <c r="F81" s="280">
        <v>7.05</v>
      </c>
      <c r="G81" s="280">
        <v>7.05</v>
      </c>
      <c r="H81" s="280">
        <v>7.05</v>
      </c>
      <c r="I81" s="280">
        <v>7.05</v>
      </c>
      <c r="J81" s="280">
        <v>7.05</v>
      </c>
      <c r="K81" s="278">
        <v>7.05</v>
      </c>
      <c r="L81" s="278">
        <v>7.05</v>
      </c>
      <c r="M81" s="278">
        <v>2.5994100000000002</v>
      </c>
    </row>
    <row r="82" spans="1:13">
      <c r="A82" s="302">
        <v>73</v>
      </c>
      <c r="B82" s="278" t="s">
        <v>245</v>
      </c>
      <c r="C82" s="278">
        <v>76.650000000000006</v>
      </c>
      <c r="D82" s="280">
        <v>76.650000000000006</v>
      </c>
      <c r="E82" s="280">
        <v>76.650000000000006</v>
      </c>
      <c r="F82" s="280">
        <v>76.650000000000006</v>
      </c>
      <c r="G82" s="280">
        <v>76.650000000000006</v>
      </c>
      <c r="H82" s="280">
        <v>76.650000000000006</v>
      </c>
      <c r="I82" s="280">
        <v>76.650000000000006</v>
      </c>
      <c r="J82" s="280">
        <v>76.650000000000006</v>
      </c>
      <c r="K82" s="278">
        <v>76.650000000000006</v>
      </c>
      <c r="L82" s="278">
        <v>76.650000000000006</v>
      </c>
      <c r="M82" s="278">
        <v>0.97479000000000005</v>
      </c>
    </row>
    <row r="83" spans="1:13">
      <c r="A83" s="302">
        <v>74</v>
      </c>
      <c r="B83" s="278" t="s">
        <v>101</v>
      </c>
      <c r="C83" s="278">
        <v>89.25</v>
      </c>
      <c r="D83" s="280">
        <v>87.899999999999991</v>
      </c>
      <c r="E83" s="280">
        <v>85.799999999999983</v>
      </c>
      <c r="F83" s="280">
        <v>82.35</v>
      </c>
      <c r="G83" s="280">
        <v>80.249999999999986</v>
      </c>
      <c r="H83" s="280">
        <v>91.34999999999998</v>
      </c>
      <c r="I83" s="280">
        <v>93.449999999999974</v>
      </c>
      <c r="J83" s="280">
        <v>96.899999999999977</v>
      </c>
      <c r="K83" s="278">
        <v>90</v>
      </c>
      <c r="L83" s="278">
        <v>84.45</v>
      </c>
      <c r="M83" s="278">
        <v>132.98643999999999</v>
      </c>
    </row>
    <row r="84" spans="1:13">
      <c r="A84" s="302">
        <v>75</v>
      </c>
      <c r="B84" s="278" t="s">
        <v>104</v>
      </c>
      <c r="C84" s="278">
        <v>17.100000000000001</v>
      </c>
      <c r="D84" s="280">
        <v>17.05</v>
      </c>
      <c r="E84" s="280">
        <v>16.75</v>
      </c>
      <c r="F84" s="280">
        <v>16.399999999999999</v>
      </c>
      <c r="G84" s="280">
        <v>16.099999999999998</v>
      </c>
      <c r="H84" s="280">
        <v>17.400000000000002</v>
      </c>
      <c r="I84" s="280">
        <v>17.700000000000006</v>
      </c>
      <c r="J84" s="280">
        <v>18.050000000000004</v>
      </c>
      <c r="K84" s="278">
        <v>17.350000000000001</v>
      </c>
      <c r="L84" s="278">
        <v>16.7</v>
      </c>
      <c r="M84" s="278">
        <v>111.50436999999999</v>
      </c>
    </row>
    <row r="85" spans="1:13">
      <c r="A85" s="302">
        <v>76</v>
      </c>
      <c r="B85" s="278" t="s">
        <v>246</v>
      </c>
      <c r="C85" s="278">
        <v>130.44999999999999</v>
      </c>
      <c r="D85" s="280">
        <v>128.38333333333333</v>
      </c>
      <c r="E85" s="280">
        <v>126.31666666666666</v>
      </c>
      <c r="F85" s="280">
        <v>122.18333333333334</v>
      </c>
      <c r="G85" s="280">
        <v>120.11666666666667</v>
      </c>
      <c r="H85" s="280">
        <v>132.51666666666665</v>
      </c>
      <c r="I85" s="280">
        <v>134.58333333333331</v>
      </c>
      <c r="J85" s="280">
        <v>138.71666666666664</v>
      </c>
      <c r="K85" s="278">
        <v>130.44999999999999</v>
      </c>
      <c r="L85" s="278">
        <v>124.25</v>
      </c>
      <c r="M85" s="278">
        <v>1.2709600000000001</v>
      </c>
    </row>
    <row r="86" spans="1:13">
      <c r="A86" s="302">
        <v>77</v>
      </c>
      <c r="B86" s="278" t="s">
        <v>102</v>
      </c>
      <c r="C86" s="278">
        <v>320.10000000000002</v>
      </c>
      <c r="D86" s="280">
        <v>319.3</v>
      </c>
      <c r="E86" s="280">
        <v>311.8</v>
      </c>
      <c r="F86" s="280">
        <v>303.5</v>
      </c>
      <c r="G86" s="280">
        <v>296</v>
      </c>
      <c r="H86" s="280">
        <v>327.60000000000002</v>
      </c>
      <c r="I86" s="280">
        <v>335.1</v>
      </c>
      <c r="J86" s="280">
        <v>343.40000000000003</v>
      </c>
      <c r="K86" s="278">
        <v>326.8</v>
      </c>
      <c r="L86" s="278">
        <v>311</v>
      </c>
      <c r="M86" s="278">
        <v>85.760130000000004</v>
      </c>
    </row>
    <row r="87" spans="1:13">
      <c r="A87" s="302">
        <v>78</v>
      </c>
      <c r="B87" s="278" t="s">
        <v>247</v>
      </c>
      <c r="C87" s="278">
        <v>401.4</v>
      </c>
      <c r="D87" s="280">
        <v>397.3</v>
      </c>
      <c r="E87" s="280">
        <v>390.1</v>
      </c>
      <c r="F87" s="280">
        <v>378.8</v>
      </c>
      <c r="G87" s="280">
        <v>371.6</v>
      </c>
      <c r="H87" s="280">
        <v>408.6</v>
      </c>
      <c r="I87" s="280">
        <v>415.79999999999995</v>
      </c>
      <c r="J87" s="280">
        <v>427.1</v>
      </c>
      <c r="K87" s="278">
        <v>404.5</v>
      </c>
      <c r="L87" s="278">
        <v>386</v>
      </c>
      <c r="M87" s="278">
        <v>1.05626</v>
      </c>
    </row>
    <row r="88" spans="1:13">
      <c r="A88" s="302">
        <v>79</v>
      </c>
      <c r="B88" s="278" t="s">
        <v>105</v>
      </c>
      <c r="C88" s="278">
        <v>564.4</v>
      </c>
      <c r="D88" s="280">
        <v>570.05000000000007</v>
      </c>
      <c r="E88" s="280">
        <v>556.85000000000014</v>
      </c>
      <c r="F88" s="280">
        <v>549.30000000000007</v>
      </c>
      <c r="G88" s="280">
        <v>536.10000000000014</v>
      </c>
      <c r="H88" s="280">
        <v>577.60000000000014</v>
      </c>
      <c r="I88" s="280">
        <v>590.80000000000018</v>
      </c>
      <c r="J88" s="280">
        <v>598.35000000000014</v>
      </c>
      <c r="K88" s="278">
        <v>583.25</v>
      </c>
      <c r="L88" s="278">
        <v>562.5</v>
      </c>
      <c r="M88" s="278">
        <v>17.683689999999999</v>
      </c>
    </row>
    <row r="89" spans="1:13">
      <c r="A89" s="302">
        <v>80</v>
      </c>
      <c r="B89" s="278" t="s">
        <v>248</v>
      </c>
      <c r="C89" s="278">
        <v>274.39999999999998</v>
      </c>
      <c r="D89" s="280">
        <v>273.95</v>
      </c>
      <c r="E89" s="280">
        <v>269.89999999999998</v>
      </c>
      <c r="F89" s="280">
        <v>265.39999999999998</v>
      </c>
      <c r="G89" s="280">
        <v>261.34999999999997</v>
      </c>
      <c r="H89" s="280">
        <v>278.45</v>
      </c>
      <c r="I89" s="280">
        <v>282.50000000000006</v>
      </c>
      <c r="J89" s="280">
        <v>287</v>
      </c>
      <c r="K89" s="278">
        <v>278</v>
      </c>
      <c r="L89" s="278">
        <v>269.45</v>
      </c>
      <c r="M89" s="278">
        <v>4.1428500000000001</v>
      </c>
    </row>
    <row r="90" spans="1:13">
      <c r="A90" s="302">
        <v>81</v>
      </c>
      <c r="B90" s="278" t="s">
        <v>249</v>
      </c>
      <c r="C90" s="278">
        <v>683.55</v>
      </c>
      <c r="D90" s="280">
        <v>674.85</v>
      </c>
      <c r="E90" s="280">
        <v>656.7</v>
      </c>
      <c r="F90" s="280">
        <v>629.85</v>
      </c>
      <c r="G90" s="280">
        <v>611.70000000000005</v>
      </c>
      <c r="H90" s="280">
        <v>701.7</v>
      </c>
      <c r="I90" s="280">
        <v>719.84999999999991</v>
      </c>
      <c r="J90" s="280">
        <v>746.7</v>
      </c>
      <c r="K90" s="278">
        <v>693</v>
      </c>
      <c r="L90" s="278">
        <v>648</v>
      </c>
      <c r="M90" s="278">
        <v>6.2780500000000004</v>
      </c>
    </row>
    <row r="91" spans="1:13">
      <c r="A91" s="302">
        <v>82</v>
      </c>
      <c r="B91" s="278" t="s">
        <v>250</v>
      </c>
      <c r="C91" s="278">
        <v>187.8</v>
      </c>
      <c r="D91" s="280">
        <v>184.86666666666667</v>
      </c>
      <c r="E91" s="280">
        <v>181.93333333333334</v>
      </c>
      <c r="F91" s="280">
        <v>176.06666666666666</v>
      </c>
      <c r="G91" s="280">
        <v>173.13333333333333</v>
      </c>
      <c r="H91" s="280">
        <v>190.73333333333335</v>
      </c>
      <c r="I91" s="280">
        <v>193.66666666666669</v>
      </c>
      <c r="J91" s="280">
        <v>199.53333333333336</v>
      </c>
      <c r="K91" s="278">
        <v>187.8</v>
      </c>
      <c r="L91" s="278">
        <v>179</v>
      </c>
      <c r="M91" s="278">
        <v>2.2296800000000001</v>
      </c>
    </row>
    <row r="92" spans="1:13">
      <c r="A92" s="302">
        <v>83</v>
      </c>
      <c r="B92" s="278" t="s">
        <v>106</v>
      </c>
      <c r="C92" s="278">
        <v>543.75</v>
      </c>
      <c r="D92" s="280">
        <v>541.26666666666665</v>
      </c>
      <c r="E92" s="280">
        <v>525.5333333333333</v>
      </c>
      <c r="F92" s="280">
        <v>507.31666666666661</v>
      </c>
      <c r="G92" s="280">
        <v>491.58333333333326</v>
      </c>
      <c r="H92" s="280">
        <v>559.48333333333335</v>
      </c>
      <c r="I92" s="280">
        <v>575.2166666666667</v>
      </c>
      <c r="J92" s="280">
        <v>593.43333333333339</v>
      </c>
      <c r="K92" s="278">
        <v>557</v>
      </c>
      <c r="L92" s="278">
        <v>523.04999999999995</v>
      </c>
      <c r="M92" s="278">
        <v>35.95017</v>
      </c>
    </row>
    <row r="93" spans="1:13">
      <c r="A93" s="302">
        <v>84</v>
      </c>
      <c r="B93" s="278" t="s">
        <v>251</v>
      </c>
      <c r="C93" s="278">
        <v>203.1</v>
      </c>
      <c r="D93" s="280">
        <v>199.03333333333333</v>
      </c>
      <c r="E93" s="280">
        <v>194.06666666666666</v>
      </c>
      <c r="F93" s="280">
        <v>185.03333333333333</v>
      </c>
      <c r="G93" s="280">
        <v>180.06666666666666</v>
      </c>
      <c r="H93" s="280">
        <v>208.06666666666666</v>
      </c>
      <c r="I93" s="280">
        <v>213.0333333333333</v>
      </c>
      <c r="J93" s="280">
        <v>222.06666666666666</v>
      </c>
      <c r="K93" s="278">
        <v>204</v>
      </c>
      <c r="L93" s="278">
        <v>190</v>
      </c>
      <c r="M93" s="278">
        <v>4.9565200000000003</v>
      </c>
    </row>
    <row r="94" spans="1:13">
      <c r="A94" s="302">
        <v>85</v>
      </c>
      <c r="B94" s="278" t="s">
        <v>252</v>
      </c>
      <c r="C94" s="278">
        <v>746.4</v>
      </c>
      <c r="D94" s="280">
        <v>739.35</v>
      </c>
      <c r="E94" s="280">
        <v>732.30000000000007</v>
      </c>
      <c r="F94" s="280">
        <v>718.2</v>
      </c>
      <c r="G94" s="280">
        <v>711.15000000000009</v>
      </c>
      <c r="H94" s="280">
        <v>753.45</v>
      </c>
      <c r="I94" s="280">
        <v>760.5</v>
      </c>
      <c r="J94" s="280">
        <v>774.6</v>
      </c>
      <c r="K94" s="278">
        <v>746.4</v>
      </c>
      <c r="L94" s="278">
        <v>725.25</v>
      </c>
      <c r="M94" s="278">
        <v>0.45966000000000001</v>
      </c>
    </row>
    <row r="95" spans="1:13">
      <c r="A95" s="302">
        <v>86</v>
      </c>
      <c r="B95" s="278" t="s">
        <v>109</v>
      </c>
      <c r="C95" s="278">
        <v>459.75</v>
      </c>
      <c r="D95" s="280">
        <v>464.15000000000003</v>
      </c>
      <c r="E95" s="280">
        <v>452.30000000000007</v>
      </c>
      <c r="F95" s="280">
        <v>444.85</v>
      </c>
      <c r="G95" s="280">
        <v>433.00000000000006</v>
      </c>
      <c r="H95" s="280">
        <v>471.60000000000008</v>
      </c>
      <c r="I95" s="280">
        <v>483.4500000000001</v>
      </c>
      <c r="J95" s="280">
        <v>490.90000000000009</v>
      </c>
      <c r="K95" s="278">
        <v>476</v>
      </c>
      <c r="L95" s="278">
        <v>456.7</v>
      </c>
      <c r="M95" s="278">
        <v>104.84847000000001</v>
      </c>
    </row>
    <row r="96" spans="1:13">
      <c r="A96" s="302">
        <v>87</v>
      </c>
      <c r="B96" s="278" t="s">
        <v>253</v>
      </c>
      <c r="C96" s="278">
        <v>2600.5</v>
      </c>
      <c r="D96" s="280">
        <v>2614.2166666666667</v>
      </c>
      <c r="E96" s="280">
        <v>2548.4333333333334</v>
      </c>
      <c r="F96" s="280">
        <v>2496.3666666666668</v>
      </c>
      <c r="G96" s="280">
        <v>2430.5833333333335</v>
      </c>
      <c r="H96" s="280">
        <v>2666.2833333333333</v>
      </c>
      <c r="I96" s="280">
        <v>2732.0666666666671</v>
      </c>
      <c r="J96" s="280">
        <v>2784.1333333333332</v>
      </c>
      <c r="K96" s="278">
        <v>2680</v>
      </c>
      <c r="L96" s="278">
        <v>2562.15</v>
      </c>
      <c r="M96" s="278">
        <v>3.8914</v>
      </c>
    </row>
    <row r="97" spans="1:13">
      <c r="A97" s="302">
        <v>88</v>
      </c>
      <c r="B97" s="278" t="s">
        <v>111</v>
      </c>
      <c r="C97" s="278">
        <v>879.75</v>
      </c>
      <c r="D97" s="280">
        <v>875.56666666666661</v>
      </c>
      <c r="E97" s="280">
        <v>860.43333333333317</v>
      </c>
      <c r="F97" s="280">
        <v>841.11666666666656</v>
      </c>
      <c r="G97" s="280">
        <v>825.98333333333312</v>
      </c>
      <c r="H97" s="280">
        <v>894.88333333333321</v>
      </c>
      <c r="I97" s="280">
        <v>910.01666666666665</v>
      </c>
      <c r="J97" s="280">
        <v>929.33333333333326</v>
      </c>
      <c r="K97" s="278">
        <v>890.7</v>
      </c>
      <c r="L97" s="278">
        <v>856.25</v>
      </c>
      <c r="M97" s="278">
        <v>269.27231</v>
      </c>
    </row>
    <row r="98" spans="1:13">
      <c r="A98" s="302">
        <v>89</v>
      </c>
      <c r="B98" s="278" t="s">
        <v>254</v>
      </c>
      <c r="C98" s="278">
        <v>489.7</v>
      </c>
      <c r="D98" s="280">
        <v>482.0333333333333</v>
      </c>
      <c r="E98" s="280">
        <v>469.66666666666663</v>
      </c>
      <c r="F98" s="280">
        <v>449.63333333333333</v>
      </c>
      <c r="G98" s="280">
        <v>437.26666666666665</v>
      </c>
      <c r="H98" s="280">
        <v>502.06666666666661</v>
      </c>
      <c r="I98" s="280">
        <v>514.43333333333328</v>
      </c>
      <c r="J98" s="280">
        <v>534.46666666666658</v>
      </c>
      <c r="K98" s="278">
        <v>494.4</v>
      </c>
      <c r="L98" s="278">
        <v>462</v>
      </c>
      <c r="M98" s="278">
        <v>50.653649999999999</v>
      </c>
    </row>
    <row r="99" spans="1:13">
      <c r="A99" s="302">
        <v>90</v>
      </c>
      <c r="B99" s="278" t="s">
        <v>107</v>
      </c>
      <c r="C99" s="278">
        <v>548.5</v>
      </c>
      <c r="D99" s="280">
        <v>548.44999999999993</v>
      </c>
      <c r="E99" s="280">
        <v>539.44999999999982</v>
      </c>
      <c r="F99" s="280">
        <v>530.39999999999986</v>
      </c>
      <c r="G99" s="280">
        <v>521.39999999999975</v>
      </c>
      <c r="H99" s="280">
        <v>557.49999999999989</v>
      </c>
      <c r="I99" s="280">
        <v>566.50000000000011</v>
      </c>
      <c r="J99" s="280">
        <v>575.54999999999995</v>
      </c>
      <c r="K99" s="278">
        <v>557.45000000000005</v>
      </c>
      <c r="L99" s="278">
        <v>539.4</v>
      </c>
      <c r="M99" s="278">
        <v>19.664169999999999</v>
      </c>
    </row>
    <row r="100" spans="1:13">
      <c r="A100" s="302">
        <v>91</v>
      </c>
      <c r="B100" s="278" t="s">
        <v>112</v>
      </c>
      <c r="C100" s="278">
        <v>1782.65</v>
      </c>
      <c r="D100" s="280">
        <v>1780.8833333333334</v>
      </c>
      <c r="E100" s="280">
        <v>1754.3166666666668</v>
      </c>
      <c r="F100" s="280">
        <v>1725.9833333333333</v>
      </c>
      <c r="G100" s="280">
        <v>1699.4166666666667</v>
      </c>
      <c r="H100" s="280">
        <v>1809.2166666666669</v>
      </c>
      <c r="I100" s="280">
        <v>1835.7833333333335</v>
      </c>
      <c r="J100" s="280">
        <v>1864.116666666667</v>
      </c>
      <c r="K100" s="278">
        <v>1807.45</v>
      </c>
      <c r="L100" s="278">
        <v>1752.55</v>
      </c>
      <c r="M100" s="278">
        <v>14.5365</v>
      </c>
    </row>
    <row r="101" spans="1:13">
      <c r="A101" s="302">
        <v>92</v>
      </c>
      <c r="B101" s="278" t="s">
        <v>113</v>
      </c>
      <c r="C101" s="278">
        <v>275.2</v>
      </c>
      <c r="D101" s="280">
        <v>277.23333333333335</v>
      </c>
      <c r="E101" s="280">
        <v>267.9666666666667</v>
      </c>
      <c r="F101" s="280">
        <v>260.73333333333335</v>
      </c>
      <c r="G101" s="280">
        <v>251.4666666666667</v>
      </c>
      <c r="H101" s="280">
        <v>284.4666666666667</v>
      </c>
      <c r="I101" s="280">
        <v>293.73333333333335</v>
      </c>
      <c r="J101" s="280">
        <v>300.9666666666667</v>
      </c>
      <c r="K101" s="278">
        <v>286.5</v>
      </c>
      <c r="L101" s="278">
        <v>270</v>
      </c>
      <c r="M101" s="278">
        <v>5.6786199999999996</v>
      </c>
    </row>
    <row r="102" spans="1:13">
      <c r="A102" s="302">
        <v>93</v>
      </c>
      <c r="B102" s="278" t="s">
        <v>115</v>
      </c>
      <c r="C102" s="278">
        <v>120.55</v>
      </c>
      <c r="D102" s="280">
        <v>118.96666666666665</v>
      </c>
      <c r="E102" s="280">
        <v>116.0333333333333</v>
      </c>
      <c r="F102" s="280">
        <v>111.51666666666665</v>
      </c>
      <c r="G102" s="280">
        <v>108.5833333333333</v>
      </c>
      <c r="H102" s="280">
        <v>123.48333333333331</v>
      </c>
      <c r="I102" s="280">
        <v>126.41666666666667</v>
      </c>
      <c r="J102" s="280">
        <v>130.93333333333331</v>
      </c>
      <c r="K102" s="278">
        <v>121.9</v>
      </c>
      <c r="L102" s="278">
        <v>114.45</v>
      </c>
      <c r="M102" s="278">
        <v>189.7201</v>
      </c>
    </row>
    <row r="103" spans="1:13">
      <c r="A103" s="302">
        <v>94</v>
      </c>
      <c r="B103" s="278" t="s">
        <v>116</v>
      </c>
      <c r="C103" s="278">
        <v>213.85</v>
      </c>
      <c r="D103" s="280">
        <v>213.44999999999996</v>
      </c>
      <c r="E103" s="280">
        <v>208.69999999999993</v>
      </c>
      <c r="F103" s="280">
        <v>203.54999999999998</v>
      </c>
      <c r="G103" s="280">
        <v>198.79999999999995</v>
      </c>
      <c r="H103" s="280">
        <v>218.59999999999991</v>
      </c>
      <c r="I103" s="280">
        <v>223.34999999999997</v>
      </c>
      <c r="J103" s="280">
        <v>228.49999999999989</v>
      </c>
      <c r="K103" s="278">
        <v>218.2</v>
      </c>
      <c r="L103" s="278">
        <v>208.3</v>
      </c>
      <c r="M103" s="278">
        <v>48.739249999999998</v>
      </c>
    </row>
    <row r="104" spans="1:13">
      <c r="A104" s="302">
        <v>95</v>
      </c>
      <c r="B104" s="278" t="s">
        <v>117</v>
      </c>
      <c r="C104" s="278">
        <v>2436.1</v>
      </c>
      <c r="D104" s="280">
        <v>2461.1166666666668</v>
      </c>
      <c r="E104" s="280">
        <v>2396.0833333333335</v>
      </c>
      <c r="F104" s="280">
        <v>2356.0666666666666</v>
      </c>
      <c r="G104" s="280">
        <v>2291.0333333333333</v>
      </c>
      <c r="H104" s="280">
        <v>2501.1333333333337</v>
      </c>
      <c r="I104" s="280">
        <v>2566.1666666666665</v>
      </c>
      <c r="J104" s="280">
        <v>2606.1833333333338</v>
      </c>
      <c r="K104" s="278">
        <v>2526.15</v>
      </c>
      <c r="L104" s="278">
        <v>2421.1</v>
      </c>
      <c r="M104" s="278">
        <v>53.882579999999997</v>
      </c>
    </row>
    <row r="105" spans="1:13">
      <c r="A105" s="302">
        <v>96</v>
      </c>
      <c r="B105" s="278" t="s">
        <v>255</v>
      </c>
      <c r="C105" s="278">
        <v>174.1</v>
      </c>
      <c r="D105" s="280">
        <v>173.39999999999998</v>
      </c>
      <c r="E105" s="280">
        <v>169.34999999999997</v>
      </c>
      <c r="F105" s="280">
        <v>164.6</v>
      </c>
      <c r="G105" s="280">
        <v>160.54999999999998</v>
      </c>
      <c r="H105" s="280">
        <v>178.14999999999995</v>
      </c>
      <c r="I105" s="280">
        <v>182.19999999999996</v>
      </c>
      <c r="J105" s="280">
        <v>186.94999999999993</v>
      </c>
      <c r="K105" s="278">
        <v>177.45</v>
      </c>
      <c r="L105" s="278">
        <v>168.65</v>
      </c>
      <c r="M105" s="278">
        <v>4.1383599999999996</v>
      </c>
    </row>
    <row r="106" spans="1:13">
      <c r="A106" s="302">
        <v>97</v>
      </c>
      <c r="B106" s="278" t="s">
        <v>256</v>
      </c>
      <c r="C106" s="278">
        <v>22.85</v>
      </c>
      <c r="D106" s="280">
        <v>22.716666666666669</v>
      </c>
      <c r="E106" s="280">
        <v>22.333333333333336</v>
      </c>
      <c r="F106" s="280">
        <v>21.816666666666666</v>
      </c>
      <c r="G106" s="280">
        <v>21.433333333333334</v>
      </c>
      <c r="H106" s="280">
        <v>23.233333333333338</v>
      </c>
      <c r="I106" s="280">
        <v>23.616666666666671</v>
      </c>
      <c r="J106" s="280">
        <v>24.13333333333334</v>
      </c>
      <c r="K106" s="278">
        <v>23.1</v>
      </c>
      <c r="L106" s="278">
        <v>22.2</v>
      </c>
      <c r="M106" s="278">
        <v>9.1518599999999992</v>
      </c>
    </row>
    <row r="107" spans="1:13">
      <c r="A107" s="302">
        <v>98</v>
      </c>
      <c r="B107" s="278" t="s">
        <v>110</v>
      </c>
      <c r="C107" s="278">
        <v>1625.75</v>
      </c>
      <c r="D107" s="280">
        <v>1621.4833333333333</v>
      </c>
      <c r="E107" s="280">
        <v>1579.2666666666667</v>
      </c>
      <c r="F107" s="280">
        <v>1532.7833333333333</v>
      </c>
      <c r="G107" s="280">
        <v>1490.5666666666666</v>
      </c>
      <c r="H107" s="280">
        <v>1667.9666666666667</v>
      </c>
      <c r="I107" s="280">
        <v>1710.1833333333334</v>
      </c>
      <c r="J107" s="280">
        <v>1756.6666666666667</v>
      </c>
      <c r="K107" s="278">
        <v>1663.7</v>
      </c>
      <c r="L107" s="278">
        <v>1575</v>
      </c>
      <c r="M107" s="278">
        <v>78.927490000000006</v>
      </c>
    </row>
    <row r="108" spans="1:13">
      <c r="A108" s="302">
        <v>99</v>
      </c>
      <c r="B108" s="278" t="s">
        <v>119</v>
      </c>
      <c r="C108" s="278">
        <v>342</v>
      </c>
      <c r="D108" s="280">
        <v>336.38333333333333</v>
      </c>
      <c r="E108" s="280">
        <v>324.96666666666664</v>
      </c>
      <c r="F108" s="280">
        <v>307.93333333333334</v>
      </c>
      <c r="G108" s="280">
        <v>296.51666666666665</v>
      </c>
      <c r="H108" s="280">
        <v>353.41666666666663</v>
      </c>
      <c r="I108" s="280">
        <v>364.83333333333337</v>
      </c>
      <c r="J108" s="280">
        <v>381.86666666666662</v>
      </c>
      <c r="K108" s="278">
        <v>347.8</v>
      </c>
      <c r="L108" s="278">
        <v>319.35000000000002</v>
      </c>
      <c r="M108" s="278">
        <v>564.94210999999996</v>
      </c>
    </row>
    <row r="109" spans="1:13">
      <c r="A109" s="302">
        <v>100</v>
      </c>
      <c r="B109" s="278" t="s">
        <v>257</v>
      </c>
      <c r="C109" s="278">
        <v>1157.25</v>
      </c>
      <c r="D109" s="280">
        <v>1172.5833333333333</v>
      </c>
      <c r="E109" s="280">
        <v>1121.4666666666665</v>
      </c>
      <c r="F109" s="280">
        <v>1085.6833333333332</v>
      </c>
      <c r="G109" s="280">
        <v>1034.5666666666664</v>
      </c>
      <c r="H109" s="280">
        <v>1208.3666666666666</v>
      </c>
      <c r="I109" s="280">
        <v>1259.4833333333333</v>
      </c>
      <c r="J109" s="280">
        <v>1295.2666666666667</v>
      </c>
      <c r="K109" s="278">
        <v>1223.7</v>
      </c>
      <c r="L109" s="278">
        <v>1136.8</v>
      </c>
      <c r="M109" s="278">
        <v>8.0938099999999995</v>
      </c>
    </row>
    <row r="110" spans="1:13">
      <c r="A110" s="302">
        <v>101</v>
      </c>
      <c r="B110" s="278" t="s">
        <v>120</v>
      </c>
      <c r="C110" s="278">
        <v>334.85</v>
      </c>
      <c r="D110" s="280">
        <v>331.58333333333331</v>
      </c>
      <c r="E110" s="280">
        <v>320.26666666666665</v>
      </c>
      <c r="F110" s="280">
        <v>305.68333333333334</v>
      </c>
      <c r="G110" s="280">
        <v>294.36666666666667</v>
      </c>
      <c r="H110" s="280">
        <v>346.16666666666663</v>
      </c>
      <c r="I110" s="280">
        <v>357.48333333333335</v>
      </c>
      <c r="J110" s="280">
        <v>372.06666666666661</v>
      </c>
      <c r="K110" s="278">
        <v>342.9</v>
      </c>
      <c r="L110" s="278">
        <v>317</v>
      </c>
      <c r="M110" s="278">
        <v>40.895220000000002</v>
      </c>
    </row>
    <row r="111" spans="1:13">
      <c r="A111" s="302">
        <v>102</v>
      </c>
      <c r="B111" s="278" t="s">
        <v>258</v>
      </c>
      <c r="C111" s="278">
        <v>20.75</v>
      </c>
      <c r="D111" s="280">
        <v>20.583333333333332</v>
      </c>
      <c r="E111" s="280">
        <v>20.266666666666666</v>
      </c>
      <c r="F111" s="280">
        <v>19.783333333333335</v>
      </c>
      <c r="G111" s="280">
        <v>19.466666666666669</v>
      </c>
      <c r="H111" s="280">
        <v>21.066666666666663</v>
      </c>
      <c r="I111" s="280">
        <v>21.383333333333333</v>
      </c>
      <c r="J111" s="280">
        <v>21.86666666666666</v>
      </c>
      <c r="K111" s="278">
        <v>20.9</v>
      </c>
      <c r="L111" s="278">
        <v>20.100000000000001</v>
      </c>
      <c r="M111" s="278">
        <v>7.0673599999999999</v>
      </c>
    </row>
    <row r="112" spans="1:13">
      <c r="A112" s="302">
        <v>103</v>
      </c>
      <c r="B112" s="278" t="s">
        <v>122</v>
      </c>
      <c r="C112" s="278">
        <v>24.15</v>
      </c>
      <c r="D112" s="280">
        <v>23.583333333333332</v>
      </c>
      <c r="E112" s="280">
        <v>22.666666666666664</v>
      </c>
      <c r="F112" s="280">
        <v>21.183333333333334</v>
      </c>
      <c r="G112" s="280">
        <v>20.266666666666666</v>
      </c>
      <c r="H112" s="280">
        <v>25.066666666666663</v>
      </c>
      <c r="I112" s="280">
        <v>25.983333333333327</v>
      </c>
      <c r="J112" s="280">
        <v>27.466666666666661</v>
      </c>
      <c r="K112" s="278">
        <v>24.5</v>
      </c>
      <c r="L112" s="278">
        <v>22.1</v>
      </c>
      <c r="M112" s="278">
        <v>291.66210000000001</v>
      </c>
    </row>
    <row r="113" spans="1:13">
      <c r="A113" s="302">
        <v>104</v>
      </c>
      <c r="B113" s="278" t="s">
        <v>129</v>
      </c>
      <c r="C113" s="278">
        <v>186.35</v>
      </c>
      <c r="D113" s="280">
        <v>187.66666666666666</v>
      </c>
      <c r="E113" s="280">
        <v>184.13333333333333</v>
      </c>
      <c r="F113" s="280">
        <v>181.91666666666666</v>
      </c>
      <c r="G113" s="280">
        <v>178.38333333333333</v>
      </c>
      <c r="H113" s="280">
        <v>189.88333333333333</v>
      </c>
      <c r="I113" s="280">
        <v>193.41666666666669</v>
      </c>
      <c r="J113" s="280">
        <v>195.63333333333333</v>
      </c>
      <c r="K113" s="278">
        <v>191.2</v>
      </c>
      <c r="L113" s="278">
        <v>185.45</v>
      </c>
      <c r="M113" s="278">
        <v>270.82646</v>
      </c>
    </row>
    <row r="114" spans="1:13">
      <c r="A114" s="302">
        <v>105</v>
      </c>
      <c r="B114" s="278" t="s">
        <v>118</v>
      </c>
      <c r="C114" s="278">
        <v>106.3</v>
      </c>
      <c r="D114" s="280">
        <v>102.18333333333332</v>
      </c>
      <c r="E114" s="280">
        <v>94.266666666666652</v>
      </c>
      <c r="F114" s="280">
        <v>82.233333333333334</v>
      </c>
      <c r="G114" s="280">
        <v>74.316666666666663</v>
      </c>
      <c r="H114" s="280">
        <v>114.21666666666664</v>
      </c>
      <c r="I114" s="280">
        <v>122.1333333333333</v>
      </c>
      <c r="J114" s="280">
        <v>134.16666666666663</v>
      </c>
      <c r="K114" s="278">
        <v>110.1</v>
      </c>
      <c r="L114" s="278">
        <v>90.15</v>
      </c>
      <c r="M114" s="278">
        <v>546.80481999999995</v>
      </c>
    </row>
    <row r="115" spans="1:13">
      <c r="A115" s="302">
        <v>106</v>
      </c>
      <c r="B115" s="278" t="s">
        <v>259</v>
      </c>
      <c r="C115" s="278">
        <v>98.95</v>
      </c>
      <c r="D115" s="280">
        <v>96.816666666666663</v>
      </c>
      <c r="E115" s="280">
        <v>94.683333333333323</v>
      </c>
      <c r="F115" s="280">
        <v>90.416666666666657</v>
      </c>
      <c r="G115" s="280">
        <v>88.283333333333317</v>
      </c>
      <c r="H115" s="280">
        <v>101.08333333333333</v>
      </c>
      <c r="I115" s="280">
        <v>103.21666666666665</v>
      </c>
      <c r="J115" s="280">
        <v>107.48333333333333</v>
      </c>
      <c r="K115" s="278">
        <v>98.95</v>
      </c>
      <c r="L115" s="278">
        <v>92.55</v>
      </c>
      <c r="M115" s="278">
        <v>3.10304</v>
      </c>
    </row>
    <row r="116" spans="1:13">
      <c r="A116" s="302">
        <v>107</v>
      </c>
      <c r="B116" s="278" t="s">
        <v>260</v>
      </c>
      <c r="C116" s="278">
        <v>45.9</v>
      </c>
      <c r="D116" s="280">
        <v>45.966666666666669</v>
      </c>
      <c r="E116" s="280">
        <v>45.533333333333339</v>
      </c>
      <c r="F116" s="280">
        <v>45.166666666666671</v>
      </c>
      <c r="G116" s="280">
        <v>44.733333333333341</v>
      </c>
      <c r="H116" s="280">
        <v>46.333333333333336</v>
      </c>
      <c r="I116" s="280">
        <v>46.766666666666673</v>
      </c>
      <c r="J116" s="280">
        <v>47.133333333333333</v>
      </c>
      <c r="K116" s="278">
        <v>46.4</v>
      </c>
      <c r="L116" s="278">
        <v>45.6</v>
      </c>
      <c r="M116" s="278">
        <v>9.5285100000000007</v>
      </c>
    </row>
    <row r="117" spans="1:13">
      <c r="A117" s="302">
        <v>108</v>
      </c>
      <c r="B117" s="278" t="s">
        <v>261</v>
      </c>
      <c r="C117" s="278">
        <v>80.7</v>
      </c>
      <c r="D117" s="280">
        <v>80.783333333333331</v>
      </c>
      <c r="E117" s="280">
        <v>78.066666666666663</v>
      </c>
      <c r="F117" s="280">
        <v>75.433333333333337</v>
      </c>
      <c r="G117" s="280">
        <v>72.716666666666669</v>
      </c>
      <c r="H117" s="280">
        <v>83.416666666666657</v>
      </c>
      <c r="I117" s="280">
        <v>86.133333333333326</v>
      </c>
      <c r="J117" s="280">
        <v>88.766666666666652</v>
      </c>
      <c r="K117" s="278">
        <v>83.5</v>
      </c>
      <c r="L117" s="278">
        <v>78.150000000000006</v>
      </c>
      <c r="M117" s="278">
        <v>32.770409999999998</v>
      </c>
    </row>
    <row r="118" spans="1:13">
      <c r="A118" s="302">
        <v>109</v>
      </c>
      <c r="B118" s="278" t="s">
        <v>128</v>
      </c>
      <c r="C118" s="278">
        <v>84.7</v>
      </c>
      <c r="D118" s="280">
        <v>84.350000000000009</v>
      </c>
      <c r="E118" s="280">
        <v>82.90000000000002</v>
      </c>
      <c r="F118" s="280">
        <v>81.100000000000009</v>
      </c>
      <c r="G118" s="280">
        <v>79.65000000000002</v>
      </c>
      <c r="H118" s="280">
        <v>86.15000000000002</v>
      </c>
      <c r="I118" s="280">
        <v>87.600000000000009</v>
      </c>
      <c r="J118" s="280">
        <v>89.40000000000002</v>
      </c>
      <c r="K118" s="278">
        <v>85.8</v>
      </c>
      <c r="L118" s="278">
        <v>82.55</v>
      </c>
      <c r="M118" s="278">
        <v>119.93071</v>
      </c>
    </row>
    <row r="119" spans="1:13">
      <c r="A119" s="302">
        <v>110</v>
      </c>
      <c r="B119" s="278" t="s">
        <v>123</v>
      </c>
      <c r="C119" s="278">
        <v>464.55</v>
      </c>
      <c r="D119" s="280">
        <v>462.3</v>
      </c>
      <c r="E119" s="280">
        <v>450.25</v>
      </c>
      <c r="F119" s="280">
        <v>435.95</v>
      </c>
      <c r="G119" s="280">
        <v>423.9</v>
      </c>
      <c r="H119" s="280">
        <v>476.6</v>
      </c>
      <c r="I119" s="280">
        <v>488.65000000000009</v>
      </c>
      <c r="J119" s="280">
        <v>502.95000000000005</v>
      </c>
      <c r="K119" s="278">
        <v>474.35</v>
      </c>
      <c r="L119" s="278">
        <v>448</v>
      </c>
      <c r="M119" s="278">
        <v>40.114759999999997</v>
      </c>
    </row>
    <row r="120" spans="1:13">
      <c r="A120" s="302">
        <v>111</v>
      </c>
      <c r="B120" s="278" t="s">
        <v>125</v>
      </c>
      <c r="C120" s="278">
        <v>435.4</v>
      </c>
      <c r="D120" s="280">
        <v>430.2166666666667</v>
      </c>
      <c r="E120" s="280">
        <v>418.43333333333339</v>
      </c>
      <c r="F120" s="280">
        <v>401.4666666666667</v>
      </c>
      <c r="G120" s="280">
        <v>389.68333333333339</v>
      </c>
      <c r="H120" s="280">
        <v>447.18333333333339</v>
      </c>
      <c r="I120" s="280">
        <v>458.9666666666667</v>
      </c>
      <c r="J120" s="280">
        <v>475.93333333333339</v>
      </c>
      <c r="K120" s="278">
        <v>442</v>
      </c>
      <c r="L120" s="278">
        <v>413.25</v>
      </c>
      <c r="M120" s="278">
        <v>235.56870000000001</v>
      </c>
    </row>
    <row r="121" spans="1:13">
      <c r="A121" s="302">
        <v>112</v>
      </c>
      <c r="B121" s="278" t="s">
        <v>262</v>
      </c>
      <c r="C121" s="278">
        <v>2348.4499999999998</v>
      </c>
      <c r="D121" s="280">
        <v>2364.8166666666666</v>
      </c>
      <c r="E121" s="280">
        <v>2309.6333333333332</v>
      </c>
      <c r="F121" s="280">
        <v>2270.8166666666666</v>
      </c>
      <c r="G121" s="280">
        <v>2215.6333333333332</v>
      </c>
      <c r="H121" s="280">
        <v>2403.6333333333332</v>
      </c>
      <c r="I121" s="280">
        <v>2458.8166666666666</v>
      </c>
      <c r="J121" s="280">
        <v>2497.6333333333332</v>
      </c>
      <c r="K121" s="278">
        <v>2420</v>
      </c>
      <c r="L121" s="278">
        <v>2326</v>
      </c>
      <c r="M121" s="278">
        <v>5.7911900000000003</v>
      </c>
    </row>
    <row r="122" spans="1:13">
      <c r="A122" s="302">
        <v>113</v>
      </c>
      <c r="B122" s="278" t="s">
        <v>127</v>
      </c>
      <c r="C122" s="278">
        <v>623.85</v>
      </c>
      <c r="D122" s="280">
        <v>620.75</v>
      </c>
      <c r="E122" s="280">
        <v>606.6</v>
      </c>
      <c r="F122" s="280">
        <v>589.35</v>
      </c>
      <c r="G122" s="280">
        <v>575.20000000000005</v>
      </c>
      <c r="H122" s="280">
        <v>638</v>
      </c>
      <c r="I122" s="280">
        <v>652.15000000000009</v>
      </c>
      <c r="J122" s="280">
        <v>669.4</v>
      </c>
      <c r="K122" s="278">
        <v>634.9</v>
      </c>
      <c r="L122" s="278">
        <v>603.5</v>
      </c>
      <c r="M122" s="278">
        <v>177.8331</v>
      </c>
    </row>
    <row r="123" spans="1:13">
      <c r="A123" s="302">
        <v>114</v>
      </c>
      <c r="B123" s="278" t="s">
        <v>124</v>
      </c>
      <c r="C123" s="278">
        <v>1010</v>
      </c>
      <c r="D123" s="280">
        <v>1005.7666666666668</v>
      </c>
      <c r="E123" s="280">
        <v>987.23333333333358</v>
      </c>
      <c r="F123" s="280">
        <v>964.46666666666681</v>
      </c>
      <c r="G123" s="280">
        <v>945.93333333333362</v>
      </c>
      <c r="H123" s="280">
        <v>1028.5333333333335</v>
      </c>
      <c r="I123" s="280">
        <v>1047.0666666666666</v>
      </c>
      <c r="J123" s="280">
        <v>1069.8333333333335</v>
      </c>
      <c r="K123" s="278">
        <v>1024.3</v>
      </c>
      <c r="L123" s="278">
        <v>983</v>
      </c>
      <c r="M123" s="278">
        <v>19.60417</v>
      </c>
    </row>
    <row r="124" spans="1:13">
      <c r="A124" s="302">
        <v>115</v>
      </c>
      <c r="B124" s="278" t="s">
        <v>263</v>
      </c>
      <c r="C124" s="278">
        <v>1515.75</v>
      </c>
      <c r="D124" s="280">
        <v>1526.3</v>
      </c>
      <c r="E124" s="280">
        <v>1492.6999999999998</v>
      </c>
      <c r="F124" s="280">
        <v>1469.6499999999999</v>
      </c>
      <c r="G124" s="280">
        <v>1436.0499999999997</v>
      </c>
      <c r="H124" s="280">
        <v>1549.35</v>
      </c>
      <c r="I124" s="280">
        <v>1582.9499999999998</v>
      </c>
      <c r="J124" s="280">
        <v>1606</v>
      </c>
      <c r="K124" s="278">
        <v>1559.9</v>
      </c>
      <c r="L124" s="278">
        <v>1503.25</v>
      </c>
      <c r="M124" s="278">
        <v>6.9509800000000004</v>
      </c>
    </row>
    <row r="125" spans="1:13">
      <c r="A125" s="302">
        <v>116</v>
      </c>
      <c r="B125" s="278" t="s">
        <v>264</v>
      </c>
      <c r="C125" s="278">
        <v>41.5</v>
      </c>
      <c r="D125" s="280">
        <v>41.449999999999996</v>
      </c>
      <c r="E125" s="280">
        <v>40.899999999999991</v>
      </c>
      <c r="F125" s="280">
        <v>40.299999999999997</v>
      </c>
      <c r="G125" s="280">
        <v>39.749999999999993</v>
      </c>
      <c r="H125" s="280">
        <v>42.04999999999999</v>
      </c>
      <c r="I125" s="280">
        <v>42.599999999999987</v>
      </c>
      <c r="J125" s="280">
        <v>43.199999999999989</v>
      </c>
      <c r="K125" s="278">
        <v>42</v>
      </c>
      <c r="L125" s="278">
        <v>40.85</v>
      </c>
      <c r="M125" s="278">
        <v>13.315709999999999</v>
      </c>
    </row>
    <row r="126" spans="1:13">
      <c r="A126" s="302">
        <v>117</v>
      </c>
      <c r="B126" s="278" t="s">
        <v>131</v>
      </c>
      <c r="C126" s="278">
        <v>170.65</v>
      </c>
      <c r="D126" s="280">
        <v>170.88333333333333</v>
      </c>
      <c r="E126" s="280">
        <v>167.16666666666666</v>
      </c>
      <c r="F126" s="280">
        <v>163.68333333333334</v>
      </c>
      <c r="G126" s="280">
        <v>159.96666666666667</v>
      </c>
      <c r="H126" s="280">
        <v>174.36666666666665</v>
      </c>
      <c r="I126" s="280">
        <v>178.08333333333334</v>
      </c>
      <c r="J126" s="280">
        <v>181.56666666666663</v>
      </c>
      <c r="K126" s="278">
        <v>174.6</v>
      </c>
      <c r="L126" s="278">
        <v>167.4</v>
      </c>
      <c r="M126" s="278">
        <v>104.28942000000001</v>
      </c>
    </row>
    <row r="127" spans="1:13">
      <c r="A127" s="302">
        <v>118</v>
      </c>
      <c r="B127" s="278" t="s">
        <v>130</v>
      </c>
      <c r="C127" s="278">
        <v>88.3</v>
      </c>
      <c r="D127" s="280">
        <v>88.616666666666674</v>
      </c>
      <c r="E127" s="280">
        <v>85.833333333333343</v>
      </c>
      <c r="F127" s="280">
        <v>83.366666666666674</v>
      </c>
      <c r="G127" s="280">
        <v>80.583333333333343</v>
      </c>
      <c r="H127" s="280">
        <v>91.083333333333343</v>
      </c>
      <c r="I127" s="280">
        <v>93.866666666666674</v>
      </c>
      <c r="J127" s="280">
        <v>96.333333333333343</v>
      </c>
      <c r="K127" s="278">
        <v>91.4</v>
      </c>
      <c r="L127" s="278">
        <v>86.15</v>
      </c>
      <c r="M127" s="278">
        <v>218.90027000000001</v>
      </c>
    </row>
    <row r="128" spans="1:13">
      <c r="A128" s="302">
        <v>119</v>
      </c>
      <c r="B128" s="278" t="s">
        <v>132</v>
      </c>
      <c r="C128" s="278">
        <v>1499.25</v>
      </c>
      <c r="D128" s="280">
        <v>1470.7333333333333</v>
      </c>
      <c r="E128" s="280">
        <v>1414.9666666666667</v>
      </c>
      <c r="F128" s="280">
        <v>1330.6833333333334</v>
      </c>
      <c r="G128" s="280">
        <v>1274.9166666666667</v>
      </c>
      <c r="H128" s="280">
        <v>1555.0166666666667</v>
      </c>
      <c r="I128" s="280">
        <v>1610.7833333333335</v>
      </c>
      <c r="J128" s="280">
        <v>1695.0666666666666</v>
      </c>
      <c r="K128" s="278">
        <v>1526.5</v>
      </c>
      <c r="L128" s="278">
        <v>1386.45</v>
      </c>
      <c r="M128" s="278">
        <v>22.152429999999999</v>
      </c>
    </row>
    <row r="129" spans="1:13">
      <c r="A129" s="302">
        <v>120</v>
      </c>
      <c r="B129" s="278" t="s">
        <v>265</v>
      </c>
      <c r="C129" s="278">
        <v>340.2</v>
      </c>
      <c r="D129" s="280">
        <v>340.11666666666662</v>
      </c>
      <c r="E129" s="280">
        <v>328.08333333333326</v>
      </c>
      <c r="F129" s="280">
        <v>315.96666666666664</v>
      </c>
      <c r="G129" s="280">
        <v>303.93333333333328</v>
      </c>
      <c r="H129" s="280">
        <v>352.23333333333323</v>
      </c>
      <c r="I129" s="280">
        <v>364.26666666666665</v>
      </c>
      <c r="J129" s="280">
        <v>376.38333333333321</v>
      </c>
      <c r="K129" s="278">
        <v>352.15</v>
      </c>
      <c r="L129" s="278">
        <v>328</v>
      </c>
      <c r="M129" s="278">
        <v>2.09341</v>
      </c>
    </row>
    <row r="130" spans="1:13">
      <c r="A130" s="302">
        <v>121</v>
      </c>
      <c r="B130" s="278" t="s">
        <v>134</v>
      </c>
      <c r="C130" s="278">
        <v>1130.8499999999999</v>
      </c>
      <c r="D130" s="280">
        <v>1136.75</v>
      </c>
      <c r="E130" s="280">
        <v>1108.55</v>
      </c>
      <c r="F130" s="280">
        <v>1086.25</v>
      </c>
      <c r="G130" s="280">
        <v>1058.05</v>
      </c>
      <c r="H130" s="280">
        <v>1159.05</v>
      </c>
      <c r="I130" s="280">
        <v>1187.2499999999998</v>
      </c>
      <c r="J130" s="280">
        <v>1209.55</v>
      </c>
      <c r="K130" s="278">
        <v>1164.95</v>
      </c>
      <c r="L130" s="278">
        <v>1114.45</v>
      </c>
      <c r="M130" s="278">
        <v>110.5521</v>
      </c>
    </row>
    <row r="131" spans="1:13">
      <c r="A131" s="302">
        <v>122</v>
      </c>
      <c r="B131" s="278" t="s">
        <v>135</v>
      </c>
      <c r="C131" s="278">
        <v>61.35</v>
      </c>
      <c r="D131" s="280">
        <v>58.933333333333337</v>
      </c>
      <c r="E131" s="280">
        <v>55.416666666666671</v>
      </c>
      <c r="F131" s="280">
        <v>49.483333333333334</v>
      </c>
      <c r="G131" s="280">
        <v>45.966666666666669</v>
      </c>
      <c r="H131" s="280">
        <v>64.866666666666674</v>
      </c>
      <c r="I131" s="280">
        <v>68.38333333333334</v>
      </c>
      <c r="J131" s="280">
        <v>74.316666666666677</v>
      </c>
      <c r="K131" s="278">
        <v>62.45</v>
      </c>
      <c r="L131" s="278">
        <v>53</v>
      </c>
      <c r="M131" s="278">
        <v>267.01024999999998</v>
      </c>
    </row>
    <row r="132" spans="1:13">
      <c r="A132" s="302">
        <v>123</v>
      </c>
      <c r="B132" s="278" t="s">
        <v>266</v>
      </c>
      <c r="C132" s="278">
        <v>1225.3</v>
      </c>
      <c r="D132" s="280">
        <v>1218.3500000000001</v>
      </c>
      <c r="E132" s="280">
        <v>1201.7000000000003</v>
      </c>
      <c r="F132" s="280">
        <v>1178.1000000000001</v>
      </c>
      <c r="G132" s="280">
        <v>1161.4500000000003</v>
      </c>
      <c r="H132" s="280">
        <v>1241.9500000000003</v>
      </c>
      <c r="I132" s="280">
        <v>1258.6000000000004</v>
      </c>
      <c r="J132" s="280">
        <v>1282.2000000000003</v>
      </c>
      <c r="K132" s="278">
        <v>1235</v>
      </c>
      <c r="L132" s="278">
        <v>1194.75</v>
      </c>
      <c r="M132" s="278">
        <v>1.15869</v>
      </c>
    </row>
    <row r="133" spans="1:13">
      <c r="A133" s="302">
        <v>124</v>
      </c>
      <c r="B133" s="278" t="s">
        <v>136</v>
      </c>
      <c r="C133" s="278">
        <v>257.3</v>
      </c>
      <c r="D133" s="280">
        <v>254.4666666666667</v>
      </c>
      <c r="E133" s="280">
        <v>245.33333333333337</v>
      </c>
      <c r="F133" s="280">
        <v>233.36666666666667</v>
      </c>
      <c r="G133" s="280">
        <v>224.23333333333335</v>
      </c>
      <c r="H133" s="280">
        <v>266.43333333333339</v>
      </c>
      <c r="I133" s="280">
        <v>275.56666666666672</v>
      </c>
      <c r="J133" s="280">
        <v>287.53333333333342</v>
      </c>
      <c r="K133" s="278">
        <v>263.60000000000002</v>
      </c>
      <c r="L133" s="278">
        <v>242.5</v>
      </c>
      <c r="M133" s="278">
        <v>55.667619999999999</v>
      </c>
    </row>
    <row r="134" spans="1:13">
      <c r="A134" s="302">
        <v>125</v>
      </c>
      <c r="B134" s="278" t="s">
        <v>267</v>
      </c>
      <c r="C134" s="278">
        <v>1467.85</v>
      </c>
      <c r="D134" s="280">
        <v>1474.6666666666667</v>
      </c>
      <c r="E134" s="280">
        <v>1424.8333333333335</v>
      </c>
      <c r="F134" s="280">
        <v>1381.8166666666668</v>
      </c>
      <c r="G134" s="280">
        <v>1331.9833333333336</v>
      </c>
      <c r="H134" s="280">
        <v>1517.6833333333334</v>
      </c>
      <c r="I134" s="280">
        <v>1567.5166666666669</v>
      </c>
      <c r="J134" s="280">
        <v>1610.5333333333333</v>
      </c>
      <c r="K134" s="278">
        <v>1524.5</v>
      </c>
      <c r="L134" s="278">
        <v>1431.65</v>
      </c>
      <c r="M134" s="278">
        <v>1.6450400000000001</v>
      </c>
    </row>
    <row r="135" spans="1:13">
      <c r="A135" s="302">
        <v>126</v>
      </c>
      <c r="B135" s="278" t="s">
        <v>137</v>
      </c>
      <c r="C135" s="278">
        <v>911.65</v>
      </c>
      <c r="D135" s="280">
        <v>900.5333333333333</v>
      </c>
      <c r="E135" s="280">
        <v>881.26666666666665</v>
      </c>
      <c r="F135" s="280">
        <v>850.88333333333333</v>
      </c>
      <c r="G135" s="280">
        <v>831.61666666666667</v>
      </c>
      <c r="H135" s="280">
        <v>930.91666666666663</v>
      </c>
      <c r="I135" s="280">
        <v>950.18333333333328</v>
      </c>
      <c r="J135" s="280">
        <v>980.56666666666661</v>
      </c>
      <c r="K135" s="278">
        <v>919.8</v>
      </c>
      <c r="L135" s="278">
        <v>870.15</v>
      </c>
      <c r="M135" s="278">
        <v>69.806280000000001</v>
      </c>
    </row>
    <row r="136" spans="1:13">
      <c r="A136" s="302">
        <v>127</v>
      </c>
      <c r="B136" s="278" t="s">
        <v>138</v>
      </c>
      <c r="C136" s="278">
        <v>825.9</v>
      </c>
      <c r="D136" s="280">
        <v>815.15</v>
      </c>
      <c r="E136" s="280">
        <v>797.8</v>
      </c>
      <c r="F136" s="280">
        <v>769.69999999999993</v>
      </c>
      <c r="G136" s="280">
        <v>752.34999999999991</v>
      </c>
      <c r="H136" s="280">
        <v>843.25</v>
      </c>
      <c r="I136" s="280">
        <v>860.60000000000014</v>
      </c>
      <c r="J136" s="280">
        <v>888.7</v>
      </c>
      <c r="K136" s="278">
        <v>832.5</v>
      </c>
      <c r="L136" s="278">
        <v>787.05</v>
      </c>
      <c r="M136" s="278">
        <v>39.633249999999997</v>
      </c>
    </row>
    <row r="137" spans="1:13">
      <c r="A137" s="302">
        <v>128</v>
      </c>
      <c r="B137" s="278" t="s">
        <v>149</v>
      </c>
      <c r="C137" s="278">
        <v>60441.9</v>
      </c>
      <c r="D137" s="280">
        <v>59818</v>
      </c>
      <c r="E137" s="280">
        <v>57636</v>
      </c>
      <c r="F137" s="280">
        <v>54830.1</v>
      </c>
      <c r="G137" s="280">
        <v>52648.1</v>
      </c>
      <c r="H137" s="280">
        <v>62623.9</v>
      </c>
      <c r="I137" s="280">
        <v>64805.9</v>
      </c>
      <c r="J137" s="280">
        <v>67611.8</v>
      </c>
      <c r="K137" s="278">
        <v>62000</v>
      </c>
      <c r="L137" s="278">
        <v>57012.1</v>
      </c>
      <c r="M137" s="278">
        <v>0.22062000000000001</v>
      </c>
    </row>
    <row r="138" spans="1:13">
      <c r="A138" s="302">
        <v>129</v>
      </c>
      <c r="B138" s="278" t="s">
        <v>146</v>
      </c>
      <c r="C138" s="278">
        <v>939.45</v>
      </c>
      <c r="D138" s="280">
        <v>939.48333333333323</v>
      </c>
      <c r="E138" s="280">
        <v>920.96666666666647</v>
      </c>
      <c r="F138" s="280">
        <v>902.48333333333323</v>
      </c>
      <c r="G138" s="280">
        <v>883.96666666666647</v>
      </c>
      <c r="H138" s="280">
        <v>957.96666666666647</v>
      </c>
      <c r="I138" s="280">
        <v>976.48333333333312</v>
      </c>
      <c r="J138" s="280">
        <v>994.96666666666647</v>
      </c>
      <c r="K138" s="278">
        <v>958</v>
      </c>
      <c r="L138" s="278">
        <v>921</v>
      </c>
      <c r="M138" s="278">
        <v>7.8037299999999998</v>
      </c>
    </row>
    <row r="139" spans="1:13">
      <c r="A139" s="302">
        <v>130</v>
      </c>
      <c r="B139" s="278" t="s">
        <v>140</v>
      </c>
      <c r="C139" s="278">
        <v>166.8</v>
      </c>
      <c r="D139" s="280">
        <v>164.46666666666667</v>
      </c>
      <c r="E139" s="280">
        <v>154.68333333333334</v>
      </c>
      <c r="F139" s="280">
        <v>142.56666666666666</v>
      </c>
      <c r="G139" s="280">
        <v>132.78333333333333</v>
      </c>
      <c r="H139" s="280">
        <v>176.58333333333334</v>
      </c>
      <c r="I139" s="280">
        <v>186.3666666666667</v>
      </c>
      <c r="J139" s="280">
        <v>198.48333333333335</v>
      </c>
      <c r="K139" s="278">
        <v>174.25</v>
      </c>
      <c r="L139" s="278">
        <v>152.35</v>
      </c>
      <c r="M139" s="278">
        <v>80.902879999999996</v>
      </c>
    </row>
    <row r="140" spans="1:13">
      <c r="A140" s="302">
        <v>131</v>
      </c>
      <c r="B140" s="278" t="s">
        <v>139</v>
      </c>
      <c r="C140" s="278">
        <v>356.7</v>
      </c>
      <c r="D140" s="280">
        <v>353.38333333333338</v>
      </c>
      <c r="E140" s="280">
        <v>346.31666666666678</v>
      </c>
      <c r="F140" s="280">
        <v>335.93333333333339</v>
      </c>
      <c r="G140" s="280">
        <v>328.86666666666679</v>
      </c>
      <c r="H140" s="280">
        <v>363.76666666666677</v>
      </c>
      <c r="I140" s="280">
        <v>370.83333333333337</v>
      </c>
      <c r="J140" s="280">
        <v>381.21666666666675</v>
      </c>
      <c r="K140" s="278">
        <v>360.45</v>
      </c>
      <c r="L140" s="278">
        <v>343</v>
      </c>
      <c r="M140" s="278">
        <v>61.557729999999999</v>
      </c>
    </row>
    <row r="141" spans="1:13">
      <c r="A141" s="302">
        <v>132</v>
      </c>
      <c r="B141" s="278" t="s">
        <v>141</v>
      </c>
      <c r="C141" s="278">
        <v>105</v>
      </c>
      <c r="D141" s="280">
        <v>103.2</v>
      </c>
      <c r="E141" s="280">
        <v>99.95</v>
      </c>
      <c r="F141" s="280">
        <v>94.9</v>
      </c>
      <c r="G141" s="280">
        <v>91.65</v>
      </c>
      <c r="H141" s="280">
        <v>108.25</v>
      </c>
      <c r="I141" s="280">
        <v>111.5</v>
      </c>
      <c r="J141" s="280">
        <v>116.55</v>
      </c>
      <c r="K141" s="278">
        <v>106.45</v>
      </c>
      <c r="L141" s="278">
        <v>98.15</v>
      </c>
      <c r="M141" s="278">
        <v>106.56976</v>
      </c>
    </row>
    <row r="142" spans="1:13">
      <c r="A142" s="302">
        <v>133</v>
      </c>
      <c r="B142" s="278" t="s">
        <v>268</v>
      </c>
      <c r="C142" s="278">
        <v>29.5</v>
      </c>
      <c r="D142" s="280">
        <v>28.983333333333334</v>
      </c>
      <c r="E142" s="280">
        <v>28.116666666666667</v>
      </c>
      <c r="F142" s="280">
        <v>26.733333333333334</v>
      </c>
      <c r="G142" s="280">
        <v>25.866666666666667</v>
      </c>
      <c r="H142" s="280">
        <v>30.366666666666667</v>
      </c>
      <c r="I142" s="280">
        <v>31.233333333333334</v>
      </c>
      <c r="J142" s="280">
        <v>32.616666666666667</v>
      </c>
      <c r="K142" s="278">
        <v>29.85</v>
      </c>
      <c r="L142" s="278">
        <v>27.6</v>
      </c>
      <c r="M142" s="278">
        <v>7.7934200000000002</v>
      </c>
    </row>
    <row r="143" spans="1:13">
      <c r="A143" s="302">
        <v>134</v>
      </c>
      <c r="B143" s="278" t="s">
        <v>142</v>
      </c>
      <c r="C143" s="278">
        <v>306.85000000000002</v>
      </c>
      <c r="D143" s="280">
        <v>305.43333333333334</v>
      </c>
      <c r="E143" s="280">
        <v>297.61666666666667</v>
      </c>
      <c r="F143" s="280">
        <v>288.38333333333333</v>
      </c>
      <c r="G143" s="280">
        <v>280.56666666666666</v>
      </c>
      <c r="H143" s="280">
        <v>314.66666666666669</v>
      </c>
      <c r="I143" s="280">
        <v>322.48333333333341</v>
      </c>
      <c r="J143" s="280">
        <v>331.7166666666667</v>
      </c>
      <c r="K143" s="278">
        <v>313.25</v>
      </c>
      <c r="L143" s="278">
        <v>296.2</v>
      </c>
      <c r="M143" s="278">
        <v>60.585639999999998</v>
      </c>
    </row>
    <row r="144" spans="1:13">
      <c r="A144" s="302">
        <v>135</v>
      </c>
      <c r="B144" s="278" t="s">
        <v>143</v>
      </c>
      <c r="C144" s="278">
        <v>5130.8</v>
      </c>
      <c r="D144" s="280">
        <v>5109.5999999999995</v>
      </c>
      <c r="E144" s="280">
        <v>4991.1999999999989</v>
      </c>
      <c r="F144" s="280">
        <v>4851.5999999999995</v>
      </c>
      <c r="G144" s="280">
        <v>4733.1999999999989</v>
      </c>
      <c r="H144" s="280">
        <v>5249.1999999999989</v>
      </c>
      <c r="I144" s="280">
        <v>5367.5999999999985</v>
      </c>
      <c r="J144" s="280">
        <v>5507.1999999999989</v>
      </c>
      <c r="K144" s="278">
        <v>5228</v>
      </c>
      <c r="L144" s="278">
        <v>4970</v>
      </c>
      <c r="M144" s="278">
        <v>17.521699999999999</v>
      </c>
    </row>
    <row r="145" spans="1:13">
      <c r="A145" s="302">
        <v>136</v>
      </c>
      <c r="B145" s="278" t="s">
        <v>145</v>
      </c>
      <c r="C145" s="278">
        <v>426.7</v>
      </c>
      <c r="D145" s="280">
        <v>416.40000000000003</v>
      </c>
      <c r="E145" s="280">
        <v>397.35000000000008</v>
      </c>
      <c r="F145" s="280">
        <v>368.00000000000006</v>
      </c>
      <c r="G145" s="280">
        <v>348.9500000000001</v>
      </c>
      <c r="H145" s="280">
        <v>445.75000000000006</v>
      </c>
      <c r="I145" s="280">
        <v>464.8</v>
      </c>
      <c r="J145" s="280">
        <v>494.15000000000003</v>
      </c>
      <c r="K145" s="278">
        <v>435.45</v>
      </c>
      <c r="L145" s="278">
        <v>387.05</v>
      </c>
      <c r="M145" s="278">
        <v>53.004710000000003</v>
      </c>
    </row>
    <row r="146" spans="1:13">
      <c r="A146" s="302">
        <v>137</v>
      </c>
      <c r="B146" s="278" t="s">
        <v>147</v>
      </c>
      <c r="C146" s="278">
        <v>776.85</v>
      </c>
      <c r="D146" s="280">
        <v>766.81666666666661</v>
      </c>
      <c r="E146" s="280">
        <v>742.63333333333321</v>
      </c>
      <c r="F146" s="280">
        <v>708.41666666666663</v>
      </c>
      <c r="G146" s="280">
        <v>684.23333333333323</v>
      </c>
      <c r="H146" s="280">
        <v>801.03333333333319</v>
      </c>
      <c r="I146" s="280">
        <v>825.21666666666658</v>
      </c>
      <c r="J146" s="280">
        <v>859.43333333333317</v>
      </c>
      <c r="K146" s="278">
        <v>791</v>
      </c>
      <c r="L146" s="278">
        <v>732.6</v>
      </c>
      <c r="M146" s="278">
        <v>7.8054300000000003</v>
      </c>
    </row>
    <row r="147" spans="1:13">
      <c r="A147" s="302">
        <v>138</v>
      </c>
      <c r="B147" s="278" t="s">
        <v>148</v>
      </c>
      <c r="C147" s="278">
        <v>81.5</v>
      </c>
      <c r="D147" s="280">
        <v>78.7</v>
      </c>
      <c r="E147" s="280">
        <v>73.5</v>
      </c>
      <c r="F147" s="280">
        <v>65.5</v>
      </c>
      <c r="G147" s="280">
        <v>60.3</v>
      </c>
      <c r="H147" s="280">
        <v>86.7</v>
      </c>
      <c r="I147" s="280">
        <v>91.90000000000002</v>
      </c>
      <c r="J147" s="280">
        <v>99.9</v>
      </c>
      <c r="K147" s="278">
        <v>83.9</v>
      </c>
      <c r="L147" s="278">
        <v>70.7</v>
      </c>
      <c r="M147" s="278">
        <v>501.60597000000001</v>
      </c>
    </row>
    <row r="148" spans="1:13">
      <c r="A148" s="302">
        <v>139</v>
      </c>
      <c r="B148" s="278" t="s">
        <v>269</v>
      </c>
      <c r="C148" s="278">
        <v>686.65</v>
      </c>
      <c r="D148" s="280">
        <v>684.09999999999991</v>
      </c>
      <c r="E148" s="280">
        <v>666.14999999999986</v>
      </c>
      <c r="F148" s="280">
        <v>645.65</v>
      </c>
      <c r="G148" s="280">
        <v>627.69999999999993</v>
      </c>
      <c r="H148" s="280">
        <v>704.5999999999998</v>
      </c>
      <c r="I148" s="280">
        <v>722.54999999999984</v>
      </c>
      <c r="J148" s="280">
        <v>743.04999999999973</v>
      </c>
      <c r="K148" s="278">
        <v>702.05</v>
      </c>
      <c r="L148" s="278">
        <v>663.6</v>
      </c>
      <c r="M148" s="278">
        <v>2.1017399999999999</v>
      </c>
    </row>
    <row r="149" spans="1:13">
      <c r="A149" s="302">
        <v>140</v>
      </c>
      <c r="B149" s="278" t="s">
        <v>150</v>
      </c>
      <c r="C149" s="278">
        <v>693.6</v>
      </c>
      <c r="D149" s="280">
        <v>685.68333333333339</v>
      </c>
      <c r="E149" s="280">
        <v>666.36666666666679</v>
      </c>
      <c r="F149" s="280">
        <v>639.13333333333344</v>
      </c>
      <c r="G149" s="280">
        <v>619.81666666666683</v>
      </c>
      <c r="H149" s="280">
        <v>712.91666666666674</v>
      </c>
      <c r="I149" s="280">
        <v>732.23333333333335</v>
      </c>
      <c r="J149" s="280">
        <v>759.4666666666667</v>
      </c>
      <c r="K149" s="278">
        <v>705</v>
      </c>
      <c r="L149" s="278">
        <v>658.45</v>
      </c>
      <c r="M149" s="278">
        <v>43.303559999999997</v>
      </c>
    </row>
    <row r="150" spans="1:13">
      <c r="A150" s="302">
        <v>141</v>
      </c>
      <c r="B150" s="278" t="s">
        <v>270</v>
      </c>
      <c r="C150" s="278">
        <v>617.5</v>
      </c>
      <c r="D150" s="280">
        <v>608.13333333333333</v>
      </c>
      <c r="E150" s="280">
        <v>591.26666666666665</v>
      </c>
      <c r="F150" s="280">
        <v>565.0333333333333</v>
      </c>
      <c r="G150" s="280">
        <v>548.16666666666663</v>
      </c>
      <c r="H150" s="280">
        <v>634.36666666666667</v>
      </c>
      <c r="I150" s="280">
        <v>651.23333333333323</v>
      </c>
      <c r="J150" s="280">
        <v>677.4666666666667</v>
      </c>
      <c r="K150" s="278">
        <v>625</v>
      </c>
      <c r="L150" s="278">
        <v>581.9</v>
      </c>
      <c r="M150" s="278">
        <v>3.2796400000000001</v>
      </c>
    </row>
    <row r="151" spans="1:13">
      <c r="A151" s="302">
        <v>142</v>
      </c>
      <c r="B151" s="278" t="s">
        <v>152</v>
      </c>
      <c r="C151" s="278">
        <v>22.85</v>
      </c>
      <c r="D151" s="280">
        <v>22.166666666666668</v>
      </c>
      <c r="E151" s="280">
        <v>21.033333333333335</v>
      </c>
      <c r="F151" s="280">
        <v>19.216666666666669</v>
      </c>
      <c r="G151" s="280">
        <v>18.083333333333336</v>
      </c>
      <c r="H151" s="280">
        <v>23.983333333333334</v>
      </c>
      <c r="I151" s="280">
        <v>25.116666666666667</v>
      </c>
      <c r="J151" s="280">
        <v>26.933333333333334</v>
      </c>
      <c r="K151" s="278">
        <v>23.3</v>
      </c>
      <c r="L151" s="278">
        <v>20.350000000000001</v>
      </c>
      <c r="M151" s="278">
        <v>97.331990000000005</v>
      </c>
    </row>
    <row r="152" spans="1:13">
      <c r="A152" s="302">
        <v>143</v>
      </c>
      <c r="B152" s="278" t="s">
        <v>271</v>
      </c>
      <c r="C152" s="278">
        <v>22.3</v>
      </c>
      <c r="D152" s="280">
        <v>22.333333333333332</v>
      </c>
      <c r="E152" s="280">
        <v>22.066666666666663</v>
      </c>
      <c r="F152" s="280">
        <v>21.833333333333332</v>
      </c>
      <c r="G152" s="280">
        <v>21.566666666666663</v>
      </c>
      <c r="H152" s="280">
        <v>22.566666666666663</v>
      </c>
      <c r="I152" s="280">
        <v>22.833333333333336</v>
      </c>
      <c r="J152" s="280">
        <v>23.066666666666663</v>
      </c>
      <c r="K152" s="278">
        <v>22.6</v>
      </c>
      <c r="L152" s="278">
        <v>22.1</v>
      </c>
      <c r="M152" s="278">
        <v>33.143569999999997</v>
      </c>
    </row>
    <row r="153" spans="1:13">
      <c r="A153" s="302">
        <v>144</v>
      </c>
      <c r="B153" s="278" t="s">
        <v>156</v>
      </c>
      <c r="C153" s="278">
        <v>80.45</v>
      </c>
      <c r="D153" s="280">
        <v>81.100000000000009</v>
      </c>
      <c r="E153" s="280">
        <v>79.100000000000023</v>
      </c>
      <c r="F153" s="280">
        <v>77.750000000000014</v>
      </c>
      <c r="G153" s="280">
        <v>75.750000000000028</v>
      </c>
      <c r="H153" s="280">
        <v>82.450000000000017</v>
      </c>
      <c r="I153" s="280">
        <v>84.449999999999989</v>
      </c>
      <c r="J153" s="280">
        <v>85.800000000000011</v>
      </c>
      <c r="K153" s="278">
        <v>83.1</v>
      </c>
      <c r="L153" s="278">
        <v>79.75</v>
      </c>
      <c r="M153" s="278">
        <v>40.120899999999999</v>
      </c>
    </row>
    <row r="154" spans="1:13">
      <c r="A154" s="302">
        <v>145</v>
      </c>
      <c r="B154" s="278" t="s">
        <v>157</v>
      </c>
      <c r="C154" s="278">
        <v>95.1</v>
      </c>
      <c r="D154" s="280">
        <v>92.8</v>
      </c>
      <c r="E154" s="280">
        <v>89.3</v>
      </c>
      <c r="F154" s="280">
        <v>83.5</v>
      </c>
      <c r="G154" s="280">
        <v>80</v>
      </c>
      <c r="H154" s="280">
        <v>98.6</v>
      </c>
      <c r="I154" s="280">
        <v>102.1</v>
      </c>
      <c r="J154" s="280">
        <v>107.89999999999999</v>
      </c>
      <c r="K154" s="278">
        <v>96.3</v>
      </c>
      <c r="L154" s="278">
        <v>87</v>
      </c>
      <c r="M154" s="278">
        <v>208.76392000000001</v>
      </c>
    </row>
    <row r="155" spans="1:13">
      <c r="A155" s="302">
        <v>146</v>
      </c>
      <c r="B155" s="278" t="s">
        <v>151</v>
      </c>
      <c r="C155" s="278">
        <v>31.05</v>
      </c>
      <c r="D155" s="280">
        <v>30.666666666666668</v>
      </c>
      <c r="E155" s="280">
        <v>29.983333333333334</v>
      </c>
      <c r="F155" s="280">
        <v>28.916666666666668</v>
      </c>
      <c r="G155" s="280">
        <v>28.233333333333334</v>
      </c>
      <c r="H155" s="280">
        <v>31.733333333333334</v>
      </c>
      <c r="I155" s="280">
        <v>32.416666666666664</v>
      </c>
      <c r="J155" s="280">
        <v>33.483333333333334</v>
      </c>
      <c r="K155" s="278">
        <v>31.35</v>
      </c>
      <c r="L155" s="278">
        <v>29.6</v>
      </c>
      <c r="M155" s="278">
        <v>59.99344</v>
      </c>
    </row>
    <row r="156" spans="1:13">
      <c r="A156" s="302">
        <v>147</v>
      </c>
      <c r="B156" s="278" t="s">
        <v>154</v>
      </c>
      <c r="C156" s="278">
        <v>17895.25</v>
      </c>
      <c r="D156" s="280">
        <v>17649.683333333334</v>
      </c>
      <c r="E156" s="280">
        <v>17297.716666666667</v>
      </c>
      <c r="F156" s="280">
        <v>16700.183333333334</v>
      </c>
      <c r="G156" s="280">
        <v>16348.216666666667</v>
      </c>
      <c r="H156" s="280">
        <v>18247.216666666667</v>
      </c>
      <c r="I156" s="280">
        <v>18599.183333333334</v>
      </c>
      <c r="J156" s="280">
        <v>19196.716666666667</v>
      </c>
      <c r="K156" s="278">
        <v>18001.650000000001</v>
      </c>
      <c r="L156" s="278">
        <v>17052.150000000001</v>
      </c>
      <c r="M156" s="278">
        <v>2.2574000000000001</v>
      </c>
    </row>
    <row r="157" spans="1:13">
      <c r="A157" s="302">
        <v>148</v>
      </c>
      <c r="B157" s="278" t="s">
        <v>3163</v>
      </c>
      <c r="C157" s="278">
        <v>286.05</v>
      </c>
      <c r="D157" s="280">
        <v>284.5</v>
      </c>
      <c r="E157" s="280">
        <v>279</v>
      </c>
      <c r="F157" s="280">
        <v>271.95</v>
      </c>
      <c r="G157" s="280">
        <v>266.45</v>
      </c>
      <c r="H157" s="280">
        <v>291.55</v>
      </c>
      <c r="I157" s="280">
        <v>297.05</v>
      </c>
      <c r="J157" s="280">
        <v>304.10000000000002</v>
      </c>
      <c r="K157" s="278">
        <v>290</v>
      </c>
      <c r="L157" s="278">
        <v>277.45</v>
      </c>
      <c r="M157" s="278">
        <v>12.729279999999999</v>
      </c>
    </row>
    <row r="158" spans="1:13">
      <c r="A158" s="302">
        <v>149</v>
      </c>
      <c r="B158" s="278" t="s">
        <v>272</v>
      </c>
      <c r="C158" s="278">
        <v>341.35</v>
      </c>
      <c r="D158" s="280">
        <v>334.09999999999997</v>
      </c>
      <c r="E158" s="280">
        <v>314.19999999999993</v>
      </c>
      <c r="F158" s="280">
        <v>287.04999999999995</v>
      </c>
      <c r="G158" s="280">
        <v>267.14999999999992</v>
      </c>
      <c r="H158" s="280">
        <v>361.24999999999994</v>
      </c>
      <c r="I158" s="280">
        <v>381.14999999999992</v>
      </c>
      <c r="J158" s="280">
        <v>408.29999999999995</v>
      </c>
      <c r="K158" s="278">
        <v>354</v>
      </c>
      <c r="L158" s="278">
        <v>306.95</v>
      </c>
      <c r="M158" s="278">
        <v>7.1083600000000002</v>
      </c>
    </row>
    <row r="159" spans="1:13">
      <c r="A159" s="302">
        <v>150</v>
      </c>
      <c r="B159" s="278" t="s">
        <v>159</v>
      </c>
      <c r="C159" s="278">
        <v>75.45</v>
      </c>
      <c r="D159" s="280">
        <v>75.11666666666666</v>
      </c>
      <c r="E159" s="280">
        <v>73.73333333333332</v>
      </c>
      <c r="F159" s="280">
        <v>72.016666666666666</v>
      </c>
      <c r="G159" s="280">
        <v>70.633333333333326</v>
      </c>
      <c r="H159" s="280">
        <v>76.833333333333314</v>
      </c>
      <c r="I159" s="280">
        <v>78.216666666666669</v>
      </c>
      <c r="J159" s="280">
        <v>79.933333333333309</v>
      </c>
      <c r="K159" s="278">
        <v>76.5</v>
      </c>
      <c r="L159" s="278">
        <v>73.400000000000006</v>
      </c>
      <c r="M159" s="278">
        <v>244.73642000000001</v>
      </c>
    </row>
    <row r="160" spans="1:13">
      <c r="A160" s="302">
        <v>151</v>
      </c>
      <c r="B160" s="278" t="s">
        <v>158</v>
      </c>
      <c r="C160" s="278">
        <v>90.15</v>
      </c>
      <c r="D160" s="280">
        <v>89.5</v>
      </c>
      <c r="E160" s="280">
        <v>88.15</v>
      </c>
      <c r="F160" s="280">
        <v>86.15</v>
      </c>
      <c r="G160" s="280">
        <v>84.800000000000011</v>
      </c>
      <c r="H160" s="280">
        <v>91.5</v>
      </c>
      <c r="I160" s="280">
        <v>92.85</v>
      </c>
      <c r="J160" s="280">
        <v>94.85</v>
      </c>
      <c r="K160" s="278">
        <v>90.85</v>
      </c>
      <c r="L160" s="278">
        <v>87.5</v>
      </c>
      <c r="M160" s="278">
        <v>30.1129</v>
      </c>
    </row>
    <row r="161" spans="1:13">
      <c r="A161" s="302">
        <v>152</v>
      </c>
      <c r="B161" s="278" t="s">
        <v>273</v>
      </c>
      <c r="C161" s="278">
        <v>2197.3000000000002</v>
      </c>
      <c r="D161" s="280">
        <v>2212.9</v>
      </c>
      <c r="E161" s="280">
        <v>2164.4</v>
      </c>
      <c r="F161" s="280">
        <v>2131.5</v>
      </c>
      <c r="G161" s="280">
        <v>2083</v>
      </c>
      <c r="H161" s="280">
        <v>2245.8000000000002</v>
      </c>
      <c r="I161" s="280">
        <v>2294.3000000000002</v>
      </c>
      <c r="J161" s="280">
        <v>2327.2000000000003</v>
      </c>
      <c r="K161" s="278">
        <v>2261.4</v>
      </c>
      <c r="L161" s="278">
        <v>2180</v>
      </c>
      <c r="M161" s="278">
        <v>0.14846999999999999</v>
      </c>
    </row>
    <row r="162" spans="1:13">
      <c r="A162" s="302">
        <v>153</v>
      </c>
      <c r="B162" s="278" t="s">
        <v>274</v>
      </c>
      <c r="C162" s="278">
        <v>1454.1</v>
      </c>
      <c r="D162" s="280">
        <v>1427.4166666666667</v>
      </c>
      <c r="E162" s="280">
        <v>1381.9333333333334</v>
      </c>
      <c r="F162" s="280">
        <v>1309.7666666666667</v>
      </c>
      <c r="G162" s="280">
        <v>1264.2833333333333</v>
      </c>
      <c r="H162" s="280">
        <v>1499.5833333333335</v>
      </c>
      <c r="I162" s="280">
        <v>1545.0666666666666</v>
      </c>
      <c r="J162" s="280">
        <v>1617.2333333333336</v>
      </c>
      <c r="K162" s="278">
        <v>1472.9</v>
      </c>
      <c r="L162" s="278">
        <v>1355.25</v>
      </c>
      <c r="M162" s="278">
        <v>1.7270000000000001</v>
      </c>
    </row>
    <row r="163" spans="1:13">
      <c r="A163" s="302">
        <v>154</v>
      </c>
      <c r="B163" s="278" t="s">
        <v>275</v>
      </c>
      <c r="C163" s="278">
        <v>176.45</v>
      </c>
      <c r="D163" s="280">
        <v>178.21666666666667</v>
      </c>
      <c r="E163" s="280">
        <v>172.98333333333335</v>
      </c>
      <c r="F163" s="280">
        <v>169.51666666666668</v>
      </c>
      <c r="G163" s="280">
        <v>164.28333333333336</v>
      </c>
      <c r="H163" s="280">
        <v>181.68333333333334</v>
      </c>
      <c r="I163" s="280">
        <v>186.91666666666663</v>
      </c>
      <c r="J163" s="280">
        <v>190.38333333333333</v>
      </c>
      <c r="K163" s="278">
        <v>183.45</v>
      </c>
      <c r="L163" s="278">
        <v>174.75</v>
      </c>
      <c r="M163" s="278">
        <v>11.917770000000001</v>
      </c>
    </row>
    <row r="164" spans="1:13">
      <c r="A164" s="302">
        <v>155</v>
      </c>
      <c r="B164" s="278" t="s">
        <v>160</v>
      </c>
      <c r="C164" s="278">
        <v>16869.05</v>
      </c>
      <c r="D164" s="280">
        <v>16907.633333333335</v>
      </c>
      <c r="E164" s="280">
        <v>16665.26666666667</v>
      </c>
      <c r="F164" s="280">
        <v>16461.483333333334</v>
      </c>
      <c r="G164" s="280">
        <v>16219.116666666669</v>
      </c>
      <c r="H164" s="280">
        <v>17111.416666666672</v>
      </c>
      <c r="I164" s="280">
        <v>17353.783333333333</v>
      </c>
      <c r="J164" s="280">
        <v>17557.566666666673</v>
      </c>
      <c r="K164" s="278">
        <v>17150</v>
      </c>
      <c r="L164" s="278">
        <v>16703.849999999999</v>
      </c>
      <c r="M164" s="278">
        <v>0.55328999999999995</v>
      </c>
    </row>
    <row r="165" spans="1:13">
      <c r="A165" s="302">
        <v>156</v>
      </c>
      <c r="B165" s="278" t="s">
        <v>162</v>
      </c>
      <c r="C165" s="278">
        <v>218.5</v>
      </c>
      <c r="D165" s="280">
        <v>214.45000000000002</v>
      </c>
      <c r="E165" s="280">
        <v>207.90000000000003</v>
      </c>
      <c r="F165" s="280">
        <v>197.3</v>
      </c>
      <c r="G165" s="280">
        <v>190.75000000000003</v>
      </c>
      <c r="H165" s="280">
        <v>225.05000000000004</v>
      </c>
      <c r="I165" s="280">
        <v>231.60000000000005</v>
      </c>
      <c r="J165" s="280">
        <v>242.20000000000005</v>
      </c>
      <c r="K165" s="278">
        <v>221</v>
      </c>
      <c r="L165" s="278">
        <v>203.85</v>
      </c>
      <c r="M165" s="278">
        <v>50.492139999999999</v>
      </c>
    </row>
    <row r="166" spans="1:13">
      <c r="A166" s="302">
        <v>157</v>
      </c>
      <c r="B166" s="278" t="s">
        <v>276</v>
      </c>
      <c r="C166" s="278">
        <v>4344.1499999999996</v>
      </c>
      <c r="D166" s="280">
        <v>4389.05</v>
      </c>
      <c r="E166" s="280">
        <v>4281.1000000000004</v>
      </c>
      <c r="F166" s="280">
        <v>4218.05</v>
      </c>
      <c r="G166" s="280">
        <v>4110.1000000000004</v>
      </c>
      <c r="H166" s="280">
        <v>4452.1000000000004</v>
      </c>
      <c r="I166" s="280">
        <v>4560.0499999999993</v>
      </c>
      <c r="J166" s="280">
        <v>4623.1000000000004</v>
      </c>
      <c r="K166" s="278">
        <v>4497</v>
      </c>
      <c r="L166" s="278">
        <v>4326</v>
      </c>
      <c r="M166" s="278">
        <v>0.61099999999999999</v>
      </c>
    </row>
    <row r="167" spans="1:13">
      <c r="A167" s="302">
        <v>158</v>
      </c>
      <c r="B167" s="278" t="s">
        <v>164</v>
      </c>
      <c r="C167" s="278">
        <v>1475.8</v>
      </c>
      <c r="D167" s="280">
        <v>1479.0166666666664</v>
      </c>
      <c r="E167" s="280">
        <v>1463.1333333333328</v>
      </c>
      <c r="F167" s="280">
        <v>1450.4666666666662</v>
      </c>
      <c r="G167" s="280">
        <v>1434.5833333333326</v>
      </c>
      <c r="H167" s="280">
        <v>1491.6833333333329</v>
      </c>
      <c r="I167" s="280">
        <v>1507.5666666666666</v>
      </c>
      <c r="J167" s="280">
        <v>1520.2333333333331</v>
      </c>
      <c r="K167" s="278">
        <v>1494.9</v>
      </c>
      <c r="L167" s="278">
        <v>1466.35</v>
      </c>
      <c r="M167" s="278">
        <v>10.280430000000001</v>
      </c>
    </row>
    <row r="168" spans="1:13">
      <c r="A168" s="302">
        <v>159</v>
      </c>
      <c r="B168" s="278" t="s">
        <v>161</v>
      </c>
      <c r="C168" s="278">
        <v>895.45</v>
      </c>
      <c r="D168" s="280">
        <v>906.81666666666672</v>
      </c>
      <c r="E168" s="280">
        <v>874.28333333333342</v>
      </c>
      <c r="F168" s="280">
        <v>853.11666666666667</v>
      </c>
      <c r="G168" s="280">
        <v>820.58333333333337</v>
      </c>
      <c r="H168" s="280">
        <v>927.98333333333346</v>
      </c>
      <c r="I168" s="280">
        <v>960.51666666666677</v>
      </c>
      <c r="J168" s="280">
        <v>981.68333333333351</v>
      </c>
      <c r="K168" s="278">
        <v>939.35</v>
      </c>
      <c r="L168" s="278">
        <v>885.65</v>
      </c>
      <c r="M168" s="278">
        <v>26.091059999999999</v>
      </c>
    </row>
    <row r="169" spans="1:13">
      <c r="A169" s="302">
        <v>160</v>
      </c>
      <c r="B169" s="278" t="s">
        <v>163</v>
      </c>
      <c r="C169" s="278">
        <v>89.9</v>
      </c>
      <c r="D169" s="280">
        <v>89.366666666666674</v>
      </c>
      <c r="E169" s="280">
        <v>87.533333333333346</v>
      </c>
      <c r="F169" s="280">
        <v>85.166666666666671</v>
      </c>
      <c r="G169" s="280">
        <v>83.333333333333343</v>
      </c>
      <c r="H169" s="280">
        <v>91.733333333333348</v>
      </c>
      <c r="I169" s="280">
        <v>93.566666666666663</v>
      </c>
      <c r="J169" s="280">
        <v>95.933333333333351</v>
      </c>
      <c r="K169" s="278">
        <v>91.2</v>
      </c>
      <c r="L169" s="278">
        <v>87</v>
      </c>
      <c r="M169" s="278">
        <v>49.949420000000003</v>
      </c>
    </row>
    <row r="170" spans="1:13">
      <c r="A170" s="302">
        <v>161</v>
      </c>
      <c r="B170" s="278" t="s">
        <v>166</v>
      </c>
      <c r="C170" s="278">
        <v>163.4</v>
      </c>
      <c r="D170" s="280">
        <v>162.53333333333333</v>
      </c>
      <c r="E170" s="280">
        <v>158.36666666666667</v>
      </c>
      <c r="F170" s="280">
        <v>153.33333333333334</v>
      </c>
      <c r="G170" s="280">
        <v>149.16666666666669</v>
      </c>
      <c r="H170" s="280">
        <v>167.56666666666666</v>
      </c>
      <c r="I170" s="280">
        <v>171.73333333333335</v>
      </c>
      <c r="J170" s="280">
        <v>176.76666666666665</v>
      </c>
      <c r="K170" s="278">
        <v>166.7</v>
      </c>
      <c r="L170" s="278">
        <v>157.5</v>
      </c>
      <c r="M170" s="278">
        <v>175.22308000000001</v>
      </c>
    </row>
    <row r="171" spans="1:13">
      <c r="A171" s="302">
        <v>162</v>
      </c>
      <c r="B171" s="278" t="s">
        <v>277</v>
      </c>
      <c r="C171" s="278">
        <v>176</v>
      </c>
      <c r="D171" s="280">
        <v>175.33333333333334</v>
      </c>
      <c r="E171" s="280">
        <v>170.66666666666669</v>
      </c>
      <c r="F171" s="280">
        <v>165.33333333333334</v>
      </c>
      <c r="G171" s="280">
        <v>160.66666666666669</v>
      </c>
      <c r="H171" s="280">
        <v>180.66666666666669</v>
      </c>
      <c r="I171" s="280">
        <v>185.33333333333337</v>
      </c>
      <c r="J171" s="280">
        <v>190.66666666666669</v>
      </c>
      <c r="K171" s="278">
        <v>180</v>
      </c>
      <c r="L171" s="278">
        <v>170</v>
      </c>
      <c r="M171" s="278">
        <v>4.6619900000000003</v>
      </c>
    </row>
    <row r="172" spans="1:13">
      <c r="A172" s="302">
        <v>163</v>
      </c>
      <c r="B172" s="278" t="s">
        <v>278</v>
      </c>
      <c r="C172" s="278">
        <v>11036</v>
      </c>
      <c r="D172" s="280">
        <v>11020.516666666668</v>
      </c>
      <c r="E172" s="280">
        <v>10865.483333333337</v>
      </c>
      <c r="F172" s="280">
        <v>10694.966666666669</v>
      </c>
      <c r="G172" s="280">
        <v>10539.933333333338</v>
      </c>
      <c r="H172" s="280">
        <v>11191.033333333336</v>
      </c>
      <c r="I172" s="280">
        <v>11346.066666666666</v>
      </c>
      <c r="J172" s="280">
        <v>11516.583333333336</v>
      </c>
      <c r="K172" s="278">
        <v>11175.55</v>
      </c>
      <c r="L172" s="278">
        <v>10850</v>
      </c>
      <c r="M172" s="278">
        <v>7.3359999999999995E-2</v>
      </c>
    </row>
    <row r="173" spans="1:13">
      <c r="A173" s="302">
        <v>164</v>
      </c>
      <c r="B173" s="278" t="s">
        <v>165</v>
      </c>
      <c r="C173" s="278">
        <v>31.05</v>
      </c>
      <c r="D173" s="280">
        <v>31.033333333333331</v>
      </c>
      <c r="E173" s="280">
        <v>30.566666666666663</v>
      </c>
      <c r="F173" s="280">
        <v>30.083333333333332</v>
      </c>
      <c r="G173" s="280">
        <v>29.616666666666664</v>
      </c>
      <c r="H173" s="280">
        <v>31.516666666666662</v>
      </c>
      <c r="I173" s="280">
        <v>31.983333333333331</v>
      </c>
      <c r="J173" s="280">
        <v>32.466666666666661</v>
      </c>
      <c r="K173" s="278">
        <v>31.5</v>
      </c>
      <c r="L173" s="278">
        <v>30.55</v>
      </c>
      <c r="M173" s="278">
        <v>199.94398000000001</v>
      </c>
    </row>
    <row r="174" spans="1:13">
      <c r="A174" s="302">
        <v>165</v>
      </c>
      <c r="B174" s="278" t="s">
        <v>279</v>
      </c>
      <c r="C174" s="278">
        <v>203.6</v>
      </c>
      <c r="D174" s="280">
        <v>206.41666666666666</v>
      </c>
      <c r="E174" s="280">
        <v>197.68333333333331</v>
      </c>
      <c r="F174" s="280">
        <v>191.76666666666665</v>
      </c>
      <c r="G174" s="280">
        <v>183.0333333333333</v>
      </c>
      <c r="H174" s="280">
        <v>212.33333333333331</v>
      </c>
      <c r="I174" s="280">
        <v>221.06666666666666</v>
      </c>
      <c r="J174" s="280">
        <v>226.98333333333332</v>
      </c>
      <c r="K174" s="278">
        <v>215.15</v>
      </c>
      <c r="L174" s="278">
        <v>200.5</v>
      </c>
      <c r="M174" s="278">
        <v>14.75028</v>
      </c>
    </row>
    <row r="175" spans="1:13">
      <c r="A175" s="302">
        <v>166</v>
      </c>
      <c r="B175" s="278" t="s">
        <v>169</v>
      </c>
      <c r="C175" s="278">
        <v>124.05</v>
      </c>
      <c r="D175" s="280">
        <v>121.64999999999999</v>
      </c>
      <c r="E175" s="280">
        <v>117.39999999999998</v>
      </c>
      <c r="F175" s="280">
        <v>110.74999999999999</v>
      </c>
      <c r="G175" s="280">
        <v>106.49999999999997</v>
      </c>
      <c r="H175" s="280">
        <v>128.29999999999998</v>
      </c>
      <c r="I175" s="280">
        <v>132.55000000000001</v>
      </c>
      <c r="J175" s="280">
        <v>139.19999999999999</v>
      </c>
      <c r="K175" s="278">
        <v>125.9</v>
      </c>
      <c r="L175" s="278">
        <v>115</v>
      </c>
      <c r="M175" s="278">
        <v>226.08798999999999</v>
      </c>
    </row>
    <row r="176" spans="1:13">
      <c r="A176" s="302">
        <v>167</v>
      </c>
      <c r="B176" s="278" t="s">
        <v>170</v>
      </c>
      <c r="C176" s="278">
        <v>91</v>
      </c>
      <c r="D176" s="280">
        <v>90.416666666666671</v>
      </c>
      <c r="E176" s="280">
        <v>88.733333333333348</v>
      </c>
      <c r="F176" s="280">
        <v>86.466666666666683</v>
      </c>
      <c r="G176" s="280">
        <v>84.78333333333336</v>
      </c>
      <c r="H176" s="280">
        <v>92.683333333333337</v>
      </c>
      <c r="I176" s="280">
        <v>94.366666666666646</v>
      </c>
      <c r="J176" s="280">
        <v>96.633333333333326</v>
      </c>
      <c r="K176" s="278">
        <v>92.1</v>
      </c>
      <c r="L176" s="278">
        <v>88.15</v>
      </c>
      <c r="M176" s="278">
        <v>47.69706</v>
      </c>
    </row>
    <row r="177" spans="1:13">
      <c r="A177" s="302">
        <v>168</v>
      </c>
      <c r="B177" s="278" t="s">
        <v>280</v>
      </c>
      <c r="C177" s="278">
        <v>544.85</v>
      </c>
      <c r="D177" s="280">
        <v>553.15</v>
      </c>
      <c r="E177" s="280">
        <v>532.25</v>
      </c>
      <c r="F177" s="280">
        <v>519.65</v>
      </c>
      <c r="G177" s="280">
        <v>498.75</v>
      </c>
      <c r="H177" s="280">
        <v>565.75</v>
      </c>
      <c r="I177" s="280">
        <v>586.64999999999986</v>
      </c>
      <c r="J177" s="280">
        <v>599.25</v>
      </c>
      <c r="K177" s="278">
        <v>574.04999999999995</v>
      </c>
      <c r="L177" s="278">
        <v>540.54999999999995</v>
      </c>
      <c r="M177" s="278">
        <v>0.82725000000000004</v>
      </c>
    </row>
    <row r="178" spans="1:13">
      <c r="A178" s="302">
        <v>169</v>
      </c>
      <c r="B178" s="278" t="s">
        <v>171</v>
      </c>
      <c r="C178" s="278">
        <v>1168.05</v>
      </c>
      <c r="D178" s="280">
        <v>1166.8333333333333</v>
      </c>
      <c r="E178" s="280">
        <v>1146.2166666666665</v>
      </c>
      <c r="F178" s="280">
        <v>1124.3833333333332</v>
      </c>
      <c r="G178" s="280">
        <v>1103.7666666666664</v>
      </c>
      <c r="H178" s="280">
        <v>1188.6666666666665</v>
      </c>
      <c r="I178" s="280">
        <v>1209.2833333333333</v>
      </c>
      <c r="J178" s="280">
        <v>1231.1166666666666</v>
      </c>
      <c r="K178" s="278">
        <v>1187.45</v>
      </c>
      <c r="L178" s="278">
        <v>1145</v>
      </c>
      <c r="M178" s="278">
        <v>171.23533</v>
      </c>
    </row>
    <row r="179" spans="1:13">
      <c r="A179" s="302">
        <v>170</v>
      </c>
      <c r="B179" s="278" t="s">
        <v>281</v>
      </c>
      <c r="C179" s="278">
        <v>685.25</v>
      </c>
      <c r="D179" s="280">
        <v>688.11666666666667</v>
      </c>
      <c r="E179" s="280">
        <v>678.23333333333335</v>
      </c>
      <c r="F179" s="280">
        <v>671.2166666666667</v>
      </c>
      <c r="G179" s="280">
        <v>661.33333333333337</v>
      </c>
      <c r="H179" s="280">
        <v>695.13333333333333</v>
      </c>
      <c r="I179" s="280">
        <v>705.01666666666677</v>
      </c>
      <c r="J179" s="280">
        <v>712.0333333333333</v>
      </c>
      <c r="K179" s="278">
        <v>698</v>
      </c>
      <c r="L179" s="278">
        <v>681.1</v>
      </c>
      <c r="M179" s="278">
        <v>13.63991</v>
      </c>
    </row>
    <row r="180" spans="1:13">
      <c r="A180" s="302">
        <v>171</v>
      </c>
      <c r="B180" s="278" t="s">
        <v>176</v>
      </c>
      <c r="C180" s="278">
        <v>3414.1</v>
      </c>
      <c r="D180" s="280">
        <v>3373.3666666666668</v>
      </c>
      <c r="E180" s="280">
        <v>3297.7333333333336</v>
      </c>
      <c r="F180" s="280">
        <v>3181.3666666666668</v>
      </c>
      <c r="G180" s="280">
        <v>3105.7333333333336</v>
      </c>
      <c r="H180" s="280">
        <v>3489.7333333333336</v>
      </c>
      <c r="I180" s="280">
        <v>3565.3666666666668</v>
      </c>
      <c r="J180" s="280">
        <v>3681.7333333333336</v>
      </c>
      <c r="K180" s="278">
        <v>3449</v>
      </c>
      <c r="L180" s="278">
        <v>3257</v>
      </c>
      <c r="M180" s="278">
        <v>3.8206799999999999</v>
      </c>
    </row>
    <row r="181" spans="1:13">
      <c r="A181" s="302">
        <v>172</v>
      </c>
      <c r="B181" s="278" t="s">
        <v>174</v>
      </c>
      <c r="C181" s="278">
        <v>18928.900000000001</v>
      </c>
      <c r="D181" s="280">
        <v>18609.7</v>
      </c>
      <c r="E181" s="280">
        <v>17870.45</v>
      </c>
      <c r="F181" s="280">
        <v>16812</v>
      </c>
      <c r="G181" s="280">
        <v>16072.75</v>
      </c>
      <c r="H181" s="280">
        <v>19668.150000000001</v>
      </c>
      <c r="I181" s="280">
        <v>20407.400000000001</v>
      </c>
      <c r="J181" s="280">
        <v>21465.850000000002</v>
      </c>
      <c r="K181" s="278">
        <v>19348.95</v>
      </c>
      <c r="L181" s="278">
        <v>17551.25</v>
      </c>
      <c r="M181" s="278">
        <v>1.1262700000000001</v>
      </c>
    </row>
    <row r="182" spans="1:13">
      <c r="A182" s="302">
        <v>173</v>
      </c>
      <c r="B182" s="278" t="s">
        <v>177</v>
      </c>
      <c r="C182" s="278">
        <v>681.25</v>
      </c>
      <c r="D182" s="280">
        <v>674.68333333333339</v>
      </c>
      <c r="E182" s="280">
        <v>649.46666666666681</v>
      </c>
      <c r="F182" s="280">
        <v>617.68333333333339</v>
      </c>
      <c r="G182" s="280">
        <v>592.46666666666681</v>
      </c>
      <c r="H182" s="280">
        <v>706.46666666666681</v>
      </c>
      <c r="I182" s="280">
        <v>731.68333333333351</v>
      </c>
      <c r="J182" s="280">
        <v>763.46666666666681</v>
      </c>
      <c r="K182" s="278">
        <v>699.9</v>
      </c>
      <c r="L182" s="278">
        <v>642.9</v>
      </c>
      <c r="M182" s="278">
        <v>44.139699999999998</v>
      </c>
    </row>
    <row r="183" spans="1:13">
      <c r="A183" s="302">
        <v>174</v>
      </c>
      <c r="B183" s="278" t="s">
        <v>175</v>
      </c>
      <c r="C183" s="278">
        <v>1210</v>
      </c>
      <c r="D183" s="280">
        <v>1203.1499999999999</v>
      </c>
      <c r="E183" s="280">
        <v>1178.2999999999997</v>
      </c>
      <c r="F183" s="280">
        <v>1146.5999999999999</v>
      </c>
      <c r="G183" s="280">
        <v>1121.7499999999998</v>
      </c>
      <c r="H183" s="280">
        <v>1234.8499999999997</v>
      </c>
      <c r="I183" s="280">
        <v>1259.6999999999996</v>
      </c>
      <c r="J183" s="280">
        <v>1291.3999999999996</v>
      </c>
      <c r="K183" s="278">
        <v>1228</v>
      </c>
      <c r="L183" s="278">
        <v>1171.45</v>
      </c>
      <c r="M183" s="278">
        <v>7.0922499999999999</v>
      </c>
    </row>
    <row r="184" spans="1:13">
      <c r="A184" s="302">
        <v>175</v>
      </c>
      <c r="B184" s="278" t="s">
        <v>173</v>
      </c>
      <c r="C184" s="278">
        <v>188.5</v>
      </c>
      <c r="D184" s="280">
        <v>186.21666666666667</v>
      </c>
      <c r="E184" s="280">
        <v>182.53333333333333</v>
      </c>
      <c r="F184" s="280">
        <v>176.56666666666666</v>
      </c>
      <c r="G184" s="280">
        <v>172.88333333333333</v>
      </c>
      <c r="H184" s="280">
        <v>192.18333333333334</v>
      </c>
      <c r="I184" s="280">
        <v>195.86666666666667</v>
      </c>
      <c r="J184" s="280">
        <v>201.83333333333334</v>
      </c>
      <c r="K184" s="278">
        <v>189.9</v>
      </c>
      <c r="L184" s="278">
        <v>180.25</v>
      </c>
      <c r="M184" s="278">
        <v>611.65997000000004</v>
      </c>
    </row>
    <row r="185" spans="1:13">
      <c r="A185" s="302">
        <v>176</v>
      </c>
      <c r="B185" s="278" t="s">
        <v>172</v>
      </c>
      <c r="C185" s="278">
        <v>26.85</v>
      </c>
      <c r="D185" s="280">
        <v>26.483333333333334</v>
      </c>
      <c r="E185" s="280">
        <v>25.916666666666668</v>
      </c>
      <c r="F185" s="280">
        <v>24.983333333333334</v>
      </c>
      <c r="G185" s="280">
        <v>24.416666666666668</v>
      </c>
      <c r="H185" s="280">
        <v>27.416666666666668</v>
      </c>
      <c r="I185" s="280">
        <v>27.983333333333331</v>
      </c>
      <c r="J185" s="280">
        <v>28.916666666666668</v>
      </c>
      <c r="K185" s="278">
        <v>27.05</v>
      </c>
      <c r="L185" s="278">
        <v>25.55</v>
      </c>
      <c r="M185" s="278">
        <v>190.14841999999999</v>
      </c>
    </row>
    <row r="186" spans="1:13">
      <c r="A186" s="302">
        <v>177</v>
      </c>
      <c r="B186" s="278" t="s">
        <v>282</v>
      </c>
      <c r="C186" s="278">
        <v>82.95</v>
      </c>
      <c r="D186" s="280">
        <v>81.733333333333334</v>
      </c>
      <c r="E186" s="280">
        <v>79.566666666666663</v>
      </c>
      <c r="F186" s="280">
        <v>76.183333333333323</v>
      </c>
      <c r="G186" s="280">
        <v>74.016666666666652</v>
      </c>
      <c r="H186" s="280">
        <v>85.116666666666674</v>
      </c>
      <c r="I186" s="280">
        <v>87.283333333333331</v>
      </c>
      <c r="J186" s="280">
        <v>90.666666666666686</v>
      </c>
      <c r="K186" s="278">
        <v>83.9</v>
      </c>
      <c r="L186" s="278">
        <v>78.349999999999994</v>
      </c>
      <c r="M186" s="278">
        <v>15.220879999999999</v>
      </c>
    </row>
    <row r="187" spans="1:13">
      <c r="A187" s="302">
        <v>178</v>
      </c>
      <c r="B187" s="278" t="s">
        <v>179</v>
      </c>
      <c r="C187" s="278">
        <v>463.7</v>
      </c>
      <c r="D187" s="280">
        <v>460.16666666666669</v>
      </c>
      <c r="E187" s="280">
        <v>452.73333333333335</v>
      </c>
      <c r="F187" s="280">
        <v>441.76666666666665</v>
      </c>
      <c r="G187" s="280">
        <v>434.33333333333331</v>
      </c>
      <c r="H187" s="280">
        <v>471.13333333333338</v>
      </c>
      <c r="I187" s="280">
        <v>478.56666666666666</v>
      </c>
      <c r="J187" s="280">
        <v>489.53333333333342</v>
      </c>
      <c r="K187" s="278">
        <v>467.6</v>
      </c>
      <c r="L187" s="278">
        <v>449.2</v>
      </c>
      <c r="M187" s="278">
        <v>169.33112</v>
      </c>
    </row>
    <row r="188" spans="1:13">
      <c r="A188" s="302">
        <v>179</v>
      </c>
      <c r="B188" s="278" t="s">
        <v>180</v>
      </c>
      <c r="C188" s="278">
        <v>362</v>
      </c>
      <c r="D188" s="280">
        <v>358.01666666666665</v>
      </c>
      <c r="E188" s="280">
        <v>347.63333333333333</v>
      </c>
      <c r="F188" s="280">
        <v>333.26666666666665</v>
      </c>
      <c r="G188" s="280">
        <v>322.88333333333333</v>
      </c>
      <c r="H188" s="280">
        <v>372.38333333333333</v>
      </c>
      <c r="I188" s="280">
        <v>382.76666666666665</v>
      </c>
      <c r="J188" s="280">
        <v>397.13333333333333</v>
      </c>
      <c r="K188" s="278">
        <v>368.4</v>
      </c>
      <c r="L188" s="278">
        <v>343.65</v>
      </c>
      <c r="M188" s="278">
        <v>45.155819999999999</v>
      </c>
    </row>
    <row r="189" spans="1:13">
      <c r="A189" s="302">
        <v>180</v>
      </c>
      <c r="B189" s="278" t="s">
        <v>283</v>
      </c>
      <c r="C189" s="278">
        <v>280.2</v>
      </c>
      <c r="D189" s="280">
        <v>280.21666666666664</v>
      </c>
      <c r="E189" s="280">
        <v>273.08333333333326</v>
      </c>
      <c r="F189" s="280">
        <v>265.96666666666664</v>
      </c>
      <c r="G189" s="280">
        <v>258.83333333333326</v>
      </c>
      <c r="H189" s="280">
        <v>287.33333333333326</v>
      </c>
      <c r="I189" s="280">
        <v>294.46666666666658</v>
      </c>
      <c r="J189" s="280">
        <v>301.58333333333326</v>
      </c>
      <c r="K189" s="278">
        <v>287.35000000000002</v>
      </c>
      <c r="L189" s="278">
        <v>273.10000000000002</v>
      </c>
      <c r="M189" s="278">
        <v>2.3354499999999998</v>
      </c>
    </row>
    <row r="190" spans="1:13">
      <c r="A190" s="302">
        <v>181</v>
      </c>
      <c r="B190" s="278" t="s">
        <v>193</v>
      </c>
      <c r="C190" s="278">
        <v>276.2</v>
      </c>
      <c r="D190" s="280">
        <v>273.8</v>
      </c>
      <c r="E190" s="280">
        <v>267.60000000000002</v>
      </c>
      <c r="F190" s="280">
        <v>259</v>
      </c>
      <c r="G190" s="280">
        <v>252.8</v>
      </c>
      <c r="H190" s="280">
        <v>282.40000000000003</v>
      </c>
      <c r="I190" s="280">
        <v>288.59999999999997</v>
      </c>
      <c r="J190" s="280">
        <v>297.20000000000005</v>
      </c>
      <c r="K190" s="278">
        <v>280</v>
      </c>
      <c r="L190" s="278">
        <v>265.2</v>
      </c>
      <c r="M190" s="278">
        <v>67.285700000000006</v>
      </c>
    </row>
    <row r="191" spans="1:13">
      <c r="A191" s="302">
        <v>182</v>
      </c>
      <c r="B191" s="278" t="s">
        <v>188</v>
      </c>
      <c r="C191" s="278">
        <v>1716.05</v>
      </c>
      <c r="D191" s="280">
        <v>1718.6666666666667</v>
      </c>
      <c r="E191" s="280">
        <v>1672.4333333333334</v>
      </c>
      <c r="F191" s="280">
        <v>1628.8166666666666</v>
      </c>
      <c r="G191" s="280">
        <v>1582.5833333333333</v>
      </c>
      <c r="H191" s="280">
        <v>1762.2833333333335</v>
      </c>
      <c r="I191" s="280">
        <v>1808.5166666666667</v>
      </c>
      <c r="J191" s="280">
        <v>1852.1333333333337</v>
      </c>
      <c r="K191" s="278">
        <v>1764.9</v>
      </c>
      <c r="L191" s="278">
        <v>1675.05</v>
      </c>
      <c r="M191" s="278">
        <v>62.455829999999999</v>
      </c>
    </row>
    <row r="192" spans="1:13">
      <c r="A192" s="302">
        <v>183</v>
      </c>
      <c r="B192" s="278" t="s">
        <v>3467</v>
      </c>
      <c r="C192" s="278">
        <v>324.05</v>
      </c>
      <c r="D192" s="280">
        <v>324.46666666666664</v>
      </c>
      <c r="E192" s="280">
        <v>315.23333333333329</v>
      </c>
      <c r="F192" s="280">
        <v>306.41666666666663</v>
      </c>
      <c r="G192" s="280">
        <v>297.18333333333328</v>
      </c>
      <c r="H192" s="280">
        <v>333.2833333333333</v>
      </c>
      <c r="I192" s="280">
        <v>342.51666666666665</v>
      </c>
      <c r="J192" s="280">
        <v>351.33333333333331</v>
      </c>
      <c r="K192" s="278">
        <v>333.7</v>
      </c>
      <c r="L192" s="278">
        <v>315.64999999999998</v>
      </c>
      <c r="M192" s="278">
        <v>82.111109999999996</v>
      </c>
    </row>
    <row r="193" spans="1:13">
      <c r="A193" s="302">
        <v>184</v>
      </c>
      <c r="B193" s="278" t="s">
        <v>185</v>
      </c>
      <c r="C193" s="278">
        <v>36.549999999999997</v>
      </c>
      <c r="D193" s="280">
        <v>36.116666666666667</v>
      </c>
      <c r="E193" s="280">
        <v>35.283333333333331</v>
      </c>
      <c r="F193" s="280">
        <v>34.016666666666666</v>
      </c>
      <c r="G193" s="280">
        <v>33.18333333333333</v>
      </c>
      <c r="H193" s="280">
        <v>37.383333333333333</v>
      </c>
      <c r="I193" s="280">
        <v>38.216666666666661</v>
      </c>
      <c r="J193" s="280">
        <v>39.483333333333334</v>
      </c>
      <c r="K193" s="278">
        <v>36.950000000000003</v>
      </c>
      <c r="L193" s="278">
        <v>34.85</v>
      </c>
      <c r="M193" s="278">
        <v>27.080780000000001</v>
      </c>
    </row>
    <row r="194" spans="1:13">
      <c r="A194" s="302">
        <v>185</v>
      </c>
      <c r="B194" s="278" t="s">
        <v>184</v>
      </c>
      <c r="C194" s="278">
        <v>74.650000000000006</v>
      </c>
      <c r="D194" s="280">
        <v>73.683333333333337</v>
      </c>
      <c r="E194" s="280">
        <v>71.966666666666669</v>
      </c>
      <c r="F194" s="280">
        <v>69.283333333333331</v>
      </c>
      <c r="G194" s="280">
        <v>67.566666666666663</v>
      </c>
      <c r="H194" s="280">
        <v>76.366666666666674</v>
      </c>
      <c r="I194" s="280">
        <v>78.083333333333343</v>
      </c>
      <c r="J194" s="280">
        <v>80.76666666666668</v>
      </c>
      <c r="K194" s="278">
        <v>75.400000000000006</v>
      </c>
      <c r="L194" s="278">
        <v>71</v>
      </c>
      <c r="M194" s="278">
        <v>479.10556000000003</v>
      </c>
    </row>
    <row r="195" spans="1:13">
      <c r="A195" s="302">
        <v>186</v>
      </c>
      <c r="B195" s="278" t="s">
        <v>186</v>
      </c>
      <c r="C195" s="278">
        <v>34.700000000000003</v>
      </c>
      <c r="D195" s="280">
        <v>34.9</v>
      </c>
      <c r="E195" s="280">
        <v>34.299999999999997</v>
      </c>
      <c r="F195" s="280">
        <v>33.9</v>
      </c>
      <c r="G195" s="280">
        <v>33.299999999999997</v>
      </c>
      <c r="H195" s="280">
        <v>35.299999999999997</v>
      </c>
      <c r="I195" s="280">
        <v>35.900000000000006</v>
      </c>
      <c r="J195" s="280">
        <v>36.299999999999997</v>
      </c>
      <c r="K195" s="278">
        <v>35.5</v>
      </c>
      <c r="L195" s="278">
        <v>34.5</v>
      </c>
      <c r="M195" s="278">
        <v>94.528409999999994</v>
      </c>
    </row>
    <row r="196" spans="1:13">
      <c r="A196" s="302">
        <v>187</v>
      </c>
      <c r="B196" s="278" t="s">
        <v>187</v>
      </c>
      <c r="C196" s="278">
        <v>288.89999999999998</v>
      </c>
      <c r="D196" s="280">
        <v>285.59999999999997</v>
      </c>
      <c r="E196" s="280">
        <v>279.29999999999995</v>
      </c>
      <c r="F196" s="280">
        <v>269.7</v>
      </c>
      <c r="G196" s="280">
        <v>263.39999999999998</v>
      </c>
      <c r="H196" s="280">
        <v>295.19999999999993</v>
      </c>
      <c r="I196" s="280">
        <v>301.5</v>
      </c>
      <c r="J196" s="280">
        <v>311.09999999999991</v>
      </c>
      <c r="K196" s="278">
        <v>291.89999999999998</v>
      </c>
      <c r="L196" s="278">
        <v>276</v>
      </c>
      <c r="M196" s="278">
        <v>172.48805999999999</v>
      </c>
    </row>
    <row r="197" spans="1:13">
      <c r="A197" s="302">
        <v>188</v>
      </c>
      <c r="B197" s="269" t="s">
        <v>189</v>
      </c>
      <c r="C197" s="269">
        <v>517.65</v>
      </c>
      <c r="D197" s="309">
        <v>518.66666666666663</v>
      </c>
      <c r="E197" s="309">
        <v>507.33333333333326</v>
      </c>
      <c r="F197" s="309">
        <v>497.01666666666665</v>
      </c>
      <c r="G197" s="309">
        <v>485.68333333333328</v>
      </c>
      <c r="H197" s="309">
        <v>528.98333333333323</v>
      </c>
      <c r="I197" s="309">
        <v>540.31666666666649</v>
      </c>
      <c r="J197" s="309">
        <v>550.63333333333321</v>
      </c>
      <c r="K197" s="269">
        <v>530</v>
      </c>
      <c r="L197" s="269">
        <v>508.35</v>
      </c>
      <c r="M197" s="269">
        <v>70.014939999999996</v>
      </c>
    </row>
    <row r="198" spans="1:13">
      <c r="A198" s="302">
        <v>189</v>
      </c>
      <c r="B198" s="269" t="s">
        <v>284</v>
      </c>
      <c r="C198" s="269">
        <v>125.65</v>
      </c>
      <c r="D198" s="309">
        <v>124.39999999999999</v>
      </c>
      <c r="E198" s="309">
        <v>119.85</v>
      </c>
      <c r="F198" s="309">
        <v>114.05</v>
      </c>
      <c r="G198" s="309">
        <v>109.5</v>
      </c>
      <c r="H198" s="309">
        <v>130.19999999999999</v>
      </c>
      <c r="I198" s="309">
        <v>134.74999999999997</v>
      </c>
      <c r="J198" s="309">
        <v>140.54999999999998</v>
      </c>
      <c r="K198" s="269">
        <v>128.94999999999999</v>
      </c>
      <c r="L198" s="269">
        <v>118.6</v>
      </c>
      <c r="M198" s="269">
        <v>3.1329600000000002</v>
      </c>
    </row>
    <row r="199" spans="1:13">
      <c r="A199" s="302">
        <v>190</v>
      </c>
      <c r="B199" s="269" t="s">
        <v>168</v>
      </c>
      <c r="C199" s="269">
        <v>525.1</v>
      </c>
      <c r="D199" s="309">
        <v>519.9</v>
      </c>
      <c r="E199" s="309">
        <v>510.29999999999995</v>
      </c>
      <c r="F199" s="309">
        <v>495.5</v>
      </c>
      <c r="G199" s="309">
        <v>485.9</v>
      </c>
      <c r="H199" s="309">
        <v>534.69999999999993</v>
      </c>
      <c r="I199" s="309">
        <v>544.30000000000007</v>
      </c>
      <c r="J199" s="309">
        <v>559.09999999999991</v>
      </c>
      <c r="K199" s="269">
        <v>529.5</v>
      </c>
      <c r="L199" s="269">
        <v>505.1</v>
      </c>
      <c r="M199" s="269">
        <v>14.10534</v>
      </c>
    </row>
    <row r="200" spans="1:13">
      <c r="A200" s="302">
        <v>191</v>
      </c>
      <c r="B200" s="269" t="s">
        <v>190</v>
      </c>
      <c r="C200" s="269">
        <v>985.25</v>
      </c>
      <c r="D200" s="309">
        <v>966.41666666666663</v>
      </c>
      <c r="E200" s="309">
        <v>933.83333333333326</v>
      </c>
      <c r="F200" s="309">
        <v>882.41666666666663</v>
      </c>
      <c r="G200" s="309">
        <v>849.83333333333326</v>
      </c>
      <c r="H200" s="309">
        <v>1017.8333333333333</v>
      </c>
      <c r="I200" s="309">
        <v>1050.4166666666665</v>
      </c>
      <c r="J200" s="309">
        <v>1101.8333333333333</v>
      </c>
      <c r="K200" s="269">
        <v>999</v>
      </c>
      <c r="L200" s="269">
        <v>915</v>
      </c>
      <c r="M200" s="269">
        <v>62.518810000000002</v>
      </c>
    </row>
    <row r="201" spans="1:13">
      <c r="A201" s="302">
        <v>192</v>
      </c>
      <c r="B201" s="269" t="s">
        <v>191</v>
      </c>
      <c r="C201" s="269">
        <v>2334.85</v>
      </c>
      <c r="D201" s="309">
        <v>2310.5666666666671</v>
      </c>
      <c r="E201" s="309">
        <v>2266.8833333333341</v>
      </c>
      <c r="F201" s="309">
        <v>2198.916666666667</v>
      </c>
      <c r="G201" s="309">
        <v>2155.233333333334</v>
      </c>
      <c r="H201" s="309">
        <v>2378.5333333333342</v>
      </c>
      <c r="I201" s="309">
        <v>2422.2166666666676</v>
      </c>
      <c r="J201" s="309">
        <v>2490.1833333333343</v>
      </c>
      <c r="K201" s="269">
        <v>2354.25</v>
      </c>
      <c r="L201" s="269">
        <v>2242.6</v>
      </c>
      <c r="M201" s="269">
        <v>9.8613700000000009</v>
      </c>
    </row>
    <row r="202" spans="1:13">
      <c r="A202" s="302">
        <v>193</v>
      </c>
      <c r="B202" s="269" t="s">
        <v>192</v>
      </c>
      <c r="C202" s="269">
        <v>298.5</v>
      </c>
      <c r="D202" s="309">
        <v>297.16666666666669</v>
      </c>
      <c r="E202" s="309">
        <v>293.83333333333337</v>
      </c>
      <c r="F202" s="309">
        <v>289.16666666666669</v>
      </c>
      <c r="G202" s="309">
        <v>285.83333333333337</v>
      </c>
      <c r="H202" s="309">
        <v>301.83333333333337</v>
      </c>
      <c r="I202" s="309">
        <v>305.16666666666674</v>
      </c>
      <c r="J202" s="309">
        <v>309.83333333333337</v>
      </c>
      <c r="K202" s="269">
        <v>300.5</v>
      </c>
      <c r="L202" s="269">
        <v>292.5</v>
      </c>
      <c r="M202" s="269">
        <v>8.9320299999999992</v>
      </c>
    </row>
    <row r="203" spans="1:13">
      <c r="A203" s="302">
        <v>194</v>
      </c>
      <c r="B203" s="269" t="s">
        <v>198</v>
      </c>
      <c r="C203" s="269">
        <v>363.2</v>
      </c>
      <c r="D203" s="309">
        <v>362.73333333333335</v>
      </c>
      <c r="E203" s="309">
        <v>356.4666666666667</v>
      </c>
      <c r="F203" s="309">
        <v>349.73333333333335</v>
      </c>
      <c r="G203" s="309">
        <v>343.4666666666667</v>
      </c>
      <c r="H203" s="309">
        <v>369.4666666666667</v>
      </c>
      <c r="I203" s="309">
        <v>375.73333333333335</v>
      </c>
      <c r="J203" s="309">
        <v>382.4666666666667</v>
      </c>
      <c r="K203" s="269">
        <v>369</v>
      </c>
      <c r="L203" s="269">
        <v>356</v>
      </c>
      <c r="M203" s="269">
        <v>101.32741</v>
      </c>
    </row>
    <row r="204" spans="1:13">
      <c r="A204" s="302">
        <v>195</v>
      </c>
      <c r="B204" s="269" t="s">
        <v>196</v>
      </c>
      <c r="C204" s="269">
        <v>3539.1</v>
      </c>
      <c r="D204" s="309">
        <v>3526.6499999999996</v>
      </c>
      <c r="E204" s="309">
        <v>3487.5999999999995</v>
      </c>
      <c r="F204" s="309">
        <v>3436.1</v>
      </c>
      <c r="G204" s="309">
        <v>3397.0499999999997</v>
      </c>
      <c r="H204" s="309">
        <v>3578.1499999999992</v>
      </c>
      <c r="I204" s="309">
        <v>3617.1999999999994</v>
      </c>
      <c r="J204" s="309">
        <v>3668.6999999999989</v>
      </c>
      <c r="K204" s="269">
        <v>3565.7</v>
      </c>
      <c r="L204" s="269">
        <v>3475.15</v>
      </c>
      <c r="M204" s="269">
        <v>6.1728100000000001</v>
      </c>
    </row>
    <row r="205" spans="1:13">
      <c r="A205" s="302">
        <v>196</v>
      </c>
      <c r="B205" s="269" t="s">
        <v>197</v>
      </c>
      <c r="C205" s="269">
        <v>29.3</v>
      </c>
      <c r="D205" s="309">
        <v>29.100000000000005</v>
      </c>
      <c r="E205" s="309">
        <v>28.600000000000009</v>
      </c>
      <c r="F205" s="309">
        <v>27.900000000000002</v>
      </c>
      <c r="G205" s="309">
        <v>27.400000000000006</v>
      </c>
      <c r="H205" s="309">
        <v>29.800000000000011</v>
      </c>
      <c r="I205" s="309">
        <v>30.300000000000004</v>
      </c>
      <c r="J205" s="309">
        <v>31.000000000000014</v>
      </c>
      <c r="K205" s="269">
        <v>29.6</v>
      </c>
      <c r="L205" s="269">
        <v>28.4</v>
      </c>
      <c r="M205" s="269">
        <v>36.007890000000003</v>
      </c>
    </row>
    <row r="206" spans="1:13">
      <c r="A206" s="302">
        <v>197</v>
      </c>
      <c r="B206" s="269" t="s">
        <v>194</v>
      </c>
      <c r="C206" s="269">
        <v>920.8</v>
      </c>
      <c r="D206" s="309">
        <v>911.63333333333333</v>
      </c>
      <c r="E206" s="309">
        <v>897.76666666666665</v>
      </c>
      <c r="F206" s="309">
        <v>874.73333333333335</v>
      </c>
      <c r="G206" s="309">
        <v>860.86666666666667</v>
      </c>
      <c r="H206" s="309">
        <v>934.66666666666663</v>
      </c>
      <c r="I206" s="309">
        <v>948.53333333333319</v>
      </c>
      <c r="J206" s="309">
        <v>971.56666666666661</v>
      </c>
      <c r="K206" s="269">
        <v>925.5</v>
      </c>
      <c r="L206" s="269">
        <v>888.6</v>
      </c>
      <c r="M206" s="269">
        <v>4.0345300000000002</v>
      </c>
    </row>
    <row r="207" spans="1:13">
      <c r="A207" s="302">
        <v>198</v>
      </c>
      <c r="B207" s="269" t="s">
        <v>144</v>
      </c>
      <c r="C207" s="269">
        <v>543.9</v>
      </c>
      <c r="D207" s="309">
        <v>551.19999999999993</v>
      </c>
      <c r="E207" s="309">
        <v>532.69999999999982</v>
      </c>
      <c r="F207" s="309">
        <v>521.49999999999989</v>
      </c>
      <c r="G207" s="309">
        <v>502.99999999999977</v>
      </c>
      <c r="H207" s="309">
        <v>562.39999999999986</v>
      </c>
      <c r="I207" s="309">
        <v>580.90000000000009</v>
      </c>
      <c r="J207" s="309">
        <v>592.09999999999991</v>
      </c>
      <c r="K207" s="269">
        <v>569.70000000000005</v>
      </c>
      <c r="L207" s="269">
        <v>540</v>
      </c>
      <c r="M207" s="269">
        <v>42.175759999999997</v>
      </c>
    </row>
    <row r="208" spans="1:13">
      <c r="A208" s="302">
        <v>199</v>
      </c>
      <c r="B208" s="269" t="s">
        <v>285</v>
      </c>
      <c r="C208" s="269">
        <v>160.65</v>
      </c>
      <c r="D208" s="309">
        <v>160.76666666666668</v>
      </c>
      <c r="E208" s="309">
        <v>158.43333333333337</v>
      </c>
      <c r="F208" s="309">
        <v>156.2166666666667</v>
      </c>
      <c r="G208" s="309">
        <v>153.88333333333338</v>
      </c>
      <c r="H208" s="309">
        <v>162.98333333333335</v>
      </c>
      <c r="I208" s="309">
        <v>165.31666666666666</v>
      </c>
      <c r="J208" s="309">
        <v>167.53333333333333</v>
      </c>
      <c r="K208" s="269">
        <v>163.1</v>
      </c>
      <c r="L208" s="269">
        <v>158.55000000000001</v>
      </c>
      <c r="M208" s="269">
        <v>3.0931000000000002</v>
      </c>
    </row>
    <row r="209" spans="1:13">
      <c r="A209" s="302">
        <v>200</v>
      </c>
      <c r="B209" s="269" t="s">
        <v>286</v>
      </c>
      <c r="C209" s="269">
        <v>143.9</v>
      </c>
      <c r="D209" s="309">
        <v>141.65</v>
      </c>
      <c r="E209" s="309">
        <v>139.4</v>
      </c>
      <c r="F209" s="309">
        <v>134.9</v>
      </c>
      <c r="G209" s="309">
        <v>132.65</v>
      </c>
      <c r="H209" s="309">
        <v>146.15</v>
      </c>
      <c r="I209" s="309">
        <v>148.4</v>
      </c>
      <c r="J209" s="309">
        <v>152.9</v>
      </c>
      <c r="K209" s="269">
        <v>143.9</v>
      </c>
      <c r="L209" s="269">
        <v>137.15</v>
      </c>
      <c r="M209" s="269">
        <v>5.9561299999999999</v>
      </c>
    </row>
    <row r="210" spans="1:13">
      <c r="A210" s="302">
        <v>201</v>
      </c>
      <c r="B210" s="269" t="s">
        <v>564</v>
      </c>
      <c r="C210" s="269">
        <v>577.35</v>
      </c>
      <c r="D210" s="309">
        <v>572.7833333333333</v>
      </c>
      <c r="E210" s="309">
        <v>560.56666666666661</v>
      </c>
      <c r="F210" s="309">
        <v>543.7833333333333</v>
      </c>
      <c r="G210" s="309">
        <v>531.56666666666661</v>
      </c>
      <c r="H210" s="309">
        <v>589.56666666666661</v>
      </c>
      <c r="I210" s="309">
        <v>601.7833333333333</v>
      </c>
      <c r="J210" s="309">
        <v>618.56666666666661</v>
      </c>
      <c r="K210" s="269">
        <v>585</v>
      </c>
      <c r="L210" s="269">
        <v>556</v>
      </c>
      <c r="M210" s="269">
        <v>1.58632</v>
      </c>
    </row>
    <row r="211" spans="1:13">
      <c r="A211" s="302">
        <v>202</v>
      </c>
      <c r="B211" s="269" t="s">
        <v>199</v>
      </c>
      <c r="C211" s="269">
        <v>82.7</v>
      </c>
      <c r="D211" s="309">
        <v>81.500000000000014</v>
      </c>
      <c r="E211" s="309">
        <v>78.350000000000023</v>
      </c>
      <c r="F211" s="309">
        <v>74.000000000000014</v>
      </c>
      <c r="G211" s="309">
        <v>70.850000000000023</v>
      </c>
      <c r="H211" s="309">
        <v>85.850000000000023</v>
      </c>
      <c r="I211" s="309">
        <v>89.000000000000028</v>
      </c>
      <c r="J211" s="309">
        <v>93.350000000000023</v>
      </c>
      <c r="K211" s="269">
        <v>84.65</v>
      </c>
      <c r="L211" s="269">
        <v>77.150000000000006</v>
      </c>
      <c r="M211" s="269">
        <v>544.89625000000001</v>
      </c>
    </row>
    <row r="212" spans="1:13">
      <c r="A212" s="302">
        <v>203</v>
      </c>
      <c r="B212" s="269" t="s">
        <v>121</v>
      </c>
      <c r="C212" s="269">
        <v>4.25</v>
      </c>
      <c r="D212" s="309">
        <v>4.3500000000000005</v>
      </c>
      <c r="E212" s="309">
        <v>4.0500000000000007</v>
      </c>
      <c r="F212" s="309">
        <v>3.8500000000000005</v>
      </c>
      <c r="G212" s="309">
        <v>3.5500000000000007</v>
      </c>
      <c r="H212" s="309">
        <v>4.5500000000000007</v>
      </c>
      <c r="I212" s="309">
        <v>4.8499999999999996</v>
      </c>
      <c r="J212" s="309">
        <v>5.0500000000000007</v>
      </c>
      <c r="K212" s="269">
        <v>4.6500000000000004</v>
      </c>
      <c r="L212" s="269">
        <v>4.1500000000000004</v>
      </c>
      <c r="M212" s="269">
        <v>4032.5881399999998</v>
      </c>
    </row>
    <row r="213" spans="1:13">
      <c r="A213" s="302">
        <v>204</v>
      </c>
      <c r="B213" s="269" t="s">
        <v>200</v>
      </c>
      <c r="C213" s="269">
        <v>521.29999999999995</v>
      </c>
      <c r="D213" s="309">
        <v>521.13333333333333</v>
      </c>
      <c r="E213" s="309">
        <v>509.31666666666661</v>
      </c>
      <c r="F213" s="309">
        <v>497.33333333333326</v>
      </c>
      <c r="G213" s="309">
        <v>485.51666666666654</v>
      </c>
      <c r="H213" s="309">
        <v>533.11666666666667</v>
      </c>
      <c r="I213" s="309">
        <v>544.93333333333351</v>
      </c>
      <c r="J213" s="309">
        <v>556.91666666666674</v>
      </c>
      <c r="K213" s="269">
        <v>532.95000000000005</v>
      </c>
      <c r="L213" s="269">
        <v>509.15</v>
      </c>
      <c r="M213" s="269">
        <v>33.131180000000001</v>
      </c>
    </row>
    <row r="214" spans="1:13">
      <c r="A214" s="302">
        <v>205</v>
      </c>
      <c r="B214" s="269" t="s">
        <v>570</v>
      </c>
      <c r="C214" s="269">
        <v>1810.3</v>
      </c>
      <c r="D214" s="309">
        <v>1796.45</v>
      </c>
      <c r="E214" s="309">
        <v>1774.9</v>
      </c>
      <c r="F214" s="309">
        <v>1739.5</v>
      </c>
      <c r="G214" s="309">
        <v>1717.95</v>
      </c>
      <c r="H214" s="309">
        <v>1831.8500000000001</v>
      </c>
      <c r="I214" s="309">
        <v>1853.3999999999999</v>
      </c>
      <c r="J214" s="309">
        <v>1888.8000000000002</v>
      </c>
      <c r="K214" s="269">
        <v>1818</v>
      </c>
      <c r="L214" s="269">
        <v>1761.05</v>
      </c>
      <c r="M214" s="269">
        <v>0.51578000000000002</v>
      </c>
    </row>
    <row r="215" spans="1:13">
      <c r="A215" s="302">
        <v>206</v>
      </c>
      <c r="B215" s="269" t="s">
        <v>201</v>
      </c>
      <c r="C215" s="309">
        <v>187.85</v>
      </c>
      <c r="D215" s="309">
        <v>185.86666666666667</v>
      </c>
      <c r="E215" s="309">
        <v>181.98333333333335</v>
      </c>
      <c r="F215" s="309">
        <v>176.11666666666667</v>
      </c>
      <c r="G215" s="309">
        <v>172.23333333333335</v>
      </c>
      <c r="H215" s="309">
        <v>191.73333333333335</v>
      </c>
      <c r="I215" s="309">
        <v>195.61666666666667</v>
      </c>
      <c r="J215" s="309">
        <v>201.48333333333335</v>
      </c>
      <c r="K215" s="309">
        <v>189.75</v>
      </c>
      <c r="L215" s="309">
        <v>180</v>
      </c>
      <c r="M215" s="309">
        <v>216.90456</v>
      </c>
    </row>
    <row r="216" spans="1:13">
      <c r="A216" s="302">
        <v>207</v>
      </c>
      <c r="B216" s="269" t="s">
        <v>202</v>
      </c>
      <c r="C216" s="309">
        <v>24.6</v>
      </c>
      <c r="D216" s="309">
        <v>24.533333333333331</v>
      </c>
      <c r="E216" s="309">
        <v>24.116666666666664</v>
      </c>
      <c r="F216" s="309">
        <v>23.633333333333333</v>
      </c>
      <c r="G216" s="309">
        <v>23.216666666666665</v>
      </c>
      <c r="H216" s="309">
        <v>25.016666666666662</v>
      </c>
      <c r="I216" s="309">
        <v>25.433333333333334</v>
      </c>
      <c r="J216" s="309">
        <v>25.916666666666661</v>
      </c>
      <c r="K216" s="309">
        <v>24.95</v>
      </c>
      <c r="L216" s="309">
        <v>24.05</v>
      </c>
      <c r="M216" s="309">
        <v>187.65964</v>
      </c>
    </row>
    <row r="217" spans="1:13">
      <c r="A217" s="302">
        <v>208</v>
      </c>
      <c r="B217" s="269" t="s">
        <v>203</v>
      </c>
      <c r="C217" s="309">
        <v>135.55000000000001</v>
      </c>
      <c r="D217" s="309">
        <v>135.33333333333334</v>
      </c>
      <c r="E217" s="309">
        <v>131.7166666666667</v>
      </c>
      <c r="F217" s="309">
        <v>127.88333333333335</v>
      </c>
      <c r="G217" s="309">
        <v>124.26666666666671</v>
      </c>
      <c r="H217" s="309">
        <v>139.16666666666669</v>
      </c>
      <c r="I217" s="309">
        <v>142.7833333333333</v>
      </c>
      <c r="J217" s="309">
        <v>146.61666666666667</v>
      </c>
      <c r="K217" s="309">
        <v>138.94999999999999</v>
      </c>
      <c r="L217" s="309">
        <v>131.5</v>
      </c>
      <c r="M217" s="309">
        <v>181.12295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 xr:uid="{00000000-0004-0000-0200-000000000000}"/>
    <hyperlink ref="M5" location="Main!A1" display="Back to Main Page" xr:uid="{00000000-0004-0000-0200-000001000000}"/>
    <hyperlink ref="A166:M166" location="Future Intra!R1C1" display="157" xr:uid="{00000000-0004-0000-0200-000002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5"/>
  <sheetViews>
    <sheetView zoomScale="85" zoomScaleNormal="85" workbookViewId="0">
      <pane ySplit="10" topLeftCell="A11" activePane="bottomLeft" state="frozen"/>
      <selection pane="bottomLeft" activeCell="C22" sqref="C22"/>
    </sheetView>
  </sheetViews>
  <sheetFormatPr defaultColWidth="9.109375" defaultRowHeight="13.2"/>
  <cols>
    <col min="1" max="1" width="7.33203125" style="11" customWidth="1"/>
    <col min="2" max="2" width="14.33203125" style="11" customWidth="1"/>
    <col min="3" max="3" width="12.6640625" style="11" customWidth="1"/>
    <col min="4" max="4" width="12.33203125" style="11" customWidth="1"/>
    <col min="5" max="6" width="9.6640625" style="11" customWidth="1"/>
    <col min="7" max="10" width="11.44140625" style="11" customWidth="1"/>
    <col min="11" max="11" width="10" style="11" customWidth="1"/>
    <col min="12" max="12" width="10.5546875" style="11" customWidth="1"/>
    <col min="13" max="13" width="11.88671875" style="11" customWidth="1"/>
    <col min="14" max="16384" width="9.109375" style="11"/>
  </cols>
  <sheetData>
    <row r="1" spans="1:15">
      <c r="A1" s="505"/>
      <c r="B1" s="505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43938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02" t="s">
        <v>16</v>
      </c>
      <c r="B9" s="503" t="s">
        <v>18</v>
      </c>
      <c r="C9" s="501" t="s">
        <v>19</v>
      </c>
      <c r="D9" s="501" t="s">
        <v>20</v>
      </c>
      <c r="E9" s="501" t="s">
        <v>21</v>
      </c>
      <c r="F9" s="501"/>
      <c r="G9" s="501"/>
      <c r="H9" s="501" t="s">
        <v>22</v>
      </c>
      <c r="I9" s="501"/>
      <c r="J9" s="501"/>
      <c r="K9" s="275"/>
      <c r="L9" s="282"/>
      <c r="M9" s="283"/>
    </row>
    <row r="10" spans="1:15" ht="42.75" customHeight="1">
      <c r="A10" s="497"/>
      <c r="B10" s="499"/>
      <c r="C10" s="504" t="s">
        <v>23</v>
      </c>
      <c r="D10" s="504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19605.150000000001</v>
      </c>
      <c r="D11" s="280">
        <v>19415.05</v>
      </c>
      <c r="E11" s="280">
        <v>18990.099999999999</v>
      </c>
      <c r="F11" s="280">
        <v>18375.05</v>
      </c>
      <c r="G11" s="280">
        <v>17950.099999999999</v>
      </c>
      <c r="H11" s="280">
        <v>20030.099999999999</v>
      </c>
      <c r="I11" s="280">
        <v>20455.050000000003</v>
      </c>
      <c r="J11" s="280">
        <v>21070.1</v>
      </c>
      <c r="K11" s="278">
        <v>19840</v>
      </c>
      <c r="L11" s="278">
        <v>18800</v>
      </c>
      <c r="M11" s="278">
        <v>0.10316</v>
      </c>
    </row>
    <row r="12" spans="1:15" ht="12" customHeight="1">
      <c r="A12" s="269">
        <v>2</v>
      </c>
      <c r="B12" s="278" t="s">
        <v>804</v>
      </c>
      <c r="C12" s="279">
        <v>924.4</v>
      </c>
      <c r="D12" s="280">
        <v>928.16666666666663</v>
      </c>
      <c r="E12" s="280">
        <v>912.33333333333326</v>
      </c>
      <c r="F12" s="280">
        <v>900.26666666666665</v>
      </c>
      <c r="G12" s="280">
        <v>884.43333333333328</v>
      </c>
      <c r="H12" s="280">
        <v>940.23333333333323</v>
      </c>
      <c r="I12" s="280">
        <v>956.06666666666649</v>
      </c>
      <c r="J12" s="280">
        <v>968.13333333333321</v>
      </c>
      <c r="K12" s="278">
        <v>944</v>
      </c>
      <c r="L12" s="278">
        <v>916.1</v>
      </c>
      <c r="M12" s="278">
        <v>2.1638700000000002</v>
      </c>
    </row>
    <row r="13" spans="1:15" ht="12" customHeight="1">
      <c r="A13" s="269">
        <v>3</v>
      </c>
      <c r="B13" s="278" t="s">
        <v>295</v>
      </c>
      <c r="C13" s="279">
        <v>1265.55</v>
      </c>
      <c r="D13" s="280">
        <v>1244.6666666666667</v>
      </c>
      <c r="E13" s="280">
        <v>1205.8833333333334</v>
      </c>
      <c r="F13" s="280">
        <v>1146.2166666666667</v>
      </c>
      <c r="G13" s="280">
        <v>1107.4333333333334</v>
      </c>
      <c r="H13" s="280">
        <v>1304.3333333333335</v>
      </c>
      <c r="I13" s="280">
        <v>1343.1166666666668</v>
      </c>
      <c r="J13" s="280">
        <v>1402.7833333333335</v>
      </c>
      <c r="K13" s="278">
        <v>1283.45</v>
      </c>
      <c r="L13" s="278">
        <v>1185</v>
      </c>
      <c r="M13" s="278">
        <v>0.44025999999999998</v>
      </c>
    </row>
    <row r="14" spans="1:15" ht="12" customHeight="1">
      <c r="A14" s="269">
        <v>4</v>
      </c>
      <c r="B14" s="278" t="s">
        <v>296</v>
      </c>
      <c r="C14" s="279">
        <v>17271.2</v>
      </c>
      <c r="D14" s="280">
        <v>17453.066666666666</v>
      </c>
      <c r="E14" s="280">
        <v>16998.133333333331</v>
      </c>
      <c r="F14" s="280">
        <v>16725.066666666666</v>
      </c>
      <c r="G14" s="280">
        <v>16270.133333333331</v>
      </c>
      <c r="H14" s="280">
        <v>17726.133333333331</v>
      </c>
      <c r="I14" s="280">
        <v>18181.066666666666</v>
      </c>
      <c r="J14" s="280">
        <v>18454.133333333331</v>
      </c>
      <c r="K14" s="278">
        <v>17908</v>
      </c>
      <c r="L14" s="278">
        <v>17180</v>
      </c>
      <c r="M14" s="278">
        <v>0.23028999999999999</v>
      </c>
    </row>
    <row r="15" spans="1:15" ht="12" customHeight="1">
      <c r="A15" s="269">
        <v>5</v>
      </c>
      <c r="B15" s="278" t="s">
        <v>228</v>
      </c>
      <c r="C15" s="279">
        <v>52.35</v>
      </c>
      <c r="D15" s="280">
        <v>50.949999999999996</v>
      </c>
      <c r="E15" s="280">
        <v>48.499999999999993</v>
      </c>
      <c r="F15" s="280">
        <v>44.65</v>
      </c>
      <c r="G15" s="280">
        <v>42.199999999999996</v>
      </c>
      <c r="H15" s="280">
        <v>54.79999999999999</v>
      </c>
      <c r="I15" s="280">
        <v>57.249999999999993</v>
      </c>
      <c r="J15" s="280">
        <v>61.099999999999987</v>
      </c>
      <c r="K15" s="278">
        <v>53.4</v>
      </c>
      <c r="L15" s="278">
        <v>47.1</v>
      </c>
      <c r="M15" s="278">
        <v>27.402660000000001</v>
      </c>
    </row>
    <row r="16" spans="1:15" ht="12" customHeight="1">
      <c r="A16" s="269">
        <v>6</v>
      </c>
      <c r="B16" s="278" t="s">
        <v>229</v>
      </c>
      <c r="C16" s="279">
        <v>138.9</v>
      </c>
      <c r="D16" s="280">
        <v>141.13333333333333</v>
      </c>
      <c r="E16" s="280">
        <v>135.91666666666666</v>
      </c>
      <c r="F16" s="280">
        <v>132.93333333333334</v>
      </c>
      <c r="G16" s="280">
        <v>127.71666666666667</v>
      </c>
      <c r="H16" s="280">
        <v>144.11666666666665</v>
      </c>
      <c r="I16" s="280">
        <v>149.33333333333334</v>
      </c>
      <c r="J16" s="280">
        <v>152.31666666666663</v>
      </c>
      <c r="K16" s="278">
        <v>146.35</v>
      </c>
      <c r="L16" s="278">
        <v>138.15</v>
      </c>
      <c r="M16" s="278">
        <v>19.560569999999998</v>
      </c>
    </row>
    <row r="17" spans="1:13" ht="12" customHeight="1">
      <c r="A17" s="269">
        <v>7</v>
      </c>
      <c r="B17" s="278" t="s">
        <v>39</v>
      </c>
      <c r="C17" s="279">
        <v>1148.45</v>
      </c>
      <c r="D17" s="280">
        <v>1143.4333333333332</v>
      </c>
      <c r="E17" s="280">
        <v>1121.8666666666663</v>
      </c>
      <c r="F17" s="280">
        <v>1095.2833333333331</v>
      </c>
      <c r="G17" s="280">
        <v>1073.7166666666662</v>
      </c>
      <c r="H17" s="280">
        <v>1170.0166666666664</v>
      </c>
      <c r="I17" s="280">
        <v>1191.5833333333335</v>
      </c>
      <c r="J17" s="280">
        <v>1218.1666666666665</v>
      </c>
      <c r="K17" s="278">
        <v>1165</v>
      </c>
      <c r="L17" s="278">
        <v>1116.8499999999999</v>
      </c>
      <c r="M17" s="278">
        <v>15.488429999999999</v>
      </c>
    </row>
    <row r="18" spans="1:13" ht="12" customHeight="1">
      <c r="A18" s="269">
        <v>8</v>
      </c>
      <c r="B18" s="278" t="s">
        <v>297</v>
      </c>
      <c r="C18" s="279">
        <v>98.9</v>
      </c>
      <c r="D18" s="280">
        <v>98.066666666666663</v>
      </c>
      <c r="E18" s="280">
        <v>96.133333333333326</v>
      </c>
      <c r="F18" s="280">
        <v>93.36666666666666</v>
      </c>
      <c r="G18" s="280">
        <v>91.433333333333323</v>
      </c>
      <c r="H18" s="280">
        <v>100.83333333333333</v>
      </c>
      <c r="I18" s="280">
        <v>102.76666666666667</v>
      </c>
      <c r="J18" s="280">
        <v>105.53333333333333</v>
      </c>
      <c r="K18" s="278">
        <v>100</v>
      </c>
      <c r="L18" s="278">
        <v>95.3</v>
      </c>
      <c r="M18" s="278">
        <v>14.107150000000001</v>
      </c>
    </row>
    <row r="19" spans="1:13" ht="12" customHeight="1">
      <c r="A19" s="269">
        <v>9</v>
      </c>
      <c r="B19" s="278" t="s">
        <v>298</v>
      </c>
      <c r="C19" s="279">
        <v>193.85</v>
      </c>
      <c r="D19" s="280">
        <v>190.38333333333335</v>
      </c>
      <c r="E19" s="280">
        <v>185.76666666666671</v>
      </c>
      <c r="F19" s="280">
        <v>177.68333333333337</v>
      </c>
      <c r="G19" s="280">
        <v>173.06666666666672</v>
      </c>
      <c r="H19" s="280">
        <v>198.4666666666667</v>
      </c>
      <c r="I19" s="280">
        <v>203.08333333333331</v>
      </c>
      <c r="J19" s="280">
        <v>211.16666666666669</v>
      </c>
      <c r="K19" s="278">
        <v>195</v>
      </c>
      <c r="L19" s="278">
        <v>182.3</v>
      </c>
      <c r="M19" s="278">
        <v>4.3150000000000004</v>
      </c>
    </row>
    <row r="20" spans="1:13" ht="12" customHeight="1">
      <c r="A20" s="269">
        <v>10</v>
      </c>
      <c r="B20" s="278" t="s">
        <v>42</v>
      </c>
      <c r="C20" s="279">
        <v>267.60000000000002</v>
      </c>
      <c r="D20" s="280">
        <v>266.40000000000003</v>
      </c>
      <c r="E20" s="280">
        <v>261.50000000000006</v>
      </c>
      <c r="F20" s="280">
        <v>255.40000000000003</v>
      </c>
      <c r="G20" s="280">
        <v>250.50000000000006</v>
      </c>
      <c r="H20" s="280">
        <v>272.50000000000006</v>
      </c>
      <c r="I20" s="280">
        <v>277.40000000000003</v>
      </c>
      <c r="J20" s="280">
        <v>283.50000000000006</v>
      </c>
      <c r="K20" s="278">
        <v>271.3</v>
      </c>
      <c r="L20" s="278">
        <v>260.3</v>
      </c>
      <c r="M20" s="278">
        <v>32.672939999999997</v>
      </c>
    </row>
    <row r="21" spans="1:13" ht="12" customHeight="1">
      <c r="A21" s="269">
        <v>11</v>
      </c>
      <c r="B21" s="278" t="s">
        <v>44</v>
      </c>
      <c r="C21" s="279">
        <v>29.85</v>
      </c>
      <c r="D21" s="280">
        <v>29.716666666666669</v>
      </c>
      <c r="E21" s="280">
        <v>29.233333333333338</v>
      </c>
      <c r="F21" s="280">
        <v>28.616666666666671</v>
      </c>
      <c r="G21" s="280">
        <v>28.13333333333334</v>
      </c>
      <c r="H21" s="280">
        <v>30.333333333333336</v>
      </c>
      <c r="I21" s="280">
        <v>30.81666666666667</v>
      </c>
      <c r="J21" s="280">
        <v>31.433333333333334</v>
      </c>
      <c r="K21" s="278">
        <v>30.2</v>
      </c>
      <c r="L21" s="278">
        <v>29.1</v>
      </c>
      <c r="M21" s="278">
        <v>54.500880000000002</v>
      </c>
    </row>
    <row r="22" spans="1:13" ht="12" customHeight="1">
      <c r="A22" s="269">
        <v>12</v>
      </c>
      <c r="B22" s="278" t="s">
        <v>299</v>
      </c>
      <c r="C22" s="279">
        <v>200.2</v>
      </c>
      <c r="D22" s="280">
        <v>199.76666666666665</v>
      </c>
      <c r="E22" s="280">
        <v>196.83333333333331</v>
      </c>
      <c r="F22" s="280">
        <v>193.46666666666667</v>
      </c>
      <c r="G22" s="280">
        <v>190.53333333333333</v>
      </c>
      <c r="H22" s="280">
        <v>203.1333333333333</v>
      </c>
      <c r="I22" s="280">
        <v>206.06666666666663</v>
      </c>
      <c r="J22" s="280">
        <v>209.43333333333328</v>
      </c>
      <c r="K22" s="278">
        <v>202.7</v>
      </c>
      <c r="L22" s="278">
        <v>196.4</v>
      </c>
      <c r="M22" s="278">
        <v>1.46512</v>
      </c>
    </row>
    <row r="23" spans="1:13">
      <c r="A23" s="269">
        <v>13</v>
      </c>
      <c r="B23" s="278" t="s">
        <v>300</v>
      </c>
      <c r="C23" s="279">
        <v>165.9</v>
      </c>
      <c r="D23" s="280">
        <v>158.36666666666667</v>
      </c>
      <c r="E23" s="280">
        <v>147.78333333333336</v>
      </c>
      <c r="F23" s="280">
        <v>129.66666666666669</v>
      </c>
      <c r="G23" s="280">
        <v>119.08333333333337</v>
      </c>
      <c r="H23" s="280">
        <v>176.48333333333335</v>
      </c>
      <c r="I23" s="280">
        <v>187.06666666666666</v>
      </c>
      <c r="J23" s="280">
        <v>205.18333333333334</v>
      </c>
      <c r="K23" s="278">
        <v>168.95</v>
      </c>
      <c r="L23" s="278">
        <v>140.25</v>
      </c>
      <c r="M23" s="278">
        <v>6.2976299999999998</v>
      </c>
    </row>
    <row r="24" spans="1:13">
      <c r="A24" s="269">
        <v>14</v>
      </c>
      <c r="B24" s="278" t="s">
        <v>301</v>
      </c>
      <c r="C24" s="279">
        <v>162.85</v>
      </c>
      <c r="D24" s="280">
        <v>160.91666666666666</v>
      </c>
      <c r="E24" s="280">
        <v>155.83333333333331</v>
      </c>
      <c r="F24" s="280">
        <v>148.81666666666666</v>
      </c>
      <c r="G24" s="280">
        <v>143.73333333333332</v>
      </c>
      <c r="H24" s="280">
        <v>167.93333333333331</v>
      </c>
      <c r="I24" s="280">
        <v>173.01666666666662</v>
      </c>
      <c r="J24" s="280">
        <v>180.0333333333333</v>
      </c>
      <c r="K24" s="278">
        <v>166</v>
      </c>
      <c r="L24" s="278">
        <v>153.9</v>
      </c>
      <c r="M24" s="278">
        <v>0.55164999999999997</v>
      </c>
    </row>
    <row r="25" spans="1:13">
      <c r="A25" s="269">
        <v>15</v>
      </c>
      <c r="B25" s="278" t="s">
        <v>834</v>
      </c>
      <c r="C25" s="279">
        <v>1280.4000000000001</v>
      </c>
      <c r="D25" s="280">
        <v>1280.4000000000001</v>
      </c>
      <c r="E25" s="280">
        <v>1280.4000000000001</v>
      </c>
      <c r="F25" s="280">
        <v>1280.4000000000001</v>
      </c>
      <c r="G25" s="280">
        <v>1280.4000000000001</v>
      </c>
      <c r="H25" s="280">
        <v>1280.4000000000001</v>
      </c>
      <c r="I25" s="280">
        <v>1280.4000000000001</v>
      </c>
      <c r="J25" s="280">
        <v>1280.4000000000001</v>
      </c>
      <c r="K25" s="278">
        <v>1280.4000000000001</v>
      </c>
      <c r="L25" s="278">
        <v>1280.4000000000001</v>
      </c>
      <c r="M25" s="278">
        <v>0.1099</v>
      </c>
    </row>
    <row r="26" spans="1:13">
      <c r="A26" s="269">
        <v>16</v>
      </c>
      <c r="B26" s="278" t="s">
        <v>293</v>
      </c>
      <c r="C26" s="279">
        <v>1399.15</v>
      </c>
      <c r="D26" s="280">
        <v>1414.2166666666669</v>
      </c>
      <c r="E26" s="280">
        <v>1365.9833333333338</v>
      </c>
      <c r="F26" s="280">
        <v>1332.8166666666668</v>
      </c>
      <c r="G26" s="280">
        <v>1284.5833333333337</v>
      </c>
      <c r="H26" s="280">
        <v>1447.3833333333339</v>
      </c>
      <c r="I26" s="280">
        <v>1495.616666666667</v>
      </c>
      <c r="J26" s="280">
        <v>1528.783333333334</v>
      </c>
      <c r="K26" s="278">
        <v>1462.45</v>
      </c>
      <c r="L26" s="278">
        <v>1381.05</v>
      </c>
      <c r="M26" s="278">
        <v>0.88363000000000003</v>
      </c>
    </row>
    <row r="27" spans="1:13">
      <c r="A27" s="269">
        <v>17</v>
      </c>
      <c r="B27" s="278" t="s">
        <v>230</v>
      </c>
      <c r="C27" s="279">
        <v>1361.75</v>
      </c>
      <c r="D27" s="280">
        <v>1382.25</v>
      </c>
      <c r="E27" s="280">
        <v>1331.5</v>
      </c>
      <c r="F27" s="280">
        <v>1301.25</v>
      </c>
      <c r="G27" s="280">
        <v>1250.5</v>
      </c>
      <c r="H27" s="280">
        <v>1412.5</v>
      </c>
      <c r="I27" s="280">
        <v>1463.25</v>
      </c>
      <c r="J27" s="280">
        <v>1493.5</v>
      </c>
      <c r="K27" s="278">
        <v>1433</v>
      </c>
      <c r="L27" s="278">
        <v>1352</v>
      </c>
      <c r="M27" s="278">
        <v>1.79288</v>
      </c>
    </row>
    <row r="28" spans="1:13">
      <c r="A28" s="269">
        <v>18</v>
      </c>
      <c r="B28" s="278" t="s">
        <v>302</v>
      </c>
      <c r="C28" s="279">
        <v>2102.6999999999998</v>
      </c>
      <c r="D28" s="280">
        <v>2087.2833333333333</v>
      </c>
      <c r="E28" s="280">
        <v>2053.5666666666666</v>
      </c>
      <c r="F28" s="280">
        <v>2004.4333333333334</v>
      </c>
      <c r="G28" s="280">
        <v>1970.7166666666667</v>
      </c>
      <c r="H28" s="280">
        <v>2136.4166666666665</v>
      </c>
      <c r="I28" s="280">
        <v>2170.1333333333328</v>
      </c>
      <c r="J28" s="280">
        <v>2219.2666666666664</v>
      </c>
      <c r="K28" s="278">
        <v>2121</v>
      </c>
      <c r="L28" s="278">
        <v>2038.15</v>
      </c>
      <c r="M28" s="278">
        <v>4.6390000000000001E-2</v>
      </c>
    </row>
    <row r="29" spans="1:13">
      <c r="A29" s="269">
        <v>19</v>
      </c>
      <c r="B29" s="278" t="s">
        <v>231</v>
      </c>
      <c r="C29" s="279">
        <v>2757.85</v>
      </c>
      <c r="D29" s="280">
        <v>2750.6166666666668</v>
      </c>
      <c r="E29" s="280">
        <v>2692.2333333333336</v>
      </c>
      <c r="F29" s="280">
        <v>2626.6166666666668</v>
      </c>
      <c r="G29" s="280">
        <v>2568.2333333333336</v>
      </c>
      <c r="H29" s="280">
        <v>2816.2333333333336</v>
      </c>
      <c r="I29" s="280">
        <v>2874.6166666666668</v>
      </c>
      <c r="J29" s="280">
        <v>2940.2333333333336</v>
      </c>
      <c r="K29" s="278">
        <v>2809</v>
      </c>
      <c r="L29" s="278">
        <v>2685</v>
      </c>
      <c r="M29" s="278">
        <v>3.1395599999999999</v>
      </c>
    </row>
    <row r="30" spans="1:13">
      <c r="A30" s="269">
        <v>20</v>
      </c>
      <c r="B30" s="278" t="s">
        <v>304</v>
      </c>
      <c r="C30" s="279">
        <v>76.849999999999994</v>
      </c>
      <c r="D30" s="280">
        <v>75.61666666666666</v>
      </c>
      <c r="E30" s="280">
        <v>72.23333333333332</v>
      </c>
      <c r="F30" s="280">
        <v>67.61666666666666</v>
      </c>
      <c r="G30" s="280">
        <v>64.23333333333332</v>
      </c>
      <c r="H30" s="280">
        <v>80.23333333333332</v>
      </c>
      <c r="I30" s="280">
        <v>83.616666666666674</v>
      </c>
      <c r="J30" s="280">
        <v>88.23333333333332</v>
      </c>
      <c r="K30" s="278">
        <v>79</v>
      </c>
      <c r="L30" s="278">
        <v>71</v>
      </c>
      <c r="M30" s="278">
        <v>1.8079000000000001</v>
      </c>
    </row>
    <row r="31" spans="1:13">
      <c r="A31" s="269">
        <v>21</v>
      </c>
      <c r="B31" s="278" t="s">
        <v>46</v>
      </c>
      <c r="C31" s="279">
        <v>521.85</v>
      </c>
      <c r="D31" s="280">
        <v>518.4</v>
      </c>
      <c r="E31" s="280">
        <v>502.79999999999995</v>
      </c>
      <c r="F31" s="280">
        <v>483.75</v>
      </c>
      <c r="G31" s="280">
        <v>468.15</v>
      </c>
      <c r="H31" s="280">
        <v>537.44999999999993</v>
      </c>
      <c r="I31" s="280">
        <v>553.05000000000007</v>
      </c>
      <c r="J31" s="280">
        <v>572.09999999999991</v>
      </c>
      <c r="K31" s="278">
        <v>534</v>
      </c>
      <c r="L31" s="278">
        <v>499.35</v>
      </c>
      <c r="M31" s="278">
        <v>8.2682000000000002</v>
      </c>
    </row>
    <row r="32" spans="1:13">
      <c r="A32" s="269">
        <v>22</v>
      </c>
      <c r="B32" s="278" t="s">
        <v>305</v>
      </c>
      <c r="C32" s="279">
        <v>1114.5999999999999</v>
      </c>
      <c r="D32" s="280">
        <v>1117.0333333333335</v>
      </c>
      <c r="E32" s="280">
        <v>1086.616666666667</v>
      </c>
      <c r="F32" s="280">
        <v>1058.6333333333334</v>
      </c>
      <c r="G32" s="280">
        <v>1028.2166666666669</v>
      </c>
      <c r="H32" s="280">
        <v>1145.0166666666671</v>
      </c>
      <c r="I32" s="280">
        <v>1175.4333333333336</v>
      </c>
      <c r="J32" s="280">
        <v>1203.4166666666672</v>
      </c>
      <c r="K32" s="278">
        <v>1147.45</v>
      </c>
      <c r="L32" s="278">
        <v>1089.05</v>
      </c>
      <c r="M32" s="278">
        <v>1.2193099999999999</v>
      </c>
    </row>
    <row r="33" spans="1:13">
      <c r="A33" s="269">
        <v>23</v>
      </c>
      <c r="B33" s="278" t="s">
        <v>47</v>
      </c>
      <c r="C33" s="279">
        <v>169.7</v>
      </c>
      <c r="D33" s="280">
        <v>169.4</v>
      </c>
      <c r="E33" s="280">
        <v>164.15</v>
      </c>
      <c r="F33" s="280">
        <v>158.6</v>
      </c>
      <c r="G33" s="280">
        <v>153.35</v>
      </c>
      <c r="H33" s="280">
        <v>174.95000000000002</v>
      </c>
      <c r="I33" s="280">
        <v>180.20000000000002</v>
      </c>
      <c r="J33" s="280">
        <v>185.75000000000003</v>
      </c>
      <c r="K33" s="278">
        <v>174.65</v>
      </c>
      <c r="L33" s="278">
        <v>163.85</v>
      </c>
      <c r="M33" s="278">
        <v>67.924959999999999</v>
      </c>
    </row>
    <row r="34" spans="1:13">
      <c r="A34" s="269">
        <v>24</v>
      </c>
      <c r="B34" s="278" t="s">
        <v>294</v>
      </c>
      <c r="C34" s="279">
        <v>1173.3</v>
      </c>
      <c r="D34" s="280">
        <v>1189.7666666666667</v>
      </c>
      <c r="E34" s="280">
        <v>1149.5333333333333</v>
      </c>
      <c r="F34" s="280">
        <v>1125.7666666666667</v>
      </c>
      <c r="G34" s="280">
        <v>1085.5333333333333</v>
      </c>
      <c r="H34" s="280">
        <v>1213.5333333333333</v>
      </c>
      <c r="I34" s="280">
        <v>1253.7666666666664</v>
      </c>
      <c r="J34" s="280">
        <v>1277.5333333333333</v>
      </c>
      <c r="K34" s="278">
        <v>1230</v>
      </c>
      <c r="L34" s="278">
        <v>1166</v>
      </c>
      <c r="M34" s="278">
        <v>0.31719999999999998</v>
      </c>
    </row>
    <row r="35" spans="1:13">
      <c r="A35" s="269">
        <v>25</v>
      </c>
      <c r="B35" s="278" t="s">
        <v>303</v>
      </c>
      <c r="C35" s="279">
        <v>631.15</v>
      </c>
      <c r="D35" s="280">
        <v>637.05000000000007</v>
      </c>
      <c r="E35" s="280">
        <v>614.10000000000014</v>
      </c>
      <c r="F35" s="280">
        <v>597.05000000000007</v>
      </c>
      <c r="G35" s="280">
        <v>574.10000000000014</v>
      </c>
      <c r="H35" s="280">
        <v>654.10000000000014</v>
      </c>
      <c r="I35" s="280">
        <v>677.05000000000018</v>
      </c>
      <c r="J35" s="280">
        <v>694.10000000000014</v>
      </c>
      <c r="K35" s="278">
        <v>660</v>
      </c>
      <c r="L35" s="278">
        <v>620</v>
      </c>
      <c r="M35" s="278">
        <v>1.1894800000000001</v>
      </c>
    </row>
    <row r="36" spans="1:13">
      <c r="A36" s="269">
        <v>26</v>
      </c>
      <c r="B36" s="278" t="s">
        <v>48</v>
      </c>
      <c r="C36" s="279">
        <v>1423.45</v>
      </c>
      <c r="D36" s="280">
        <v>1399.1666666666667</v>
      </c>
      <c r="E36" s="280">
        <v>1358.3333333333335</v>
      </c>
      <c r="F36" s="280">
        <v>1293.2166666666667</v>
      </c>
      <c r="G36" s="280">
        <v>1252.3833333333334</v>
      </c>
      <c r="H36" s="280">
        <v>1464.2833333333335</v>
      </c>
      <c r="I36" s="280">
        <v>1505.116666666667</v>
      </c>
      <c r="J36" s="280">
        <v>1570.2333333333336</v>
      </c>
      <c r="K36" s="278">
        <v>1440</v>
      </c>
      <c r="L36" s="278">
        <v>1334.05</v>
      </c>
      <c r="M36" s="278">
        <v>12.81809</v>
      </c>
    </row>
    <row r="37" spans="1:13">
      <c r="A37" s="269">
        <v>27</v>
      </c>
      <c r="B37" s="278" t="s">
        <v>49</v>
      </c>
      <c r="C37" s="279">
        <v>94</v>
      </c>
      <c r="D37" s="280">
        <v>92.899999999999991</v>
      </c>
      <c r="E37" s="280">
        <v>89.799999999999983</v>
      </c>
      <c r="F37" s="280">
        <v>85.6</v>
      </c>
      <c r="G37" s="280">
        <v>82.499999999999986</v>
      </c>
      <c r="H37" s="280">
        <v>97.09999999999998</v>
      </c>
      <c r="I37" s="280">
        <v>100.19999999999997</v>
      </c>
      <c r="J37" s="280">
        <v>104.39999999999998</v>
      </c>
      <c r="K37" s="278">
        <v>96</v>
      </c>
      <c r="L37" s="278">
        <v>88.7</v>
      </c>
      <c r="M37" s="278">
        <v>159.86544000000001</v>
      </c>
    </row>
    <row r="38" spans="1:13">
      <c r="A38" s="269">
        <v>28</v>
      </c>
      <c r="B38" s="278" t="s">
        <v>306</v>
      </c>
      <c r="C38" s="279">
        <v>138.1</v>
      </c>
      <c r="D38" s="280">
        <v>137.25</v>
      </c>
      <c r="E38" s="280">
        <v>135.1</v>
      </c>
      <c r="F38" s="280">
        <v>132.1</v>
      </c>
      <c r="G38" s="280">
        <v>129.94999999999999</v>
      </c>
      <c r="H38" s="280">
        <v>140.25</v>
      </c>
      <c r="I38" s="280">
        <v>142.39999999999998</v>
      </c>
      <c r="J38" s="280">
        <v>145.4</v>
      </c>
      <c r="K38" s="278">
        <v>139.4</v>
      </c>
      <c r="L38" s="278">
        <v>134.25</v>
      </c>
      <c r="M38" s="278">
        <v>1.12165</v>
      </c>
    </row>
    <row r="39" spans="1:13">
      <c r="A39" s="269">
        <v>29</v>
      </c>
      <c r="B39" s="278" t="s">
        <v>939</v>
      </c>
      <c r="C39" s="279">
        <v>162.94999999999999</v>
      </c>
      <c r="D39" s="280">
        <v>160.76666666666665</v>
      </c>
      <c r="E39" s="280">
        <v>157.5333333333333</v>
      </c>
      <c r="F39" s="280">
        <v>152.11666666666665</v>
      </c>
      <c r="G39" s="280">
        <v>148.8833333333333</v>
      </c>
      <c r="H39" s="280">
        <v>166.18333333333331</v>
      </c>
      <c r="I39" s="280">
        <v>169.41666666666666</v>
      </c>
      <c r="J39" s="280">
        <v>174.83333333333331</v>
      </c>
      <c r="K39" s="278">
        <v>164</v>
      </c>
      <c r="L39" s="278">
        <v>155.35</v>
      </c>
      <c r="M39" s="278">
        <v>2.6530000000000001E-2</v>
      </c>
    </row>
    <row r="40" spans="1:13">
      <c r="A40" s="269">
        <v>30</v>
      </c>
      <c r="B40" s="278" t="s">
        <v>307</v>
      </c>
      <c r="C40" s="279">
        <v>61.3</v>
      </c>
      <c r="D40" s="280">
        <v>58.466666666666669</v>
      </c>
      <c r="E40" s="280">
        <v>54.833333333333336</v>
      </c>
      <c r="F40" s="280">
        <v>48.366666666666667</v>
      </c>
      <c r="G40" s="280">
        <v>44.733333333333334</v>
      </c>
      <c r="H40" s="280">
        <v>64.933333333333337</v>
      </c>
      <c r="I40" s="280">
        <v>68.566666666666663</v>
      </c>
      <c r="J40" s="280">
        <v>75.033333333333331</v>
      </c>
      <c r="K40" s="278">
        <v>62.1</v>
      </c>
      <c r="L40" s="278">
        <v>52</v>
      </c>
      <c r="M40" s="278">
        <v>40.84563</v>
      </c>
    </row>
    <row r="41" spans="1:13">
      <c r="A41" s="269">
        <v>31</v>
      </c>
      <c r="B41" s="278" t="s">
        <v>50</v>
      </c>
      <c r="C41" s="279">
        <v>46.95</v>
      </c>
      <c r="D41" s="280">
        <v>46.783333333333339</v>
      </c>
      <c r="E41" s="280">
        <v>45.716666666666676</v>
      </c>
      <c r="F41" s="280">
        <v>44.483333333333334</v>
      </c>
      <c r="G41" s="280">
        <v>43.416666666666671</v>
      </c>
      <c r="H41" s="280">
        <v>48.01666666666668</v>
      </c>
      <c r="I41" s="280">
        <v>49.083333333333343</v>
      </c>
      <c r="J41" s="280">
        <v>50.316666666666684</v>
      </c>
      <c r="K41" s="278">
        <v>47.85</v>
      </c>
      <c r="L41" s="278">
        <v>45.55</v>
      </c>
      <c r="M41" s="278">
        <v>298.31697000000003</v>
      </c>
    </row>
    <row r="42" spans="1:13">
      <c r="A42" s="269">
        <v>32</v>
      </c>
      <c r="B42" s="278" t="s">
        <v>52</v>
      </c>
      <c r="C42" s="279">
        <v>1743.1</v>
      </c>
      <c r="D42" s="280">
        <v>1726.7166666666665</v>
      </c>
      <c r="E42" s="280">
        <v>1701.133333333333</v>
      </c>
      <c r="F42" s="280">
        <v>1659.1666666666665</v>
      </c>
      <c r="G42" s="280">
        <v>1633.583333333333</v>
      </c>
      <c r="H42" s="280">
        <v>1768.6833333333329</v>
      </c>
      <c r="I42" s="280">
        <v>1794.2666666666664</v>
      </c>
      <c r="J42" s="280">
        <v>1836.2333333333329</v>
      </c>
      <c r="K42" s="278">
        <v>1752.3</v>
      </c>
      <c r="L42" s="278">
        <v>1684.75</v>
      </c>
      <c r="M42" s="278">
        <v>18.212959999999999</v>
      </c>
    </row>
    <row r="43" spans="1:13">
      <c r="A43" s="269">
        <v>33</v>
      </c>
      <c r="B43" s="278" t="s">
        <v>308</v>
      </c>
      <c r="C43" s="279">
        <v>103.95</v>
      </c>
      <c r="D43" s="280">
        <v>102.55</v>
      </c>
      <c r="E43" s="280">
        <v>100.39999999999999</v>
      </c>
      <c r="F43" s="280">
        <v>96.85</v>
      </c>
      <c r="G43" s="280">
        <v>94.699999999999989</v>
      </c>
      <c r="H43" s="280">
        <v>106.1</v>
      </c>
      <c r="I43" s="280">
        <v>108.25</v>
      </c>
      <c r="J43" s="280">
        <v>111.8</v>
      </c>
      <c r="K43" s="278">
        <v>104.7</v>
      </c>
      <c r="L43" s="278">
        <v>99</v>
      </c>
      <c r="M43" s="278">
        <v>0.69820000000000004</v>
      </c>
    </row>
    <row r="44" spans="1:13">
      <c r="A44" s="269">
        <v>34</v>
      </c>
      <c r="B44" s="278" t="s">
        <v>310</v>
      </c>
      <c r="C44" s="279">
        <v>897.1</v>
      </c>
      <c r="D44" s="280">
        <v>902.38333333333321</v>
      </c>
      <c r="E44" s="280">
        <v>874.76666666666642</v>
      </c>
      <c r="F44" s="280">
        <v>852.43333333333317</v>
      </c>
      <c r="G44" s="280">
        <v>824.81666666666638</v>
      </c>
      <c r="H44" s="280">
        <v>924.71666666666647</v>
      </c>
      <c r="I44" s="280">
        <v>952.33333333333326</v>
      </c>
      <c r="J44" s="280">
        <v>974.66666666666652</v>
      </c>
      <c r="K44" s="278">
        <v>930</v>
      </c>
      <c r="L44" s="278">
        <v>880.05</v>
      </c>
      <c r="M44" s="278">
        <v>2.6258300000000001</v>
      </c>
    </row>
    <row r="45" spans="1:13">
      <c r="A45" s="269">
        <v>35</v>
      </c>
      <c r="B45" s="278" t="s">
        <v>309</v>
      </c>
      <c r="C45" s="279">
        <v>2574.1</v>
      </c>
      <c r="D45" s="280">
        <v>2591.4</v>
      </c>
      <c r="E45" s="280">
        <v>2542.8000000000002</v>
      </c>
      <c r="F45" s="280">
        <v>2511.5</v>
      </c>
      <c r="G45" s="280">
        <v>2462.9</v>
      </c>
      <c r="H45" s="280">
        <v>2622.7000000000003</v>
      </c>
      <c r="I45" s="280">
        <v>2671.2999999999997</v>
      </c>
      <c r="J45" s="280">
        <v>2702.6000000000004</v>
      </c>
      <c r="K45" s="278">
        <v>2640</v>
      </c>
      <c r="L45" s="278">
        <v>2560.1</v>
      </c>
      <c r="M45" s="278">
        <v>0.15903</v>
      </c>
    </row>
    <row r="46" spans="1:13">
      <c r="A46" s="269">
        <v>36</v>
      </c>
      <c r="B46" s="278" t="s">
        <v>311</v>
      </c>
      <c r="C46" s="279">
        <v>4342.05</v>
      </c>
      <c r="D46" s="280">
        <v>4314.0166666666664</v>
      </c>
      <c r="E46" s="280">
        <v>4178.0333333333328</v>
      </c>
      <c r="F46" s="280">
        <v>4014.0166666666664</v>
      </c>
      <c r="G46" s="280">
        <v>3878.0333333333328</v>
      </c>
      <c r="H46" s="280">
        <v>4478.0333333333328</v>
      </c>
      <c r="I46" s="280">
        <v>4614.0166666666664</v>
      </c>
      <c r="J46" s="280">
        <v>4778.0333333333328</v>
      </c>
      <c r="K46" s="278">
        <v>4450</v>
      </c>
      <c r="L46" s="278">
        <v>4150</v>
      </c>
      <c r="M46" s="278">
        <v>0.40859000000000001</v>
      </c>
    </row>
    <row r="47" spans="1:13">
      <c r="A47" s="269">
        <v>37</v>
      </c>
      <c r="B47" s="278" t="s">
        <v>227</v>
      </c>
      <c r="C47" s="279">
        <v>514.1</v>
      </c>
      <c r="D47" s="280">
        <v>511.06666666666661</v>
      </c>
      <c r="E47" s="280">
        <v>498.13333333333321</v>
      </c>
      <c r="F47" s="280">
        <v>482.16666666666663</v>
      </c>
      <c r="G47" s="280">
        <v>469.23333333333323</v>
      </c>
      <c r="H47" s="280">
        <v>527.03333333333319</v>
      </c>
      <c r="I47" s="280">
        <v>539.96666666666658</v>
      </c>
      <c r="J47" s="280">
        <v>555.93333333333317</v>
      </c>
      <c r="K47" s="278">
        <v>524</v>
      </c>
      <c r="L47" s="278">
        <v>495.1</v>
      </c>
      <c r="M47" s="278">
        <v>4.7651000000000003</v>
      </c>
    </row>
    <row r="48" spans="1:13">
      <c r="A48" s="269">
        <v>38</v>
      </c>
      <c r="B48" s="278" t="s">
        <v>54</v>
      </c>
      <c r="C48" s="279">
        <v>544.65</v>
      </c>
      <c r="D48" s="280">
        <v>534.88333333333333</v>
      </c>
      <c r="E48" s="280">
        <v>520.76666666666665</v>
      </c>
      <c r="F48" s="280">
        <v>496.88333333333333</v>
      </c>
      <c r="G48" s="280">
        <v>482.76666666666665</v>
      </c>
      <c r="H48" s="280">
        <v>558.76666666666665</v>
      </c>
      <c r="I48" s="280">
        <v>572.88333333333321</v>
      </c>
      <c r="J48" s="280">
        <v>596.76666666666665</v>
      </c>
      <c r="K48" s="278">
        <v>549</v>
      </c>
      <c r="L48" s="278">
        <v>511</v>
      </c>
      <c r="M48" s="278">
        <v>99.063850000000002</v>
      </c>
    </row>
    <row r="49" spans="1:13">
      <c r="A49" s="269">
        <v>39</v>
      </c>
      <c r="B49" s="278" t="s">
        <v>312</v>
      </c>
      <c r="C49" s="279">
        <v>415</v>
      </c>
      <c r="D49" s="280">
        <v>413.23333333333335</v>
      </c>
      <c r="E49" s="280">
        <v>403.76666666666671</v>
      </c>
      <c r="F49" s="280">
        <v>392.53333333333336</v>
      </c>
      <c r="G49" s="280">
        <v>383.06666666666672</v>
      </c>
      <c r="H49" s="280">
        <v>424.4666666666667</v>
      </c>
      <c r="I49" s="280">
        <v>433.93333333333339</v>
      </c>
      <c r="J49" s="280">
        <v>445.16666666666669</v>
      </c>
      <c r="K49" s="278">
        <v>422.7</v>
      </c>
      <c r="L49" s="278">
        <v>402</v>
      </c>
      <c r="M49" s="278">
        <v>3.0643699999999998</v>
      </c>
    </row>
    <row r="50" spans="1:13">
      <c r="A50" s="269">
        <v>40</v>
      </c>
      <c r="B50" s="278" t="s">
        <v>56</v>
      </c>
      <c r="C50" s="279">
        <v>422.55</v>
      </c>
      <c r="D50" s="280">
        <v>416.75</v>
      </c>
      <c r="E50" s="280">
        <v>406.5</v>
      </c>
      <c r="F50" s="280">
        <v>390.45</v>
      </c>
      <c r="G50" s="280">
        <v>380.2</v>
      </c>
      <c r="H50" s="280">
        <v>432.8</v>
      </c>
      <c r="I50" s="280">
        <v>443.05</v>
      </c>
      <c r="J50" s="280">
        <v>459.1</v>
      </c>
      <c r="K50" s="278">
        <v>427</v>
      </c>
      <c r="L50" s="278">
        <v>400.7</v>
      </c>
      <c r="M50" s="278">
        <v>423.44580999999999</v>
      </c>
    </row>
    <row r="51" spans="1:13">
      <c r="A51" s="269">
        <v>41</v>
      </c>
      <c r="B51" s="278" t="s">
        <v>57</v>
      </c>
      <c r="C51" s="279">
        <v>2333.5500000000002</v>
      </c>
      <c r="D51" s="280">
        <v>2321.0166666666669</v>
      </c>
      <c r="E51" s="280">
        <v>2277.0333333333338</v>
      </c>
      <c r="F51" s="280">
        <v>2220.5166666666669</v>
      </c>
      <c r="G51" s="280">
        <v>2176.5333333333338</v>
      </c>
      <c r="H51" s="280">
        <v>2377.5333333333338</v>
      </c>
      <c r="I51" s="280">
        <v>2421.5166666666664</v>
      </c>
      <c r="J51" s="280">
        <v>2478.0333333333338</v>
      </c>
      <c r="K51" s="278">
        <v>2365</v>
      </c>
      <c r="L51" s="278">
        <v>2264.5</v>
      </c>
      <c r="M51" s="278">
        <v>9.4458099999999998</v>
      </c>
    </row>
    <row r="52" spans="1:13">
      <c r="A52" s="269">
        <v>42</v>
      </c>
      <c r="B52" s="278" t="s">
        <v>316</v>
      </c>
      <c r="C52" s="279">
        <v>142.69999999999999</v>
      </c>
      <c r="D52" s="280">
        <v>141.88333333333333</v>
      </c>
      <c r="E52" s="280">
        <v>139.41666666666666</v>
      </c>
      <c r="F52" s="280">
        <v>136.13333333333333</v>
      </c>
      <c r="G52" s="280">
        <v>133.66666666666666</v>
      </c>
      <c r="H52" s="280">
        <v>145.16666666666666</v>
      </c>
      <c r="I52" s="280">
        <v>147.63333333333335</v>
      </c>
      <c r="J52" s="280">
        <v>150.91666666666666</v>
      </c>
      <c r="K52" s="278">
        <v>144.35</v>
      </c>
      <c r="L52" s="278">
        <v>138.6</v>
      </c>
      <c r="M52" s="278">
        <v>2.9487999999999999</v>
      </c>
    </row>
    <row r="53" spans="1:13">
      <c r="A53" s="269">
        <v>43</v>
      </c>
      <c r="B53" s="278" t="s">
        <v>317</v>
      </c>
      <c r="C53" s="279">
        <v>338.65</v>
      </c>
      <c r="D53" s="280">
        <v>334.16666666666669</v>
      </c>
      <c r="E53" s="280">
        <v>319.53333333333336</v>
      </c>
      <c r="F53" s="280">
        <v>300.41666666666669</v>
      </c>
      <c r="G53" s="280">
        <v>285.78333333333336</v>
      </c>
      <c r="H53" s="280">
        <v>353.28333333333336</v>
      </c>
      <c r="I53" s="280">
        <v>367.91666666666669</v>
      </c>
      <c r="J53" s="280">
        <v>387.03333333333336</v>
      </c>
      <c r="K53" s="278">
        <v>348.8</v>
      </c>
      <c r="L53" s="278">
        <v>315.05</v>
      </c>
      <c r="M53" s="278">
        <v>3.3466399999999998</v>
      </c>
    </row>
    <row r="54" spans="1:13">
      <c r="A54" s="269">
        <v>44</v>
      </c>
      <c r="B54" s="278" t="s">
        <v>59</v>
      </c>
      <c r="C54" s="279">
        <v>4699.6000000000004</v>
      </c>
      <c r="D54" s="280">
        <v>4656.1333333333341</v>
      </c>
      <c r="E54" s="280">
        <v>4552.2666666666682</v>
      </c>
      <c r="F54" s="280">
        <v>4404.9333333333343</v>
      </c>
      <c r="G54" s="280">
        <v>4301.0666666666684</v>
      </c>
      <c r="H54" s="280">
        <v>4803.4666666666681</v>
      </c>
      <c r="I54" s="280">
        <v>4907.3333333333348</v>
      </c>
      <c r="J54" s="280">
        <v>5054.6666666666679</v>
      </c>
      <c r="K54" s="278">
        <v>4760</v>
      </c>
      <c r="L54" s="278">
        <v>4508.8</v>
      </c>
      <c r="M54" s="278">
        <v>7.4735399999999998</v>
      </c>
    </row>
    <row r="55" spans="1:13">
      <c r="A55" s="269">
        <v>45</v>
      </c>
      <c r="B55" s="278" t="s">
        <v>233</v>
      </c>
      <c r="C55" s="279">
        <v>2070.1</v>
      </c>
      <c r="D55" s="280">
        <v>2065.0333333333333</v>
      </c>
      <c r="E55" s="280">
        <v>2040.0666666666666</v>
      </c>
      <c r="F55" s="280">
        <v>2010.0333333333333</v>
      </c>
      <c r="G55" s="280">
        <v>1985.0666666666666</v>
      </c>
      <c r="H55" s="280">
        <v>2095.0666666666666</v>
      </c>
      <c r="I55" s="280">
        <v>2120.0333333333328</v>
      </c>
      <c r="J55" s="280">
        <v>2150.0666666666666</v>
      </c>
      <c r="K55" s="278">
        <v>2090</v>
      </c>
      <c r="L55" s="278">
        <v>2035</v>
      </c>
      <c r="M55" s="278">
        <v>0.17477000000000001</v>
      </c>
    </row>
    <row r="56" spans="1:13">
      <c r="A56" s="269">
        <v>46</v>
      </c>
      <c r="B56" s="278" t="s">
        <v>60</v>
      </c>
      <c r="C56" s="279">
        <v>2220</v>
      </c>
      <c r="D56" s="280">
        <v>2197.3333333333335</v>
      </c>
      <c r="E56" s="280">
        <v>2144.666666666667</v>
      </c>
      <c r="F56" s="280">
        <v>2069.3333333333335</v>
      </c>
      <c r="G56" s="280">
        <v>2016.666666666667</v>
      </c>
      <c r="H56" s="280">
        <v>2272.666666666667</v>
      </c>
      <c r="I56" s="280">
        <v>2325.3333333333339</v>
      </c>
      <c r="J56" s="280">
        <v>2400.666666666667</v>
      </c>
      <c r="K56" s="278">
        <v>2250</v>
      </c>
      <c r="L56" s="278">
        <v>2122</v>
      </c>
      <c r="M56" s="278">
        <v>72.467399999999998</v>
      </c>
    </row>
    <row r="57" spans="1:13">
      <c r="A57" s="269">
        <v>47</v>
      </c>
      <c r="B57" s="278" t="s">
        <v>61</v>
      </c>
      <c r="C57" s="279">
        <v>903.7</v>
      </c>
      <c r="D57" s="280">
        <v>895.33333333333337</v>
      </c>
      <c r="E57" s="280">
        <v>866.66666666666674</v>
      </c>
      <c r="F57" s="280">
        <v>829.63333333333333</v>
      </c>
      <c r="G57" s="280">
        <v>800.9666666666667</v>
      </c>
      <c r="H57" s="280">
        <v>932.36666666666679</v>
      </c>
      <c r="I57" s="280">
        <v>961.03333333333353</v>
      </c>
      <c r="J57" s="280">
        <v>998.06666666666683</v>
      </c>
      <c r="K57" s="278">
        <v>924</v>
      </c>
      <c r="L57" s="278">
        <v>858.3</v>
      </c>
      <c r="M57" s="278">
        <v>12.65667</v>
      </c>
    </row>
    <row r="58" spans="1:13">
      <c r="A58" s="269">
        <v>48</v>
      </c>
      <c r="B58" s="278" t="s">
        <v>318</v>
      </c>
      <c r="C58" s="279">
        <v>99.35</v>
      </c>
      <c r="D58" s="280">
        <v>99.633333333333326</v>
      </c>
      <c r="E58" s="280">
        <v>91.766666666666652</v>
      </c>
      <c r="F58" s="280">
        <v>84.183333333333323</v>
      </c>
      <c r="G58" s="280">
        <v>76.316666666666649</v>
      </c>
      <c r="H58" s="280">
        <v>107.21666666666665</v>
      </c>
      <c r="I58" s="280">
        <v>115.08333333333333</v>
      </c>
      <c r="J58" s="280">
        <v>122.66666666666666</v>
      </c>
      <c r="K58" s="278">
        <v>107.5</v>
      </c>
      <c r="L58" s="278">
        <v>92.05</v>
      </c>
      <c r="M58" s="278">
        <v>5.90083</v>
      </c>
    </row>
    <row r="59" spans="1:13">
      <c r="A59" s="269">
        <v>49</v>
      </c>
      <c r="B59" s="278" t="s">
        <v>319</v>
      </c>
      <c r="C59" s="279">
        <v>105.5</v>
      </c>
      <c r="D59" s="280">
        <v>106.33333333333333</v>
      </c>
      <c r="E59" s="280">
        <v>104.66666666666666</v>
      </c>
      <c r="F59" s="280">
        <v>103.83333333333333</v>
      </c>
      <c r="G59" s="280">
        <v>102.16666666666666</v>
      </c>
      <c r="H59" s="280">
        <v>107.16666666666666</v>
      </c>
      <c r="I59" s="280">
        <v>108.83333333333331</v>
      </c>
      <c r="J59" s="280">
        <v>109.66666666666666</v>
      </c>
      <c r="K59" s="278">
        <v>108</v>
      </c>
      <c r="L59" s="278">
        <v>105.5</v>
      </c>
      <c r="M59" s="278">
        <v>8.0871499999999994</v>
      </c>
    </row>
    <row r="60" spans="1:13" ht="12" customHeight="1">
      <c r="A60" s="269">
        <v>50</v>
      </c>
      <c r="B60" s="278" t="s">
        <v>234</v>
      </c>
      <c r="C60" s="279">
        <v>198.2</v>
      </c>
      <c r="D60" s="280">
        <v>194.31666666666669</v>
      </c>
      <c r="E60" s="280">
        <v>183.88333333333338</v>
      </c>
      <c r="F60" s="280">
        <v>169.56666666666669</v>
      </c>
      <c r="G60" s="280">
        <v>159.13333333333338</v>
      </c>
      <c r="H60" s="280">
        <v>208.63333333333338</v>
      </c>
      <c r="I60" s="280">
        <v>219.06666666666672</v>
      </c>
      <c r="J60" s="280">
        <v>233.38333333333338</v>
      </c>
      <c r="K60" s="278">
        <v>204.75</v>
      </c>
      <c r="L60" s="278">
        <v>180</v>
      </c>
      <c r="M60" s="278">
        <v>220.01767000000001</v>
      </c>
    </row>
    <row r="61" spans="1:13">
      <c r="A61" s="269">
        <v>51</v>
      </c>
      <c r="B61" s="278" t="s">
        <v>62</v>
      </c>
      <c r="C61" s="279">
        <v>49.6</v>
      </c>
      <c r="D61" s="280">
        <v>49.35</v>
      </c>
      <c r="E61" s="280">
        <v>48.5</v>
      </c>
      <c r="F61" s="280">
        <v>47.4</v>
      </c>
      <c r="G61" s="280">
        <v>46.55</v>
      </c>
      <c r="H61" s="280">
        <v>50.45</v>
      </c>
      <c r="I61" s="280">
        <v>51.300000000000011</v>
      </c>
      <c r="J61" s="280">
        <v>52.400000000000006</v>
      </c>
      <c r="K61" s="278">
        <v>50.2</v>
      </c>
      <c r="L61" s="278">
        <v>48.25</v>
      </c>
      <c r="M61" s="278">
        <v>191.93391</v>
      </c>
    </row>
    <row r="62" spans="1:13">
      <c r="A62" s="269">
        <v>52</v>
      </c>
      <c r="B62" s="278" t="s">
        <v>63</v>
      </c>
      <c r="C62" s="279">
        <v>34.4</v>
      </c>
      <c r="D62" s="280">
        <v>34.249999999999993</v>
      </c>
      <c r="E62" s="280">
        <v>33.949999999999989</v>
      </c>
      <c r="F62" s="280">
        <v>33.499999999999993</v>
      </c>
      <c r="G62" s="280">
        <v>33.199999999999989</v>
      </c>
      <c r="H62" s="280">
        <v>34.699999999999989</v>
      </c>
      <c r="I62" s="280">
        <v>34.999999999999986</v>
      </c>
      <c r="J62" s="280">
        <v>35.449999999999989</v>
      </c>
      <c r="K62" s="278">
        <v>34.549999999999997</v>
      </c>
      <c r="L62" s="278">
        <v>33.799999999999997</v>
      </c>
      <c r="M62" s="278">
        <v>8.5325100000000003</v>
      </c>
    </row>
    <row r="63" spans="1:13">
      <c r="A63" s="269">
        <v>53</v>
      </c>
      <c r="B63" s="278" t="s">
        <v>313</v>
      </c>
      <c r="C63" s="279">
        <v>1110.0999999999999</v>
      </c>
      <c r="D63" s="280">
        <v>1122.1333333333332</v>
      </c>
      <c r="E63" s="280">
        <v>1091.2166666666665</v>
      </c>
      <c r="F63" s="280">
        <v>1072.3333333333333</v>
      </c>
      <c r="G63" s="280">
        <v>1041.4166666666665</v>
      </c>
      <c r="H63" s="280">
        <v>1141.0166666666664</v>
      </c>
      <c r="I63" s="280">
        <v>1171.9333333333334</v>
      </c>
      <c r="J63" s="280">
        <v>1190.8166666666664</v>
      </c>
      <c r="K63" s="278">
        <v>1153.05</v>
      </c>
      <c r="L63" s="278">
        <v>1103.25</v>
      </c>
      <c r="M63" s="278">
        <v>0.37426999999999999</v>
      </c>
    </row>
    <row r="64" spans="1:13">
      <c r="A64" s="269">
        <v>54</v>
      </c>
      <c r="B64" s="278" t="s">
        <v>64</v>
      </c>
      <c r="C64" s="279">
        <v>1229.55</v>
      </c>
      <c r="D64" s="280">
        <v>1208.7166666666667</v>
      </c>
      <c r="E64" s="280">
        <v>1173.4833333333333</v>
      </c>
      <c r="F64" s="280">
        <v>1117.4166666666667</v>
      </c>
      <c r="G64" s="280">
        <v>1082.1833333333334</v>
      </c>
      <c r="H64" s="280">
        <v>1264.7833333333333</v>
      </c>
      <c r="I64" s="280">
        <v>1300.0166666666669</v>
      </c>
      <c r="J64" s="280">
        <v>1356.0833333333333</v>
      </c>
      <c r="K64" s="278">
        <v>1243.95</v>
      </c>
      <c r="L64" s="278">
        <v>1152.6500000000001</v>
      </c>
      <c r="M64" s="278">
        <v>13.51651</v>
      </c>
    </row>
    <row r="65" spans="1:13">
      <c r="A65" s="269">
        <v>55</v>
      </c>
      <c r="B65" s="278" t="s">
        <v>321</v>
      </c>
      <c r="C65" s="279">
        <v>3818.2</v>
      </c>
      <c r="D65" s="280">
        <v>3839.4166666666665</v>
      </c>
      <c r="E65" s="280">
        <v>3704.833333333333</v>
      </c>
      <c r="F65" s="280">
        <v>3591.4666666666667</v>
      </c>
      <c r="G65" s="280">
        <v>3456.8833333333332</v>
      </c>
      <c r="H65" s="280">
        <v>3952.7833333333328</v>
      </c>
      <c r="I65" s="280">
        <v>4087.3666666666659</v>
      </c>
      <c r="J65" s="280">
        <v>4200.7333333333327</v>
      </c>
      <c r="K65" s="278">
        <v>3974</v>
      </c>
      <c r="L65" s="278">
        <v>3726.05</v>
      </c>
      <c r="M65" s="278">
        <v>0.18018999999999999</v>
      </c>
    </row>
    <row r="66" spans="1:13">
      <c r="A66" s="269">
        <v>56</v>
      </c>
      <c r="B66" s="278" t="s">
        <v>235</v>
      </c>
      <c r="C66" s="279">
        <v>829.95</v>
      </c>
      <c r="D66" s="280">
        <v>821.96666666666658</v>
      </c>
      <c r="E66" s="280">
        <v>799.03333333333319</v>
      </c>
      <c r="F66" s="280">
        <v>768.11666666666656</v>
      </c>
      <c r="G66" s="280">
        <v>745.18333333333317</v>
      </c>
      <c r="H66" s="280">
        <v>852.88333333333321</v>
      </c>
      <c r="I66" s="280">
        <v>875.81666666666661</v>
      </c>
      <c r="J66" s="280">
        <v>906.73333333333323</v>
      </c>
      <c r="K66" s="278">
        <v>844.9</v>
      </c>
      <c r="L66" s="278">
        <v>791.05</v>
      </c>
      <c r="M66" s="278">
        <v>0.98978999999999995</v>
      </c>
    </row>
    <row r="67" spans="1:13">
      <c r="A67" s="269">
        <v>57</v>
      </c>
      <c r="B67" s="278" t="s">
        <v>322</v>
      </c>
      <c r="C67" s="279">
        <v>231.7</v>
      </c>
      <c r="D67" s="280">
        <v>232.04999999999998</v>
      </c>
      <c r="E67" s="280">
        <v>219.09999999999997</v>
      </c>
      <c r="F67" s="280">
        <v>206.49999999999997</v>
      </c>
      <c r="G67" s="280">
        <v>193.54999999999995</v>
      </c>
      <c r="H67" s="280">
        <v>244.64999999999998</v>
      </c>
      <c r="I67" s="280">
        <v>257.59999999999997</v>
      </c>
      <c r="J67" s="280">
        <v>270.2</v>
      </c>
      <c r="K67" s="278">
        <v>245</v>
      </c>
      <c r="L67" s="278">
        <v>219.45</v>
      </c>
      <c r="M67" s="278">
        <v>1.37649</v>
      </c>
    </row>
    <row r="68" spans="1:13">
      <c r="A68" s="269">
        <v>58</v>
      </c>
      <c r="B68" s="278" t="s">
        <v>66</v>
      </c>
      <c r="C68" s="279">
        <v>71</v>
      </c>
      <c r="D68" s="280">
        <v>71.133333333333326</v>
      </c>
      <c r="E68" s="280">
        <v>70.066666666666649</v>
      </c>
      <c r="F68" s="280">
        <v>69.133333333333326</v>
      </c>
      <c r="G68" s="280">
        <v>68.066666666666649</v>
      </c>
      <c r="H68" s="280">
        <v>72.066666666666649</v>
      </c>
      <c r="I68" s="280">
        <v>73.133333333333312</v>
      </c>
      <c r="J68" s="280">
        <v>74.066666666666649</v>
      </c>
      <c r="K68" s="278">
        <v>72.2</v>
      </c>
      <c r="L68" s="278">
        <v>70.2</v>
      </c>
      <c r="M68" s="278">
        <v>235.32177999999999</v>
      </c>
    </row>
    <row r="69" spans="1:13">
      <c r="A69" s="269">
        <v>59</v>
      </c>
      <c r="B69" s="278" t="s">
        <v>314</v>
      </c>
      <c r="C69" s="279">
        <v>623.45000000000005</v>
      </c>
      <c r="D69" s="280">
        <v>614.48333333333335</v>
      </c>
      <c r="E69" s="280">
        <v>583.9666666666667</v>
      </c>
      <c r="F69" s="280">
        <v>544.48333333333335</v>
      </c>
      <c r="G69" s="280">
        <v>513.9666666666667</v>
      </c>
      <c r="H69" s="280">
        <v>653.9666666666667</v>
      </c>
      <c r="I69" s="280">
        <v>684.48333333333335</v>
      </c>
      <c r="J69" s="280">
        <v>723.9666666666667</v>
      </c>
      <c r="K69" s="278">
        <v>645</v>
      </c>
      <c r="L69" s="278">
        <v>575</v>
      </c>
      <c r="M69" s="278">
        <v>19.973690000000001</v>
      </c>
    </row>
    <row r="70" spans="1:13">
      <c r="A70" s="269">
        <v>60</v>
      </c>
      <c r="B70" s="278" t="s">
        <v>67</v>
      </c>
      <c r="C70" s="279">
        <v>515.4</v>
      </c>
      <c r="D70" s="280">
        <v>514.66666666666663</v>
      </c>
      <c r="E70" s="280">
        <v>507.73333333333323</v>
      </c>
      <c r="F70" s="280">
        <v>500.06666666666661</v>
      </c>
      <c r="G70" s="280">
        <v>493.13333333333321</v>
      </c>
      <c r="H70" s="280">
        <v>522.33333333333326</v>
      </c>
      <c r="I70" s="280">
        <v>529.26666666666665</v>
      </c>
      <c r="J70" s="280">
        <v>536.93333333333328</v>
      </c>
      <c r="K70" s="278">
        <v>521.6</v>
      </c>
      <c r="L70" s="278">
        <v>507</v>
      </c>
      <c r="M70" s="278">
        <v>14.76905</v>
      </c>
    </row>
    <row r="71" spans="1:13">
      <c r="A71" s="269">
        <v>61</v>
      </c>
      <c r="B71" s="278" t="s">
        <v>68</v>
      </c>
      <c r="C71" s="279">
        <v>238.45</v>
      </c>
      <c r="D71" s="280">
        <v>237.06666666666669</v>
      </c>
      <c r="E71" s="280">
        <v>230.38333333333338</v>
      </c>
      <c r="F71" s="280">
        <v>222.31666666666669</v>
      </c>
      <c r="G71" s="280">
        <v>215.63333333333338</v>
      </c>
      <c r="H71" s="280">
        <v>245.13333333333338</v>
      </c>
      <c r="I71" s="280">
        <v>251.81666666666672</v>
      </c>
      <c r="J71" s="280">
        <v>259.88333333333338</v>
      </c>
      <c r="K71" s="278">
        <v>243.75</v>
      </c>
      <c r="L71" s="278">
        <v>229</v>
      </c>
      <c r="M71" s="278">
        <v>22.381879999999999</v>
      </c>
    </row>
    <row r="72" spans="1:13">
      <c r="A72" s="269">
        <v>62</v>
      </c>
      <c r="B72" s="278" t="s">
        <v>70</v>
      </c>
      <c r="C72" s="279">
        <v>500.45</v>
      </c>
      <c r="D72" s="280">
        <v>503.60000000000008</v>
      </c>
      <c r="E72" s="280">
        <v>494.20000000000016</v>
      </c>
      <c r="F72" s="280">
        <v>487.9500000000001</v>
      </c>
      <c r="G72" s="280">
        <v>478.55000000000018</v>
      </c>
      <c r="H72" s="280">
        <v>509.85000000000014</v>
      </c>
      <c r="I72" s="280">
        <v>519.25000000000011</v>
      </c>
      <c r="J72" s="280">
        <v>525.50000000000011</v>
      </c>
      <c r="K72" s="278">
        <v>513</v>
      </c>
      <c r="L72" s="278">
        <v>497.35</v>
      </c>
      <c r="M72" s="278">
        <v>170.82241999999999</v>
      </c>
    </row>
    <row r="73" spans="1:13">
      <c r="A73" s="269">
        <v>63</v>
      </c>
      <c r="B73" s="278" t="s">
        <v>71</v>
      </c>
      <c r="C73" s="279">
        <v>21.7</v>
      </c>
      <c r="D73" s="280">
        <v>21.583333333333332</v>
      </c>
      <c r="E73" s="280">
        <v>21.266666666666666</v>
      </c>
      <c r="F73" s="280">
        <v>20.833333333333332</v>
      </c>
      <c r="G73" s="280">
        <v>20.516666666666666</v>
      </c>
      <c r="H73" s="280">
        <v>22.016666666666666</v>
      </c>
      <c r="I73" s="280">
        <v>22.333333333333336</v>
      </c>
      <c r="J73" s="280">
        <v>22.766666666666666</v>
      </c>
      <c r="K73" s="278">
        <v>21.9</v>
      </c>
      <c r="L73" s="278">
        <v>21.15</v>
      </c>
      <c r="M73" s="278">
        <v>275.40877999999998</v>
      </c>
    </row>
    <row r="74" spans="1:13">
      <c r="A74" s="269">
        <v>64</v>
      </c>
      <c r="B74" s="278" t="s">
        <v>72</v>
      </c>
      <c r="C74" s="279">
        <v>349.9</v>
      </c>
      <c r="D74" s="280">
        <v>347.5</v>
      </c>
      <c r="E74" s="280">
        <v>341.5</v>
      </c>
      <c r="F74" s="280">
        <v>333.1</v>
      </c>
      <c r="G74" s="280">
        <v>327.10000000000002</v>
      </c>
      <c r="H74" s="280">
        <v>355.9</v>
      </c>
      <c r="I74" s="280">
        <v>361.9</v>
      </c>
      <c r="J74" s="280">
        <v>370.29999999999995</v>
      </c>
      <c r="K74" s="278">
        <v>353.5</v>
      </c>
      <c r="L74" s="278">
        <v>339.1</v>
      </c>
      <c r="M74" s="278">
        <v>91.964089999999999</v>
      </c>
    </row>
    <row r="75" spans="1:13">
      <c r="A75" s="269">
        <v>65</v>
      </c>
      <c r="B75" s="278" t="s">
        <v>323</v>
      </c>
      <c r="C75" s="279">
        <v>446.05</v>
      </c>
      <c r="D75" s="280">
        <v>441.23333333333329</v>
      </c>
      <c r="E75" s="280">
        <v>433.46666666666658</v>
      </c>
      <c r="F75" s="280">
        <v>420.88333333333327</v>
      </c>
      <c r="G75" s="280">
        <v>413.11666666666656</v>
      </c>
      <c r="H75" s="280">
        <v>453.81666666666661</v>
      </c>
      <c r="I75" s="280">
        <v>461.58333333333337</v>
      </c>
      <c r="J75" s="280">
        <v>474.16666666666663</v>
      </c>
      <c r="K75" s="278">
        <v>449</v>
      </c>
      <c r="L75" s="278">
        <v>428.65</v>
      </c>
      <c r="M75" s="278">
        <v>0.71099000000000001</v>
      </c>
    </row>
    <row r="76" spans="1:13" s="16" customFormat="1">
      <c r="A76" s="269">
        <v>66</v>
      </c>
      <c r="B76" s="278" t="s">
        <v>325</v>
      </c>
      <c r="C76" s="279">
        <v>100.25</v>
      </c>
      <c r="D76" s="280">
        <v>100.56666666666666</v>
      </c>
      <c r="E76" s="280">
        <v>98.883333333333326</v>
      </c>
      <c r="F76" s="280">
        <v>97.516666666666666</v>
      </c>
      <c r="G76" s="280">
        <v>95.833333333333329</v>
      </c>
      <c r="H76" s="280">
        <v>101.93333333333332</v>
      </c>
      <c r="I76" s="280">
        <v>103.61666666666666</v>
      </c>
      <c r="J76" s="280">
        <v>104.98333333333332</v>
      </c>
      <c r="K76" s="278">
        <v>102.25</v>
      </c>
      <c r="L76" s="278">
        <v>99.2</v>
      </c>
      <c r="M76" s="278">
        <v>0.89090000000000003</v>
      </c>
    </row>
    <row r="77" spans="1:13" s="16" customFormat="1">
      <c r="A77" s="269">
        <v>67</v>
      </c>
      <c r="B77" s="278" t="s">
        <v>326</v>
      </c>
      <c r="C77" s="279">
        <v>2086.9</v>
      </c>
      <c r="D77" s="280">
        <v>2096.6333333333337</v>
      </c>
      <c r="E77" s="280">
        <v>2053.3166666666675</v>
      </c>
      <c r="F77" s="280">
        <v>2019.733333333334</v>
      </c>
      <c r="G77" s="280">
        <v>1976.4166666666679</v>
      </c>
      <c r="H77" s="280">
        <v>2130.2166666666672</v>
      </c>
      <c r="I77" s="280">
        <v>2173.5333333333338</v>
      </c>
      <c r="J77" s="280">
        <v>2207.1166666666668</v>
      </c>
      <c r="K77" s="278">
        <v>2139.9499999999998</v>
      </c>
      <c r="L77" s="278">
        <v>2063.0500000000002</v>
      </c>
      <c r="M77" s="278">
        <v>4.7699999999999999E-2</v>
      </c>
    </row>
    <row r="78" spans="1:13" s="16" customFormat="1">
      <c r="A78" s="269">
        <v>68</v>
      </c>
      <c r="B78" s="278" t="s">
        <v>327</v>
      </c>
      <c r="C78" s="279">
        <v>493.75</v>
      </c>
      <c r="D78" s="280">
        <v>490.58333333333331</v>
      </c>
      <c r="E78" s="280">
        <v>478.26666666666665</v>
      </c>
      <c r="F78" s="280">
        <v>462.78333333333336</v>
      </c>
      <c r="G78" s="280">
        <v>450.4666666666667</v>
      </c>
      <c r="H78" s="280">
        <v>506.06666666666661</v>
      </c>
      <c r="I78" s="280">
        <v>518.38333333333333</v>
      </c>
      <c r="J78" s="280">
        <v>533.86666666666656</v>
      </c>
      <c r="K78" s="278">
        <v>502.9</v>
      </c>
      <c r="L78" s="278">
        <v>475.1</v>
      </c>
      <c r="M78" s="278">
        <v>1.1041399999999999</v>
      </c>
    </row>
    <row r="79" spans="1:13" s="16" customFormat="1">
      <c r="A79" s="269">
        <v>69</v>
      </c>
      <c r="B79" s="278" t="s">
        <v>328</v>
      </c>
      <c r="C79" s="279">
        <v>55.7</v>
      </c>
      <c r="D79" s="280">
        <v>53.716666666666669</v>
      </c>
      <c r="E79" s="280">
        <v>51.733333333333334</v>
      </c>
      <c r="F79" s="280">
        <v>47.766666666666666</v>
      </c>
      <c r="G79" s="280">
        <v>45.783333333333331</v>
      </c>
      <c r="H79" s="280">
        <v>57.683333333333337</v>
      </c>
      <c r="I79" s="280">
        <v>59.666666666666671</v>
      </c>
      <c r="J79" s="280">
        <v>63.63333333333334</v>
      </c>
      <c r="K79" s="278">
        <v>55.7</v>
      </c>
      <c r="L79" s="278">
        <v>49.75</v>
      </c>
      <c r="M79" s="278">
        <v>21.867599999999999</v>
      </c>
    </row>
    <row r="80" spans="1:13" s="16" customFormat="1">
      <c r="A80" s="269">
        <v>70</v>
      </c>
      <c r="B80" s="278" t="s">
        <v>73</v>
      </c>
      <c r="C80" s="279">
        <v>10380.25</v>
      </c>
      <c r="D80" s="280">
        <v>10390.550000000001</v>
      </c>
      <c r="E80" s="280">
        <v>10107.100000000002</v>
      </c>
      <c r="F80" s="280">
        <v>9833.9500000000007</v>
      </c>
      <c r="G80" s="280">
        <v>9550.5000000000018</v>
      </c>
      <c r="H80" s="280">
        <v>10663.700000000003</v>
      </c>
      <c r="I80" s="280">
        <v>10947.150000000003</v>
      </c>
      <c r="J80" s="280">
        <v>11220.300000000003</v>
      </c>
      <c r="K80" s="278">
        <v>10674</v>
      </c>
      <c r="L80" s="278">
        <v>10117.4</v>
      </c>
      <c r="M80" s="278">
        <v>0.34921000000000002</v>
      </c>
    </row>
    <row r="81" spans="1:13" s="16" customFormat="1">
      <c r="A81" s="269">
        <v>71</v>
      </c>
      <c r="B81" s="278" t="s">
        <v>75</v>
      </c>
      <c r="C81" s="279">
        <v>355.4</v>
      </c>
      <c r="D81" s="280">
        <v>356.65000000000003</v>
      </c>
      <c r="E81" s="280">
        <v>348.30000000000007</v>
      </c>
      <c r="F81" s="280">
        <v>341.20000000000005</v>
      </c>
      <c r="G81" s="280">
        <v>332.85000000000008</v>
      </c>
      <c r="H81" s="280">
        <v>363.75000000000006</v>
      </c>
      <c r="I81" s="280">
        <v>372.10000000000008</v>
      </c>
      <c r="J81" s="280">
        <v>379.20000000000005</v>
      </c>
      <c r="K81" s="278">
        <v>365</v>
      </c>
      <c r="L81" s="278">
        <v>349.55</v>
      </c>
      <c r="M81" s="278">
        <v>59.15878</v>
      </c>
    </row>
    <row r="82" spans="1:13" s="16" customFormat="1">
      <c r="A82" s="269">
        <v>72</v>
      </c>
      <c r="B82" s="278" t="s">
        <v>329</v>
      </c>
      <c r="C82" s="279">
        <v>132.85</v>
      </c>
      <c r="D82" s="280">
        <v>134.89999999999998</v>
      </c>
      <c r="E82" s="280">
        <v>128.09999999999997</v>
      </c>
      <c r="F82" s="280">
        <v>123.35</v>
      </c>
      <c r="G82" s="280">
        <v>116.54999999999998</v>
      </c>
      <c r="H82" s="280">
        <v>139.64999999999995</v>
      </c>
      <c r="I82" s="280">
        <v>146.44999999999996</v>
      </c>
      <c r="J82" s="280">
        <v>151.19999999999993</v>
      </c>
      <c r="K82" s="278">
        <v>141.69999999999999</v>
      </c>
      <c r="L82" s="278">
        <v>130.15</v>
      </c>
      <c r="M82" s="278">
        <v>3.5228799999999998</v>
      </c>
    </row>
    <row r="83" spans="1:13" s="16" customFormat="1">
      <c r="A83" s="269">
        <v>73</v>
      </c>
      <c r="B83" s="278" t="s">
        <v>76</v>
      </c>
      <c r="C83" s="279">
        <v>2836.8</v>
      </c>
      <c r="D83" s="280">
        <v>2848.5833333333335</v>
      </c>
      <c r="E83" s="280">
        <v>2803.2166666666672</v>
      </c>
      <c r="F83" s="280">
        <v>2769.6333333333337</v>
      </c>
      <c r="G83" s="280">
        <v>2724.2666666666673</v>
      </c>
      <c r="H83" s="280">
        <v>2882.166666666667</v>
      </c>
      <c r="I83" s="280">
        <v>2927.5333333333328</v>
      </c>
      <c r="J83" s="280">
        <v>2961.1166666666668</v>
      </c>
      <c r="K83" s="278">
        <v>2893.95</v>
      </c>
      <c r="L83" s="278">
        <v>2815</v>
      </c>
      <c r="M83" s="278">
        <v>6.7590700000000004</v>
      </c>
    </row>
    <row r="84" spans="1:13" s="16" customFormat="1">
      <c r="A84" s="269">
        <v>74</v>
      </c>
      <c r="B84" s="278" t="s">
        <v>315</v>
      </c>
      <c r="C84" s="279">
        <v>362</v>
      </c>
      <c r="D84" s="280">
        <v>355.41666666666669</v>
      </c>
      <c r="E84" s="280">
        <v>341.83333333333337</v>
      </c>
      <c r="F84" s="280">
        <v>321.66666666666669</v>
      </c>
      <c r="G84" s="280">
        <v>308.08333333333337</v>
      </c>
      <c r="H84" s="280">
        <v>375.58333333333337</v>
      </c>
      <c r="I84" s="280">
        <v>389.16666666666674</v>
      </c>
      <c r="J84" s="280">
        <v>409.33333333333337</v>
      </c>
      <c r="K84" s="278">
        <v>369</v>
      </c>
      <c r="L84" s="278">
        <v>335.25</v>
      </c>
      <c r="M84" s="278">
        <v>2.7017699999999998</v>
      </c>
    </row>
    <row r="85" spans="1:13" s="16" customFormat="1">
      <c r="A85" s="269">
        <v>75</v>
      </c>
      <c r="B85" s="278" t="s">
        <v>324</v>
      </c>
      <c r="C85" s="279">
        <v>66.8</v>
      </c>
      <c r="D85" s="280">
        <v>66.533333333333331</v>
      </c>
      <c r="E85" s="280">
        <v>65.266666666666666</v>
      </c>
      <c r="F85" s="280">
        <v>63.733333333333334</v>
      </c>
      <c r="G85" s="280">
        <v>62.466666666666669</v>
      </c>
      <c r="H85" s="280">
        <v>68.066666666666663</v>
      </c>
      <c r="I85" s="280">
        <v>69.333333333333314</v>
      </c>
      <c r="J85" s="280">
        <v>70.86666666666666</v>
      </c>
      <c r="K85" s="278">
        <v>67.8</v>
      </c>
      <c r="L85" s="278">
        <v>65</v>
      </c>
      <c r="M85" s="278">
        <v>3.36104</v>
      </c>
    </row>
    <row r="86" spans="1:13" s="16" customFormat="1">
      <c r="A86" s="269">
        <v>76</v>
      </c>
      <c r="B86" s="278" t="s">
        <v>77</v>
      </c>
      <c r="C86" s="279">
        <v>343.55</v>
      </c>
      <c r="D86" s="280">
        <v>339.63333333333333</v>
      </c>
      <c r="E86" s="280">
        <v>333.06666666666666</v>
      </c>
      <c r="F86" s="280">
        <v>322.58333333333331</v>
      </c>
      <c r="G86" s="280">
        <v>316.01666666666665</v>
      </c>
      <c r="H86" s="280">
        <v>350.11666666666667</v>
      </c>
      <c r="I86" s="280">
        <v>356.68333333333328</v>
      </c>
      <c r="J86" s="280">
        <v>367.16666666666669</v>
      </c>
      <c r="K86" s="278">
        <v>346.2</v>
      </c>
      <c r="L86" s="278">
        <v>329.15</v>
      </c>
      <c r="M86" s="278">
        <v>74.736159999999998</v>
      </c>
    </row>
    <row r="87" spans="1:13" s="16" customFormat="1">
      <c r="A87" s="269">
        <v>77</v>
      </c>
      <c r="B87" s="278" t="s">
        <v>78</v>
      </c>
      <c r="C87" s="279">
        <v>85.85</v>
      </c>
      <c r="D87" s="280">
        <v>86.083333333333329</v>
      </c>
      <c r="E87" s="280">
        <v>84.566666666666663</v>
      </c>
      <c r="F87" s="280">
        <v>83.283333333333331</v>
      </c>
      <c r="G87" s="280">
        <v>81.766666666666666</v>
      </c>
      <c r="H87" s="280">
        <v>87.36666666666666</v>
      </c>
      <c r="I87" s="280">
        <v>88.88333333333334</v>
      </c>
      <c r="J87" s="280">
        <v>90.166666666666657</v>
      </c>
      <c r="K87" s="278">
        <v>87.6</v>
      </c>
      <c r="L87" s="278">
        <v>84.8</v>
      </c>
      <c r="M87" s="278">
        <v>112.92993</v>
      </c>
    </row>
    <row r="88" spans="1:13" s="16" customFormat="1">
      <c r="A88" s="269">
        <v>78</v>
      </c>
      <c r="B88" s="278" t="s">
        <v>333</v>
      </c>
      <c r="C88" s="279">
        <v>284.5</v>
      </c>
      <c r="D88" s="280">
        <v>279.46666666666664</v>
      </c>
      <c r="E88" s="280">
        <v>270.5333333333333</v>
      </c>
      <c r="F88" s="280">
        <v>256.56666666666666</v>
      </c>
      <c r="G88" s="280">
        <v>247.63333333333333</v>
      </c>
      <c r="H88" s="280">
        <v>293.43333333333328</v>
      </c>
      <c r="I88" s="280">
        <v>302.36666666666656</v>
      </c>
      <c r="J88" s="280">
        <v>316.33333333333326</v>
      </c>
      <c r="K88" s="278">
        <v>288.39999999999998</v>
      </c>
      <c r="L88" s="278">
        <v>265.5</v>
      </c>
      <c r="M88" s="278">
        <v>4.26973</v>
      </c>
    </row>
    <row r="89" spans="1:13" s="16" customFormat="1">
      <c r="A89" s="269">
        <v>79</v>
      </c>
      <c r="B89" s="278" t="s">
        <v>334</v>
      </c>
      <c r="C89" s="279">
        <v>340.75</v>
      </c>
      <c r="D89" s="280">
        <v>345.08333333333331</v>
      </c>
      <c r="E89" s="280">
        <v>331.71666666666664</v>
      </c>
      <c r="F89" s="280">
        <v>322.68333333333334</v>
      </c>
      <c r="G89" s="280">
        <v>309.31666666666666</v>
      </c>
      <c r="H89" s="280">
        <v>354.11666666666662</v>
      </c>
      <c r="I89" s="280">
        <v>367.48333333333329</v>
      </c>
      <c r="J89" s="280">
        <v>376.51666666666659</v>
      </c>
      <c r="K89" s="278">
        <v>358.45</v>
      </c>
      <c r="L89" s="278">
        <v>336.05</v>
      </c>
      <c r="M89" s="278">
        <v>1.6976500000000001</v>
      </c>
    </row>
    <row r="90" spans="1:13" s="16" customFormat="1">
      <c r="A90" s="269">
        <v>80</v>
      </c>
      <c r="B90" s="278" t="s">
        <v>336</v>
      </c>
      <c r="C90" s="279">
        <v>219.55</v>
      </c>
      <c r="D90" s="280">
        <v>216.5</v>
      </c>
      <c r="E90" s="280">
        <v>210</v>
      </c>
      <c r="F90" s="280">
        <v>200.45</v>
      </c>
      <c r="G90" s="280">
        <v>193.95</v>
      </c>
      <c r="H90" s="280">
        <v>226.05</v>
      </c>
      <c r="I90" s="280">
        <v>232.55</v>
      </c>
      <c r="J90" s="280">
        <v>242.10000000000002</v>
      </c>
      <c r="K90" s="278">
        <v>223</v>
      </c>
      <c r="L90" s="278">
        <v>206.95</v>
      </c>
      <c r="M90" s="278">
        <v>0.39190999999999998</v>
      </c>
    </row>
    <row r="91" spans="1:13" s="16" customFormat="1">
      <c r="A91" s="269">
        <v>81</v>
      </c>
      <c r="B91" s="278" t="s">
        <v>330</v>
      </c>
      <c r="C91" s="279">
        <v>453.25</v>
      </c>
      <c r="D91" s="280">
        <v>441.18333333333334</v>
      </c>
      <c r="E91" s="280">
        <v>427.06666666666666</v>
      </c>
      <c r="F91" s="280">
        <v>400.88333333333333</v>
      </c>
      <c r="G91" s="280">
        <v>386.76666666666665</v>
      </c>
      <c r="H91" s="280">
        <v>467.36666666666667</v>
      </c>
      <c r="I91" s="280">
        <v>481.48333333333335</v>
      </c>
      <c r="J91" s="280">
        <v>507.66666666666669</v>
      </c>
      <c r="K91" s="278">
        <v>455.3</v>
      </c>
      <c r="L91" s="278">
        <v>415</v>
      </c>
      <c r="M91" s="278">
        <v>2.2493400000000001</v>
      </c>
    </row>
    <row r="92" spans="1:13" s="16" customFormat="1">
      <c r="A92" s="269">
        <v>82</v>
      </c>
      <c r="B92" s="278" t="s">
        <v>79</v>
      </c>
      <c r="C92" s="279">
        <v>116.15</v>
      </c>
      <c r="D92" s="280">
        <v>115.05000000000001</v>
      </c>
      <c r="E92" s="280">
        <v>112.90000000000002</v>
      </c>
      <c r="F92" s="280">
        <v>109.65</v>
      </c>
      <c r="G92" s="280">
        <v>107.50000000000001</v>
      </c>
      <c r="H92" s="280">
        <v>118.30000000000003</v>
      </c>
      <c r="I92" s="280">
        <v>120.45</v>
      </c>
      <c r="J92" s="280">
        <v>123.70000000000003</v>
      </c>
      <c r="K92" s="278">
        <v>117.2</v>
      </c>
      <c r="L92" s="278">
        <v>111.8</v>
      </c>
      <c r="M92" s="278">
        <v>8.4228299999999994</v>
      </c>
    </row>
    <row r="93" spans="1:13" s="16" customFormat="1">
      <c r="A93" s="269">
        <v>83</v>
      </c>
      <c r="B93" s="278" t="s">
        <v>331</v>
      </c>
      <c r="C93" s="279">
        <v>185.05</v>
      </c>
      <c r="D93" s="280">
        <v>186.21666666666667</v>
      </c>
      <c r="E93" s="280">
        <v>182.48333333333335</v>
      </c>
      <c r="F93" s="280">
        <v>179.91666666666669</v>
      </c>
      <c r="G93" s="280">
        <v>176.18333333333337</v>
      </c>
      <c r="H93" s="280">
        <v>188.78333333333333</v>
      </c>
      <c r="I93" s="280">
        <v>192.51666666666662</v>
      </c>
      <c r="J93" s="280">
        <v>195.08333333333331</v>
      </c>
      <c r="K93" s="278">
        <v>189.95</v>
      </c>
      <c r="L93" s="278">
        <v>183.65</v>
      </c>
      <c r="M93" s="278">
        <v>7.19292</v>
      </c>
    </row>
    <row r="94" spans="1:13" s="16" customFormat="1">
      <c r="A94" s="269">
        <v>84</v>
      </c>
      <c r="B94" s="278" t="s">
        <v>339</v>
      </c>
      <c r="C94" s="279">
        <v>226.5</v>
      </c>
      <c r="D94" s="280">
        <v>224.29999999999998</v>
      </c>
      <c r="E94" s="280">
        <v>219.29999999999995</v>
      </c>
      <c r="F94" s="280">
        <v>212.09999999999997</v>
      </c>
      <c r="G94" s="280">
        <v>207.09999999999994</v>
      </c>
      <c r="H94" s="280">
        <v>231.49999999999997</v>
      </c>
      <c r="I94" s="280">
        <v>236.50000000000003</v>
      </c>
      <c r="J94" s="280">
        <v>243.7</v>
      </c>
      <c r="K94" s="278">
        <v>229.3</v>
      </c>
      <c r="L94" s="278">
        <v>217.1</v>
      </c>
      <c r="M94" s="278">
        <v>4.2588499999999998</v>
      </c>
    </row>
    <row r="95" spans="1:13" s="16" customFormat="1">
      <c r="A95" s="269">
        <v>85</v>
      </c>
      <c r="B95" s="278" t="s">
        <v>337</v>
      </c>
      <c r="C95" s="279">
        <v>816.55</v>
      </c>
      <c r="D95" s="280">
        <v>822.2833333333333</v>
      </c>
      <c r="E95" s="280">
        <v>794.66666666666663</v>
      </c>
      <c r="F95" s="280">
        <v>772.7833333333333</v>
      </c>
      <c r="G95" s="280">
        <v>745.16666666666663</v>
      </c>
      <c r="H95" s="280">
        <v>844.16666666666663</v>
      </c>
      <c r="I95" s="280">
        <v>871.78333333333342</v>
      </c>
      <c r="J95" s="280">
        <v>893.66666666666663</v>
      </c>
      <c r="K95" s="278">
        <v>849.9</v>
      </c>
      <c r="L95" s="278">
        <v>800.4</v>
      </c>
      <c r="M95" s="278">
        <v>2.4465599999999998</v>
      </c>
    </row>
    <row r="96" spans="1:13" s="16" customFormat="1">
      <c r="A96" s="269">
        <v>86</v>
      </c>
      <c r="B96" s="278" t="s">
        <v>338</v>
      </c>
      <c r="C96" s="279">
        <v>12.85</v>
      </c>
      <c r="D96" s="280">
        <v>12.733333333333333</v>
      </c>
      <c r="E96" s="280">
        <v>12.516666666666666</v>
      </c>
      <c r="F96" s="280">
        <v>12.183333333333334</v>
      </c>
      <c r="G96" s="280">
        <v>11.966666666666667</v>
      </c>
      <c r="H96" s="280">
        <v>13.066666666666665</v>
      </c>
      <c r="I96" s="280">
        <v>13.28333333333333</v>
      </c>
      <c r="J96" s="280">
        <v>13.616666666666664</v>
      </c>
      <c r="K96" s="278">
        <v>12.95</v>
      </c>
      <c r="L96" s="278">
        <v>12.4</v>
      </c>
      <c r="M96" s="278">
        <v>5.5941099999999997</v>
      </c>
    </row>
    <row r="97" spans="1:13" s="16" customFormat="1">
      <c r="A97" s="269">
        <v>87</v>
      </c>
      <c r="B97" s="278" t="s">
        <v>340</v>
      </c>
      <c r="C97" s="279">
        <v>112</v>
      </c>
      <c r="D97" s="280">
        <v>111.25</v>
      </c>
      <c r="E97" s="280">
        <v>108.95</v>
      </c>
      <c r="F97" s="280">
        <v>105.9</v>
      </c>
      <c r="G97" s="280">
        <v>103.60000000000001</v>
      </c>
      <c r="H97" s="280">
        <v>114.3</v>
      </c>
      <c r="I97" s="280">
        <v>116.60000000000001</v>
      </c>
      <c r="J97" s="280">
        <v>119.64999999999999</v>
      </c>
      <c r="K97" s="278">
        <v>113.55</v>
      </c>
      <c r="L97" s="278">
        <v>108.2</v>
      </c>
      <c r="M97" s="278">
        <v>1.09321</v>
      </c>
    </row>
    <row r="98" spans="1:13" s="16" customFormat="1">
      <c r="A98" s="269">
        <v>88</v>
      </c>
      <c r="B98" s="278" t="s">
        <v>341</v>
      </c>
      <c r="C98" s="279">
        <v>2219.75</v>
      </c>
      <c r="D98" s="280">
        <v>2232.2000000000003</v>
      </c>
      <c r="E98" s="280">
        <v>2199.5500000000006</v>
      </c>
      <c r="F98" s="280">
        <v>2179.3500000000004</v>
      </c>
      <c r="G98" s="280">
        <v>2146.7000000000007</v>
      </c>
      <c r="H98" s="280">
        <v>2252.4000000000005</v>
      </c>
      <c r="I98" s="280">
        <v>2285.0500000000002</v>
      </c>
      <c r="J98" s="280">
        <v>2305.2500000000005</v>
      </c>
      <c r="K98" s="278">
        <v>2264.85</v>
      </c>
      <c r="L98" s="278">
        <v>2212</v>
      </c>
      <c r="M98" s="278">
        <v>1.4590000000000001E-2</v>
      </c>
    </row>
    <row r="99" spans="1:13" s="16" customFormat="1">
      <c r="A99" s="269">
        <v>89</v>
      </c>
      <c r="B99" s="278" t="s">
        <v>82</v>
      </c>
      <c r="C99" s="279">
        <v>521.4</v>
      </c>
      <c r="D99" s="280">
        <v>516.30000000000007</v>
      </c>
      <c r="E99" s="280">
        <v>508.10000000000014</v>
      </c>
      <c r="F99" s="280">
        <v>494.80000000000007</v>
      </c>
      <c r="G99" s="280">
        <v>486.60000000000014</v>
      </c>
      <c r="H99" s="280">
        <v>529.60000000000014</v>
      </c>
      <c r="I99" s="280">
        <v>537.80000000000018</v>
      </c>
      <c r="J99" s="280">
        <v>551.10000000000014</v>
      </c>
      <c r="K99" s="278">
        <v>524.5</v>
      </c>
      <c r="L99" s="278">
        <v>503</v>
      </c>
      <c r="M99" s="278">
        <v>5.6813599999999997</v>
      </c>
    </row>
    <row r="100" spans="1:13" s="16" customFormat="1">
      <c r="A100" s="269">
        <v>90</v>
      </c>
      <c r="B100" s="278" t="s">
        <v>335</v>
      </c>
      <c r="C100" s="279">
        <v>120.6</v>
      </c>
      <c r="D100" s="280">
        <v>120.89999999999999</v>
      </c>
      <c r="E100" s="280">
        <v>117.79999999999998</v>
      </c>
      <c r="F100" s="280">
        <v>114.99999999999999</v>
      </c>
      <c r="G100" s="280">
        <v>111.89999999999998</v>
      </c>
      <c r="H100" s="280">
        <v>123.69999999999999</v>
      </c>
      <c r="I100" s="280">
        <v>126.79999999999998</v>
      </c>
      <c r="J100" s="280">
        <v>129.6</v>
      </c>
      <c r="K100" s="278">
        <v>124</v>
      </c>
      <c r="L100" s="278">
        <v>118.1</v>
      </c>
      <c r="M100" s="278">
        <v>0.52107000000000003</v>
      </c>
    </row>
    <row r="101" spans="1:13">
      <c r="A101" s="269">
        <v>91</v>
      </c>
      <c r="B101" s="278" t="s">
        <v>342</v>
      </c>
      <c r="C101" s="279">
        <v>175.45</v>
      </c>
      <c r="D101" s="280">
        <v>176.81666666666669</v>
      </c>
      <c r="E101" s="280">
        <v>173.63333333333338</v>
      </c>
      <c r="F101" s="280">
        <v>171.81666666666669</v>
      </c>
      <c r="G101" s="280">
        <v>168.63333333333338</v>
      </c>
      <c r="H101" s="280">
        <v>178.63333333333338</v>
      </c>
      <c r="I101" s="280">
        <v>181.81666666666672</v>
      </c>
      <c r="J101" s="280">
        <v>183.63333333333338</v>
      </c>
      <c r="K101" s="278">
        <v>180</v>
      </c>
      <c r="L101" s="278">
        <v>175</v>
      </c>
      <c r="M101" s="278">
        <v>7.5490000000000002E-2</v>
      </c>
    </row>
    <row r="102" spans="1:13">
      <c r="A102" s="269">
        <v>92</v>
      </c>
      <c r="B102" s="278" t="s">
        <v>343</v>
      </c>
      <c r="C102" s="279">
        <v>135.25</v>
      </c>
      <c r="D102" s="280">
        <v>133.28333333333333</v>
      </c>
      <c r="E102" s="280">
        <v>130.06666666666666</v>
      </c>
      <c r="F102" s="280">
        <v>124.88333333333333</v>
      </c>
      <c r="G102" s="280">
        <v>121.66666666666666</v>
      </c>
      <c r="H102" s="280">
        <v>138.46666666666667</v>
      </c>
      <c r="I102" s="280">
        <v>141.68333333333331</v>
      </c>
      <c r="J102" s="280">
        <v>146.86666666666667</v>
      </c>
      <c r="K102" s="278">
        <v>136.5</v>
      </c>
      <c r="L102" s="278">
        <v>128.1</v>
      </c>
      <c r="M102" s="278">
        <v>10.19753</v>
      </c>
    </row>
    <row r="103" spans="1:13">
      <c r="A103" s="269">
        <v>93</v>
      </c>
      <c r="B103" s="278" t="s">
        <v>344</v>
      </c>
      <c r="C103" s="279">
        <v>65.55</v>
      </c>
      <c r="D103" s="280">
        <v>65.283333333333331</v>
      </c>
      <c r="E103" s="280">
        <v>62.166666666666657</v>
      </c>
      <c r="F103" s="280">
        <v>58.783333333333324</v>
      </c>
      <c r="G103" s="280">
        <v>55.66666666666665</v>
      </c>
      <c r="H103" s="280">
        <v>68.666666666666657</v>
      </c>
      <c r="I103" s="280">
        <v>71.783333333333331</v>
      </c>
      <c r="J103" s="280">
        <v>75.166666666666671</v>
      </c>
      <c r="K103" s="278">
        <v>68.400000000000006</v>
      </c>
      <c r="L103" s="278">
        <v>61.9</v>
      </c>
      <c r="M103" s="278">
        <v>6.2665699999999998</v>
      </c>
    </row>
    <row r="104" spans="1:13">
      <c r="A104" s="269">
        <v>94</v>
      </c>
      <c r="B104" s="278" t="s">
        <v>83</v>
      </c>
      <c r="C104" s="279">
        <v>159.4</v>
      </c>
      <c r="D104" s="280">
        <v>157.1</v>
      </c>
      <c r="E104" s="280">
        <v>151.29999999999998</v>
      </c>
      <c r="F104" s="280">
        <v>143.19999999999999</v>
      </c>
      <c r="G104" s="280">
        <v>137.39999999999998</v>
      </c>
      <c r="H104" s="280">
        <v>165.2</v>
      </c>
      <c r="I104" s="280">
        <v>171</v>
      </c>
      <c r="J104" s="280">
        <v>179.1</v>
      </c>
      <c r="K104" s="278">
        <v>162.9</v>
      </c>
      <c r="L104" s="278">
        <v>149</v>
      </c>
      <c r="M104" s="278">
        <v>82.384770000000003</v>
      </c>
    </row>
    <row r="105" spans="1:13">
      <c r="A105" s="269">
        <v>95</v>
      </c>
      <c r="B105" s="278" t="s">
        <v>345</v>
      </c>
      <c r="C105" s="279">
        <v>278.10000000000002</v>
      </c>
      <c r="D105" s="280">
        <v>274.2</v>
      </c>
      <c r="E105" s="280">
        <v>268.39999999999998</v>
      </c>
      <c r="F105" s="280">
        <v>258.7</v>
      </c>
      <c r="G105" s="280">
        <v>252.89999999999998</v>
      </c>
      <c r="H105" s="280">
        <v>283.89999999999998</v>
      </c>
      <c r="I105" s="280">
        <v>289.70000000000005</v>
      </c>
      <c r="J105" s="280">
        <v>299.39999999999998</v>
      </c>
      <c r="K105" s="278">
        <v>280</v>
      </c>
      <c r="L105" s="278">
        <v>264.5</v>
      </c>
      <c r="M105" s="278">
        <v>0.74589000000000005</v>
      </c>
    </row>
    <row r="106" spans="1:13">
      <c r="A106" s="269">
        <v>96</v>
      </c>
      <c r="B106" s="278" t="s">
        <v>84</v>
      </c>
      <c r="C106" s="279">
        <v>600.45000000000005</v>
      </c>
      <c r="D106" s="280">
        <v>598.41666666666663</v>
      </c>
      <c r="E106" s="280">
        <v>584.0333333333333</v>
      </c>
      <c r="F106" s="280">
        <v>567.61666666666667</v>
      </c>
      <c r="G106" s="280">
        <v>553.23333333333335</v>
      </c>
      <c r="H106" s="280">
        <v>614.83333333333326</v>
      </c>
      <c r="I106" s="280">
        <v>629.2166666666667</v>
      </c>
      <c r="J106" s="280">
        <v>645.63333333333321</v>
      </c>
      <c r="K106" s="278">
        <v>612.79999999999995</v>
      </c>
      <c r="L106" s="278">
        <v>582</v>
      </c>
      <c r="M106" s="278">
        <v>127.16392</v>
      </c>
    </row>
    <row r="107" spans="1:13">
      <c r="A107" s="269">
        <v>97</v>
      </c>
      <c r="B107" s="278" t="s">
        <v>85</v>
      </c>
      <c r="C107" s="279">
        <v>147.4</v>
      </c>
      <c r="D107" s="280">
        <v>147.43333333333331</v>
      </c>
      <c r="E107" s="280">
        <v>144.36666666666662</v>
      </c>
      <c r="F107" s="280">
        <v>141.33333333333331</v>
      </c>
      <c r="G107" s="280">
        <v>138.26666666666662</v>
      </c>
      <c r="H107" s="280">
        <v>150.46666666666661</v>
      </c>
      <c r="I107" s="280">
        <v>153.53333333333327</v>
      </c>
      <c r="J107" s="280">
        <v>156.56666666666661</v>
      </c>
      <c r="K107" s="278">
        <v>150.5</v>
      </c>
      <c r="L107" s="278">
        <v>144.4</v>
      </c>
      <c r="M107" s="278">
        <v>97.368740000000003</v>
      </c>
    </row>
    <row r="108" spans="1:13">
      <c r="A108" s="269">
        <v>98</v>
      </c>
      <c r="B108" s="286" t="s">
        <v>346</v>
      </c>
      <c r="C108" s="279">
        <v>257.8</v>
      </c>
      <c r="D108" s="280">
        <v>258.88333333333338</v>
      </c>
      <c r="E108" s="280">
        <v>251.91666666666674</v>
      </c>
      <c r="F108" s="280">
        <v>246.03333333333336</v>
      </c>
      <c r="G108" s="280">
        <v>239.06666666666672</v>
      </c>
      <c r="H108" s="280">
        <v>264.76666666666677</v>
      </c>
      <c r="I108" s="280">
        <v>271.73333333333335</v>
      </c>
      <c r="J108" s="280">
        <v>277.61666666666679</v>
      </c>
      <c r="K108" s="278">
        <v>265.85000000000002</v>
      </c>
      <c r="L108" s="278">
        <v>253</v>
      </c>
      <c r="M108" s="278">
        <v>1.41262</v>
      </c>
    </row>
    <row r="109" spans="1:13">
      <c r="A109" s="269">
        <v>99</v>
      </c>
      <c r="B109" s="278" t="s">
        <v>86</v>
      </c>
      <c r="C109" s="279">
        <v>1408.9</v>
      </c>
      <c r="D109" s="280">
        <v>1395.7833333333335</v>
      </c>
      <c r="E109" s="280">
        <v>1374.5666666666671</v>
      </c>
      <c r="F109" s="280">
        <v>1340.2333333333336</v>
      </c>
      <c r="G109" s="280">
        <v>1319.0166666666671</v>
      </c>
      <c r="H109" s="280">
        <v>1430.116666666667</v>
      </c>
      <c r="I109" s="280">
        <v>1451.3333333333337</v>
      </c>
      <c r="J109" s="280">
        <v>1485.666666666667</v>
      </c>
      <c r="K109" s="278">
        <v>1417</v>
      </c>
      <c r="L109" s="278">
        <v>1361.45</v>
      </c>
      <c r="M109" s="278">
        <v>7.8998799999999996</v>
      </c>
    </row>
    <row r="110" spans="1:13">
      <c r="A110" s="269">
        <v>100</v>
      </c>
      <c r="B110" s="278" t="s">
        <v>87</v>
      </c>
      <c r="C110" s="279">
        <v>371.05</v>
      </c>
      <c r="D110" s="280">
        <v>374.58333333333331</v>
      </c>
      <c r="E110" s="280">
        <v>363.16666666666663</v>
      </c>
      <c r="F110" s="280">
        <v>355.2833333333333</v>
      </c>
      <c r="G110" s="280">
        <v>343.86666666666662</v>
      </c>
      <c r="H110" s="280">
        <v>382.46666666666664</v>
      </c>
      <c r="I110" s="280">
        <v>393.88333333333327</v>
      </c>
      <c r="J110" s="280">
        <v>401.76666666666665</v>
      </c>
      <c r="K110" s="278">
        <v>386</v>
      </c>
      <c r="L110" s="278">
        <v>366.7</v>
      </c>
      <c r="M110" s="278">
        <v>18.19182</v>
      </c>
    </row>
    <row r="111" spans="1:13">
      <c r="A111" s="269">
        <v>101</v>
      </c>
      <c r="B111" s="278" t="s">
        <v>237</v>
      </c>
      <c r="C111" s="279">
        <v>562.95000000000005</v>
      </c>
      <c r="D111" s="280">
        <v>551.01666666666677</v>
      </c>
      <c r="E111" s="280">
        <v>533.03333333333353</v>
      </c>
      <c r="F111" s="280">
        <v>503.11666666666679</v>
      </c>
      <c r="G111" s="280">
        <v>485.13333333333355</v>
      </c>
      <c r="H111" s="280">
        <v>580.93333333333351</v>
      </c>
      <c r="I111" s="280">
        <v>598.91666666666686</v>
      </c>
      <c r="J111" s="280">
        <v>628.83333333333348</v>
      </c>
      <c r="K111" s="278">
        <v>569</v>
      </c>
      <c r="L111" s="278">
        <v>521.1</v>
      </c>
      <c r="M111" s="278">
        <v>8.3082600000000006</v>
      </c>
    </row>
    <row r="112" spans="1:13">
      <c r="A112" s="269">
        <v>102</v>
      </c>
      <c r="B112" s="278" t="s">
        <v>347</v>
      </c>
      <c r="C112" s="279">
        <v>348.15</v>
      </c>
      <c r="D112" s="280">
        <v>344.7</v>
      </c>
      <c r="E112" s="280">
        <v>333.5</v>
      </c>
      <c r="F112" s="280">
        <v>318.85000000000002</v>
      </c>
      <c r="G112" s="280">
        <v>307.65000000000003</v>
      </c>
      <c r="H112" s="280">
        <v>359.34999999999997</v>
      </c>
      <c r="I112" s="280">
        <v>370.5499999999999</v>
      </c>
      <c r="J112" s="280">
        <v>385.19999999999993</v>
      </c>
      <c r="K112" s="278">
        <v>355.9</v>
      </c>
      <c r="L112" s="278">
        <v>330.05</v>
      </c>
      <c r="M112" s="278">
        <v>1.52999</v>
      </c>
    </row>
    <row r="113" spans="1:13">
      <c r="A113" s="269">
        <v>103</v>
      </c>
      <c r="B113" s="278" t="s">
        <v>332</v>
      </c>
      <c r="C113" s="279">
        <v>1400.15</v>
      </c>
      <c r="D113" s="280">
        <v>1395.6833333333334</v>
      </c>
      <c r="E113" s="280">
        <v>1361.4666666666667</v>
      </c>
      <c r="F113" s="280">
        <v>1322.7833333333333</v>
      </c>
      <c r="G113" s="280">
        <v>1288.5666666666666</v>
      </c>
      <c r="H113" s="280">
        <v>1434.3666666666668</v>
      </c>
      <c r="I113" s="280">
        <v>1468.5833333333335</v>
      </c>
      <c r="J113" s="280">
        <v>1507.2666666666669</v>
      </c>
      <c r="K113" s="278">
        <v>1429.9</v>
      </c>
      <c r="L113" s="278">
        <v>1357</v>
      </c>
      <c r="M113" s="278">
        <v>0.20102999999999999</v>
      </c>
    </row>
    <row r="114" spans="1:13">
      <c r="A114" s="269">
        <v>104</v>
      </c>
      <c r="B114" s="278" t="s">
        <v>238</v>
      </c>
      <c r="C114" s="279">
        <v>212.3</v>
      </c>
      <c r="D114" s="280">
        <v>213.83333333333334</v>
      </c>
      <c r="E114" s="280">
        <v>208.66666666666669</v>
      </c>
      <c r="F114" s="280">
        <v>205.03333333333333</v>
      </c>
      <c r="G114" s="280">
        <v>199.86666666666667</v>
      </c>
      <c r="H114" s="280">
        <v>217.4666666666667</v>
      </c>
      <c r="I114" s="280">
        <v>222.63333333333338</v>
      </c>
      <c r="J114" s="280">
        <v>226.26666666666671</v>
      </c>
      <c r="K114" s="278">
        <v>219</v>
      </c>
      <c r="L114" s="278">
        <v>210.2</v>
      </c>
      <c r="M114" s="278">
        <v>7.4420200000000003</v>
      </c>
    </row>
    <row r="115" spans="1:13">
      <c r="A115" s="269">
        <v>105</v>
      </c>
      <c r="B115" s="278" t="s">
        <v>236</v>
      </c>
      <c r="C115" s="279">
        <v>126.05</v>
      </c>
      <c r="D115" s="280">
        <v>127.03333333333335</v>
      </c>
      <c r="E115" s="280">
        <v>123.6166666666667</v>
      </c>
      <c r="F115" s="280">
        <v>121.18333333333335</v>
      </c>
      <c r="G115" s="280">
        <v>117.76666666666671</v>
      </c>
      <c r="H115" s="280">
        <v>129.4666666666667</v>
      </c>
      <c r="I115" s="280">
        <v>132.88333333333335</v>
      </c>
      <c r="J115" s="280">
        <v>135.31666666666669</v>
      </c>
      <c r="K115" s="278">
        <v>130.44999999999999</v>
      </c>
      <c r="L115" s="278">
        <v>124.6</v>
      </c>
      <c r="M115" s="278">
        <v>16.143969999999999</v>
      </c>
    </row>
    <row r="116" spans="1:13">
      <c r="A116" s="269">
        <v>106</v>
      </c>
      <c r="B116" s="278" t="s">
        <v>88</v>
      </c>
      <c r="C116" s="279">
        <v>389.8</v>
      </c>
      <c r="D116" s="280">
        <v>382.76666666666665</v>
      </c>
      <c r="E116" s="280">
        <v>369.5333333333333</v>
      </c>
      <c r="F116" s="280">
        <v>349.26666666666665</v>
      </c>
      <c r="G116" s="280">
        <v>336.0333333333333</v>
      </c>
      <c r="H116" s="280">
        <v>403.0333333333333</v>
      </c>
      <c r="I116" s="280">
        <v>416.26666666666665</v>
      </c>
      <c r="J116" s="280">
        <v>436.5333333333333</v>
      </c>
      <c r="K116" s="278">
        <v>396</v>
      </c>
      <c r="L116" s="278">
        <v>362.5</v>
      </c>
      <c r="M116" s="278">
        <v>20.370460000000001</v>
      </c>
    </row>
    <row r="117" spans="1:13">
      <c r="A117" s="269">
        <v>107</v>
      </c>
      <c r="B117" s="278" t="s">
        <v>348</v>
      </c>
      <c r="C117" s="279">
        <v>228.6</v>
      </c>
      <c r="D117" s="280">
        <v>228.28333333333333</v>
      </c>
      <c r="E117" s="280">
        <v>222.56666666666666</v>
      </c>
      <c r="F117" s="280">
        <v>216.53333333333333</v>
      </c>
      <c r="G117" s="280">
        <v>210.81666666666666</v>
      </c>
      <c r="H117" s="280">
        <v>234.31666666666666</v>
      </c>
      <c r="I117" s="280">
        <v>240.0333333333333</v>
      </c>
      <c r="J117" s="280">
        <v>246.06666666666666</v>
      </c>
      <c r="K117" s="278">
        <v>234</v>
      </c>
      <c r="L117" s="278">
        <v>222.25</v>
      </c>
      <c r="M117" s="278">
        <v>10.10515</v>
      </c>
    </row>
    <row r="118" spans="1:13">
      <c r="A118" s="269">
        <v>108</v>
      </c>
      <c r="B118" s="278" t="s">
        <v>89</v>
      </c>
      <c r="C118" s="279">
        <v>503.5</v>
      </c>
      <c r="D118" s="280">
        <v>501.55</v>
      </c>
      <c r="E118" s="280">
        <v>494.1</v>
      </c>
      <c r="F118" s="280">
        <v>484.7</v>
      </c>
      <c r="G118" s="280">
        <v>477.25</v>
      </c>
      <c r="H118" s="280">
        <v>510.95000000000005</v>
      </c>
      <c r="I118" s="280">
        <v>518.4</v>
      </c>
      <c r="J118" s="280">
        <v>527.80000000000007</v>
      </c>
      <c r="K118" s="278">
        <v>509</v>
      </c>
      <c r="L118" s="278">
        <v>492.15</v>
      </c>
      <c r="M118" s="278">
        <v>34.38673</v>
      </c>
    </row>
    <row r="119" spans="1:13">
      <c r="A119" s="269">
        <v>109</v>
      </c>
      <c r="B119" s="278" t="s">
        <v>239</v>
      </c>
      <c r="C119" s="279">
        <v>533.9</v>
      </c>
      <c r="D119" s="280">
        <v>543.44999999999993</v>
      </c>
      <c r="E119" s="280">
        <v>516.99999999999989</v>
      </c>
      <c r="F119" s="280">
        <v>500.09999999999991</v>
      </c>
      <c r="G119" s="280">
        <v>473.64999999999986</v>
      </c>
      <c r="H119" s="280">
        <v>560.34999999999991</v>
      </c>
      <c r="I119" s="280">
        <v>586.79999999999995</v>
      </c>
      <c r="J119" s="280">
        <v>603.69999999999993</v>
      </c>
      <c r="K119" s="278">
        <v>569.9</v>
      </c>
      <c r="L119" s="278">
        <v>526.54999999999995</v>
      </c>
      <c r="M119" s="278">
        <v>2.1610999999999998</v>
      </c>
    </row>
    <row r="120" spans="1:13">
      <c r="A120" s="269">
        <v>110</v>
      </c>
      <c r="B120" s="278" t="s">
        <v>349</v>
      </c>
      <c r="C120" s="279">
        <v>79.900000000000006</v>
      </c>
      <c r="D120" s="280">
        <v>81.083333333333329</v>
      </c>
      <c r="E120" s="280">
        <v>78.416666666666657</v>
      </c>
      <c r="F120" s="280">
        <v>76.933333333333323</v>
      </c>
      <c r="G120" s="280">
        <v>74.266666666666652</v>
      </c>
      <c r="H120" s="280">
        <v>82.566666666666663</v>
      </c>
      <c r="I120" s="280">
        <v>85.23333333333332</v>
      </c>
      <c r="J120" s="280">
        <v>86.716666666666669</v>
      </c>
      <c r="K120" s="278">
        <v>83.75</v>
      </c>
      <c r="L120" s="278">
        <v>79.599999999999994</v>
      </c>
      <c r="M120" s="278">
        <v>2.50231</v>
      </c>
    </row>
    <row r="121" spans="1:13">
      <c r="A121" s="269">
        <v>111</v>
      </c>
      <c r="B121" s="278" t="s">
        <v>356</v>
      </c>
      <c r="C121" s="279">
        <v>266.45</v>
      </c>
      <c r="D121" s="280">
        <v>266.88333333333333</v>
      </c>
      <c r="E121" s="280">
        <v>252.06666666666666</v>
      </c>
      <c r="F121" s="280">
        <v>237.68333333333334</v>
      </c>
      <c r="G121" s="280">
        <v>222.86666666666667</v>
      </c>
      <c r="H121" s="280">
        <v>281.26666666666665</v>
      </c>
      <c r="I121" s="280">
        <v>296.08333333333326</v>
      </c>
      <c r="J121" s="280">
        <v>310.46666666666664</v>
      </c>
      <c r="K121" s="278">
        <v>281.7</v>
      </c>
      <c r="L121" s="278">
        <v>252.5</v>
      </c>
      <c r="M121" s="278">
        <v>7.4137500000000003</v>
      </c>
    </row>
    <row r="122" spans="1:13">
      <c r="A122" s="269">
        <v>112</v>
      </c>
      <c r="B122" s="278" t="s">
        <v>357</v>
      </c>
      <c r="C122" s="279">
        <v>78.55</v>
      </c>
      <c r="D122" s="280">
        <v>78.55</v>
      </c>
      <c r="E122" s="280">
        <v>78.55</v>
      </c>
      <c r="F122" s="280">
        <v>78.55</v>
      </c>
      <c r="G122" s="280">
        <v>78.55</v>
      </c>
      <c r="H122" s="280">
        <v>78.55</v>
      </c>
      <c r="I122" s="280">
        <v>78.55</v>
      </c>
      <c r="J122" s="280">
        <v>78.55</v>
      </c>
      <c r="K122" s="278">
        <v>78.55</v>
      </c>
      <c r="L122" s="278">
        <v>78.55</v>
      </c>
      <c r="M122" s="278">
        <v>0.12739</v>
      </c>
    </row>
    <row r="123" spans="1:13">
      <c r="A123" s="269">
        <v>113</v>
      </c>
      <c r="B123" s="278" t="s">
        <v>350</v>
      </c>
      <c r="C123" s="279">
        <v>84.95</v>
      </c>
      <c r="D123" s="280">
        <v>85.383333333333326</v>
      </c>
      <c r="E123" s="280">
        <v>83.816666666666649</v>
      </c>
      <c r="F123" s="280">
        <v>82.683333333333323</v>
      </c>
      <c r="G123" s="280">
        <v>81.116666666666646</v>
      </c>
      <c r="H123" s="280">
        <v>86.516666666666652</v>
      </c>
      <c r="I123" s="280">
        <v>88.083333333333314</v>
      </c>
      <c r="J123" s="280">
        <v>89.216666666666654</v>
      </c>
      <c r="K123" s="278">
        <v>86.95</v>
      </c>
      <c r="L123" s="278">
        <v>84.25</v>
      </c>
      <c r="M123" s="278">
        <v>4.8957699999999997</v>
      </c>
    </row>
    <row r="124" spans="1:13">
      <c r="A124" s="269">
        <v>114</v>
      </c>
      <c r="B124" s="278" t="s">
        <v>351</v>
      </c>
      <c r="C124" s="279">
        <v>235.65</v>
      </c>
      <c r="D124" s="280">
        <v>233.4</v>
      </c>
      <c r="E124" s="280">
        <v>229.3</v>
      </c>
      <c r="F124" s="280">
        <v>222.95000000000002</v>
      </c>
      <c r="G124" s="280">
        <v>218.85000000000002</v>
      </c>
      <c r="H124" s="280">
        <v>239.75</v>
      </c>
      <c r="I124" s="280">
        <v>243.84999999999997</v>
      </c>
      <c r="J124" s="280">
        <v>250.2</v>
      </c>
      <c r="K124" s="278">
        <v>237.5</v>
      </c>
      <c r="L124" s="278">
        <v>227.05</v>
      </c>
      <c r="M124" s="278">
        <v>0.76895000000000002</v>
      </c>
    </row>
    <row r="125" spans="1:13">
      <c r="A125" s="269">
        <v>115</v>
      </c>
      <c r="B125" s="278" t="s">
        <v>352</v>
      </c>
      <c r="C125" s="279">
        <v>466.25</v>
      </c>
      <c r="D125" s="280">
        <v>466.13333333333338</v>
      </c>
      <c r="E125" s="280">
        <v>457.36666666666679</v>
      </c>
      <c r="F125" s="280">
        <v>448.48333333333341</v>
      </c>
      <c r="G125" s="280">
        <v>439.71666666666681</v>
      </c>
      <c r="H125" s="280">
        <v>475.01666666666677</v>
      </c>
      <c r="I125" s="280">
        <v>483.7833333333333</v>
      </c>
      <c r="J125" s="280">
        <v>492.66666666666674</v>
      </c>
      <c r="K125" s="278">
        <v>474.9</v>
      </c>
      <c r="L125" s="278">
        <v>457.25</v>
      </c>
      <c r="M125" s="278">
        <v>6.1472300000000004</v>
      </c>
    </row>
    <row r="126" spans="1:13">
      <c r="A126" s="269">
        <v>116</v>
      </c>
      <c r="B126" s="278" t="s">
        <v>353</v>
      </c>
      <c r="C126" s="279">
        <v>69.7</v>
      </c>
      <c r="D126" s="280">
        <v>68.95</v>
      </c>
      <c r="E126" s="280">
        <v>67.400000000000006</v>
      </c>
      <c r="F126" s="280">
        <v>65.100000000000009</v>
      </c>
      <c r="G126" s="280">
        <v>63.550000000000011</v>
      </c>
      <c r="H126" s="280">
        <v>71.25</v>
      </c>
      <c r="I126" s="280">
        <v>72.799999999999983</v>
      </c>
      <c r="J126" s="280">
        <v>75.099999999999994</v>
      </c>
      <c r="K126" s="278">
        <v>70.5</v>
      </c>
      <c r="L126" s="278">
        <v>66.650000000000006</v>
      </c>
      <c r="M126" s="278">
        <v>16.276599999999998</v>
      </c>
    </row>
    <row r="127" spans="1:13">
      <c r="A127" s="269">
        <v>117</v>
      </c>
      <c r="B127" s="278" t="s">
        <v>355</v>
      </c>
      <c r="C127" s="279">
        <v>11.9</v>
      </c>
      <c r="D127" s="280">
        <v>11.700000000000001</v>
      </c>
      <c r="E127" s="280">
        <v>11.500000000000002</v>
      </c>
      <c r="F127" s="280">
        <v>11.100000000000001</v>
      </c>
      <c r="G127" s="280">
        <v>10.900000000000002</v>
      </c>
      <c r="H127" s="280">
        <v>12.100000000000001</v>
      </c>
      <c r="I127" s="280">
        <v>12.3</v>
      </c>
      <c r="J127" s="280">
        <v>12.700000000000001</v>
      </c>
      <c r="K127" s="278">
        <v>11.9</v>
      </c>
      <c r="L127" s="278">
        <v>11.3</v>
      </c>
      <c r="M127" s="278">
        <v>5.1694699999999996</v>
      </c>
    </row>
    <row r="128" spans="1:13">
      <c r="A128" s="269">
        <v>118</v>
      </c>
      <c r="B128" s="278" t="s">
        <v>91</v>
      </c>
      <c r="C128" s="279">
        <v>4.3499999999999996</v>
      </c>
      <c r="D128" s="280">
        <v>4.3999999999999995</v>
      </c>
      <c r="E128" s="280">
        <v>4.2499999999999991</v>
      </c>
      <c r="F128" s="280">
        <v>4.1499999999999995</v>
      </c>
      <c r="G128" s="280">
        <v>3.9999999999999991</v>
      </c>
      <c r="H128" s="280">
        <v>4.4999999999999991</v>
      </c>
      <c r="I128" s="280">
        <v>4.6499999999999995</v>
      </c>
      <c r="J128" s="280">
        <v>4.7499999999999991</v>
      </c>
      <c r="K128" s="278">
        <v>4.55</v>
      </c>
      <c r="L128" s="278">
        <v>4.3</v>
      </c>
      <c r="M128" s="278">
        <v>116.46174000000001</v>
      </c>
    </row>
    <row r="129" spans="1:13">
      <c r="A129" s="269">
        <v>119</v>
      </c>
      <c r="B129" s="278" t="s">
        <v>92</v>
      </c>
      <c r="C129" s="279">
        <v>2393.1999999999998</v>
      </c>
      <c r="D129" s="280">
        <v>2398.5</v>
      </c>
      <c r="E129" s="280">
        <v>2348.5</v>
      </c>
      <c r="F129" s="280">
        <v>2303.8000000000002</v>
      </c>
      <c r="G129" s="280">
        <v>2253.8000000000002</v>
      </c>
      <c r="H129" s="280">
        <v>2443.1999999999998</v>
      </c>
      <c r="I129" s="280">
        <v>2493.1999999999998</v>
      </c>
      <c r="J129" s="280">
        <v>2537.8999999999996</v>
      </c>
      <c r="K129" s="278">
        <v>2448.5</v>
      </c>
      <c r="L129" s="278">
        <v>2353.8000000000002</v>
      </c>
      <c r="M129" s="278">
        <v>13.50131</v>
      </c>
    </row>
    <row r="130" spans="1:13">
      <c r="A130" s="269">
        <v>120</v>
      </c>
      <c r="B130" s="278" t="s">
        <v>358</v>
      </c>
      <c r="C130" s="279">
        <v>3910.45</v>
      </c>
      <c r="D130" s="280">
        <v>3848.4666666666667</v>
      </c>
      <c r="E130" s="280">
        <v>3726.9833333333336</v>
      </c>
      <c r="F130" s="280">
        <v>3543.5166666666669</v>
      </c>
      <c r="G130" s="280">
        <v>3422.0333333333338</v>
      </c>
      <c r="H130" s="280">
        <v>4031.9333333333334</v>
      </c>
      <c r="I130" s="280">
        <v>4153.4166666666661</v>
      </c>
      <c r="J130" s="280">
        <v>4336.8833333333332</v>
      </c>
      <c r="K130" s="278">
        <v>3969.95</v>
      </c>
      <c r="L130" s="278">
        <v>3665</v>
      </c>
      <c r="M130" s="278">
        <v>0.53905000000000003</v>
      </c>
    </row>
    <row r="131" spans="1:13">
      <c r="A131" s="269">
        <v>121</v>
      </c>
      <c r="B131" s="278" t="s">
        <v>94</v>
      </c>
      <c r="C131" s="279">
        <v>134</v>
      </c>
      <c r="D131" s="280">
        <v>136.68333333333334</v>
      </c>
      <c r="E131" s="280">
        <v>130.01666666666668</v>
      </c>
      <c r="F131" s="280">
        <v>126.03333333333333</v>
      </c>
      <c r="G131" s="280">
        <v>119.36666666666667</v>
      </c>
      <c r="H131" s="280">
        <v>140.66666666666669</v>
      </c>
      <c r="I131" s="280">
        <v>147.33333333333331</v>
      </c>
      <c r="J131" s="280">
        <v>151.31666666666669</v>
      </c>
      <c r="K131" s="278">
        <v>143.35</v>
      </c>
      <c r="L131" s="278">
        <v>132.69999999999999</v>
      </c>
      <c r="M131" s="278">
        <v>134.14652000000001</v>
      </c>
    </row>
    <row r="132" spans="1:13">
      <c r="A132" s="269">
        <v>122</v>
      </c>
      <c r="B132" s="278" t="s">
        <v>232</v>
      </c>
      <c r="C132" s="279">
        <v>2137.85</v>
      </c>
      <c r="D132" s="280">
        <v>2150.9166666666665</v>
      </c>
      <c r="E132" s="280">
        <v>2091.833333333333</v>
      </c>
      <c r="F132" s="280">
        <v>2045.8166666666666</v>
      </c>
      <c r="G132" s="280">
        <v>1986.7333333333331</v>
      </c>
      <c r="H132" s="280">
        <v>2196.9333333333329</v>
      </c>
      <c r="I132" s="280">
        <v>2256.016666666666</v>
      </c>
      <c r="J132" s="280">
        <v>2302.0333333333328</v>
      </c>
      <c r="K132" s="278">
        <v>2210</v>
      </c>
      <c r="L132" s="278">
        <v>2104.9</v>
      </c>
      <c r="M132" s="278">
        <v>3.93228</v>
      </c>
    </row>
    <row r="133" spans="1:13">
      <c r="A133" s="269">
        <v>123</v>
      </c>
      <c r="B133" s="278" t="s">
        <v>95</v>
      </c>
      <c r="C133" s="279">
        <v>3860.65</v>
      </c>
      <c r="D133" s="280">
        <v>3843.5499999999997</v>
      </c>
      <c r="E133" s="280">
        <v>3797.0999999999995</v>
      </c>
      <c r="F133" s="280">
        <v>3733.5499999999997</v>
      </c>
      <c r="G133" s="280">
        <v>3687.0999999999995</v>
      </c>
      <c r="H133" s="280">
        <v>3907.0999999999995</v>
      </c>
      <c r="I133" s="280">
        <v>3953.5499999999993</v>
      </c>
      <c r="J133" s="280">
        <v>4017.0999999999995</v>
      </c>
      <c r="K133" s="278">
        <v>3890</v>
      </c>
      <c r="L133" s="278">
        <v>3780</v>
      </c>
      <c r="M133" s="278">
        <v>14.65944</v>
      </c>
    </row>
    <row r="134" spans="1:13">
      <c r="A134" s="269">
        <v>124</v>
      </c>
      <c r="B134" s="278" t="s">
        <v>1265</v>
      </c>
      <c r="C134" s="279">
        <v>464.35</v>
      </c>
      <c r="D134" s="280">
        <v>470.88333333333338</v>
      </c>
      <c r="E134" s="280">
        <v>429.76666666666677</v>
      </c>
      <c r="F134" s="280">
        <v>395.18333333333339</v>
      </c>
      <c r="G134" s="280">
        <v>354.06666666666678</v>
      </c>
      <c r="H134" s="280">
        <v>505.46666666666675</v>
      </c>
      <c r="I134" s="280">
        <v>546.58333333333348</v>
      </c>
      <c r="J134" s="280">
        <v>581.16666666666674</v>
      </c>
      <c r="K134" s="278">
        <v>512</v>
      </c>
      <c r="L134" s="278">
        <v>436.3</v>
      </c>
      <c r="M134" s="278">
        <v>4.1350300000000004</v>
      </c>
    </row>
    <row r="135" spans="1:13">
      <c r="A135" s="269">
        <v>125</v>
      </c>
      <c r="B135" s="278" t="s">
        <v>240</v>
      </c>
      <c r="C135" s="279">
        <v>36.299999999999997</v>
      </c>
      <c r="D135" s="280">
        <v>35.366666666666667</v>
      </c>
      <c r="E135" s="280">
        <v>34.433333333333337</v>
      </c>
      <c r="F135" s="280">
        <v>32.56666666666667</v>
      </c>
      <c r="G135" s="280">
        <v>31.63333333333334</v>
      </c>
      <c r="H135" s="280">
        <v>37.233333333333334</v>
      </c>
      <c r="I135" s="280">
        <v>38.166666666666657</v>
      </c>
      <c r="J135" s="280">
        <v>40.033333333333331</v>
      </c>
      <c r="K135" s="278">
        <v>36.299999999999997</v>
      </c>
      <c r="L135" s="278">
        <v>33.5</v>
      </c>
      <c r="M135" s="278">
        <v>19.252960000000002</v>
      </c>
    </row>
    <row r="136" spans="1:13">
      <c r="A136" s="269">
        <v>126</v>
      </c>
      <c r="B136" s="278" t="s">
        <v>96</v>
      </c>
      <c r="C136" s="279">
        <v>13371.35</v>
      </c>
      <c r="D136" s="280">
        <v>13315.733333333332</v>
      </c>
      <c r="E136" s="280">
        <v>13097.616666666663</v>
      </c>
      <c r="F136" s="280">
        <v>12823.883333333331</v>
      </c>
      <c r="G136" s="280">
        <v>12605.766666666663</v>
      </c>
      <c r="H136" s="280">
        <v>13589.466666666664</v>
      </c>
      <c r="I136" s="280">
        <v>13807.583333333332</v>
      </c>
      <c r="J136" s="280">
        <v>14081.316666666664</v>
      </c>
      <c r="K136" s="278">
        <v>13533.85</v>
      </c>
      <c r="L136" s="278">
        <v>13042</v>
      </c>
      <c r="M136" s="278">
        <v>2.5014699999999999</v>
      </c>
    </row>
    <row r="137" spans="1:13">
      <c r="A137" s="269">
        <v>127</v>
      </c>
      <c r="B137" s="278" t="s">
        <v>360</v>
      </c>
      <c r="C137" s="279">
        <v>139.44999999999999</v>
      </c>
      <c r="D137" s="280">
        <v>137.83333333333334</v>
      </c>
      <c r="E137" s="280">
        <v>135.66666666666669</v>
      </c>
      <c r="F137" s="280">
        <v>131.88333333333335</v>
      </c>
      <c r="G137" s="280">
        <v>129.7166666666667</v>
      </c>
      <c r="H137" s="280">
        <v>141.61666666666667</v>
      </c>
      <c r="I137" s="280">
        <v>143.78333333333336</v>
      </c>
      <c r="J137" s="280">
        <v>147.56666666666666</v>
      </c>
      <c r="K137" s="278">
        <v>140</v>
      </c>
      <c r="L137" s="278">
        <v>134.05000000000001</v>
      </c>
      <c r="M137" s="278">
        <v>1.0968500000000001</v>
      </c>
    </row>
    <row r="138" spans="1:13">
      <c r="A138" s="269">
        <v>128</v>
      </c>
      <c r="B138" s="278" t="s">
        <v>361</v>
      </c>
      <c r="C138" s="279">
        <v>75</v>
      </c>
      <c r="D138" s="280">
        <v>75.133333333333326</v>
      </c>
      <c r="E138" s="280">
        <v>73.416666666666657</v>
      </c>
      <c r="F138" s="280">
        <v>71.833333333333329</v>
      </c>
      <c r="G138" s="280">
        <v>70.11666666666666</v>
      </c>
      <c r="H138" s="280">
        <v>76.716666666666654</v>
      </c>
      <c r="I138" s="280">
        <v>78.433333333333323</v>
      </c>
      <c r="J138" s="280">
        <v>80.016666666666652</v>
      </c>
      <c r="K138" s="278">
        <v>76.849999999999994</v>
      </c>
      <c r="L138" s="278">
        <v>73.55</v>
      </c>
      <c r="M138" s="278">
        <v>2.63612</v>
      </c>
    </row>
    <row r="139" spans="1:13">
      <c r="A139" s="269">
        <v>129</v>
      </c>
      <c r="B139" s="278" t="s">
        <v>362</v>
      </c>
      <c r="C139" s="279">
        <v>129.55000000000001</v>
      </c>
      <c r="D139" s="280">
        <v>134.48333333333332</v>
      </c>
      <c r="E139" s="280">
        <v>121.01666666666665</v>
      </c>
      <c r="F139" s="280">
        <v>112.48333333333333</v>
      </c>
      <c r="G139" s="280">
        <v>99.016666666666666</v>
      </c>
      <c r="H139" s="280">
        <v>143.01666666666665</v>
      </c>
      <c r="I139" s="280">
        <v>156.48333333333329</v>
      </c>
      <c r="J139" s="280">
        <v>165.01666666666662</v>
      </c>
      <c r="K139" s="278">
        <v>147.94999999999999</v>
      </c>
      <c r="L139" s="278">
        <v>125.95</v>
      </c>
      <c r="M139" s="278">
        <v>2.4943</v>
      </c>
    </row>
    <row r="140" spans="1:13">
      <c r="A140" s="269">
        <v>130</v>
      </c>
      <c r="B140" s="278" t="s">
        <v>241</v>
      </c>
      <c r="C140" s="279">
        <v>222.15</v>
      </c>
      <c r="D140" s="280">
        <v>222.08333333333334</v>
      </c>
      <c r="E140" s="280">
        <v>219.16666666666669</v>
      </c>
      <c r="F140" s="280">
        <v>216.18333333333334</v>
      </c>
      <c r="G140" s="280">
        <v>213.26666666666668</v>
      </c>
      <c r="H140" s="280">
        <v>225.06666666666669</v>
      </c>
      <c r="I140" s="280">
        <v>227.98333333333338</v>
      </c>
      <c r="J140" s="280">
        <v>230.9666666666667</v>
      </c>
      <c r="K140" s="278">
        <v>225</v>
      </c>
      <c r="L140" s="278">
        <v>219.1</v>
      </c>
      <c r="M140" s="278">
        <v>1.8094699999999999</v>
      </c>
    </row>
    <row r="141" spans="1:13">
      <c r="A141" s="269">
        <v>131</v>
      </c>
      <c r="B141" s="278" t="s">
        <v>242</v>
      </c>
      <c r="C141" s="279">
        <v>595.65</v>
      </c>
      <c r="D141" s="280">
        <v>595.11666666666667</v>
      </c>
      <c r="E141" s="280">
        <v>585.2833333333333</v>
      </c>
      <c r="F141" s="280">
        <v>574.91666666666663</v>
      </c>
      <c r="G141" s="280">
        <v>565.08333333333326</v>
      </c>
      <c r="H141" s="280">
        <v>605.48333333333335</v>
      </c>
      <c r="I141" s="280">
        <v>615.31666666666661</v>
      </c>
      <c r="J141" s="280">
        <v>625.68333333333339</v>
      </c>
      <c r="K141" s="278">
        <v>604.95000000000005</v>
      </c>
      <c r="L141" s="278">
        <v>584.75</v>
      </c>
      <c r="M141" s="278">
        <v>0.73809000000000002</v>
      </c>
    </row>
    <row r="142" spans="1:13">
      <c r="A142" s="269">
        <v>132</v>
      </c>
      <c r="B142" s="278" t="s">
        <v>243</v>
      </c>
      <c r="C142" s="279">
        <v>67.849999999999994</v>
      </c>
      <c r="D142" s="280">
        <v>67.433333333333323</v>
      </c>
      <c r="E142" s="280">
        <v>66.266666666666652</v>
      </c>
      <c r="F142" s="280">
        <v>64.683333333333323</v>
      </c>
      <c r="G142" s="280">
        <v>63.516666666666652</v>
      </c>
      <c r="H142" s="280">
        <v>69.016666666666652</v>
      </c>
      <c r="I142" s="280">
        <v>70.183333333333309</v>
      </c>
      <c r="J142" s="280">
        <v>71.766666666666652</v>
      </c>
      <c r="K142" s="278">
        <v>68.599999999999994</v>
      </c>
      <c r="L142" s="278">
        <v>65.849999999999994</v>
      </c>
      <c r="M142" s="278">
        <v>31.390229999999999</v>
      </c>
    </row>
    <row r="143" spans="1:13">
      <c r="A143" s="269">
        <v>133</v>
      </c>
      <c r="B143" s="278" t="s">
        <v>97</v>
      </c>
      <c r="C143" s="279">
        <v>41.85</v>
      </c>
      <c r="D143" s="280">
        <v>41</v>
      </c>
      <c r="E143" s="280">
        <v>39.450000000000003</v>
      </c>
      <c r="F143" s="280">
        <v>37.050000000000004</v>
      </c>
      <c r="G143" s="280">
        <v>35.500000000000007</v>
      </c>
      <c r="H143" s="280">
        <v>43.4</v>
      </c>
      <c r="I143" s="280">
        <v>44.949999999999996</v>
      </c>
      <c r="J143" s="280">
        <v>47.349999999999994</v>
      </c>
      <c r="K143" s="278">
        <v>42.55</v>
      </c>
      <c r="L143" s="278">
        <v>38.6</v>
      </c>
      <c r="M143" s="278">
        <v>99.182850000000002</v>
      </c>
    </row>
    <row r="144" spans="1:13">
      <c r="A144" s="269">
        <v>134</v>
      </c>
      <c r="B144" s="278" t="s">
        <v>363</v>
      </c>
      <c r="C144" s="279">
        <v>495</v>
      </c>
      <c r="D144" s="280">
        <v>495.9666666666667</v>
      </c>
      <c r="E144" s="280">
        <v>472.93333333333339</v>
      </c>
      <c r="F144" s="280">
        <v>450.86666666666667</v>
      </c>
      <c r="G144" s="280">
        <v>427.83333333333337</v>
      </c>
      <c r="H144" s="280">
        <v>518.03333333333342</v>
      </c>
      <c r="I144" s="280">
        <v>541.06666666666672</v>
      </c>
      <c r="J144" s="280">
        <v>563.13333333333344</v>
      </c>
      <c r="K144" s="278">
        <v>519</v>
      </c>
      <c r="L144" s="278">
        <v>473.9</v>
      </c>
      <c r="M144" s="278">
        <v>0.76129999999999998</v>
      </c>
    </row>
    <row r="145" spans="1:13">
      <c r="A145" s="269">
        <v>135</v>
      </c>
      <c r="B145" s="278" t="s">
        <v>98</v>
      </c>
      <c r="C145" s="279">
        <v>714.3</v>
      </c>
      <c r="D145" s="280">
        <v>713</v>
      </c>
      <c r="E145" s="280">
        <v>697.4</v>
      </c>
      <c r="F145" s="280">
        <v>680.5</v>
      </c>
      <c r="G145" s="280">
        <v>664.9</v>
      </c>
      <c r="H145" s="280">
        <v>729.9</v>
      </c>
      <c r="I145" s="280">
        <v>745.49999999999989</v>
      </c>
      <c r="J145" s="280">
        <v>762.4</v>
      </c>
      <c r="K145" s="278">
        <v>728.6</v>
      </c>
      <c r="L145" s="278">
        <v>696.1</v>
      </c>
      <c r="M145" s="278">
        <v>38.820120000000003</v>
      </c>
    </row>
    <row r="146" spans="1:13">
      <c r="A146" s="269">
        <v>136</v>
      </c>
      <c r="B146" s="278" t="s">
        <v>364</v>
      </c>
      <c r="C146" s="279">
        <v>173.65</v>
      </c>
      <c r="D146" s="280">
        <v>173</v>
      </c>
      <c r="E146" s="280">
        <v>167.45</v>
      </c>
      <c r="F146" s="280">
        <v>161.25</v>
      </c>
      <c r="G146" s="280">
        <v>155.69999999999999</v>
      </c>
      <c r="H146" s="280">
        <v>179.2</v>
      </c>
      <c r="I146" s="280">
        <v>184.75</v>
      </c>
      <c r="J146" s="280">
        <v>190.95</v>
      </c>
      <c r="K146" s="278">
        <v>178.55</v>
      </c>
      <c r="L146" s="278">
        <v>166.8</v>
      </c>
      <c r="M146" s="278">
        <v>0.74856999999999996</v>
      </c>
    </row>
    <row r="147" spans="1:13">
      <c r="A147" s="269">
        <v>137</v>
      </c>
      <c r="B147" s="278" t="s">
        <v>99</v>
      </c>
      <c r="C147" s="279">
        <v>142.6</v>
      </c>
      <c r="D147" s="280">
        <v>140.91666666666666</v>
      </c>
      <c r="E147" s="280">
        <v>137.98333333333332</v>
      </c>
      <c r="F147" s="280">
        <v>133.36666666666667</v>
      </c>
      <c r="G147" s="280">
        <v>130.43333333333334</v>
      </c>
      <c r="H147" s="280">
        <v>145.5333333333333</v>
      </c>
      <c r="I147" s="280">
        <v>148.46666666666664</v>
      </c>
      <c r="J147" s="280">
        <v>153.08333333333329</v>
      </c>
      <c r="K147" s="278">
        <v>143.85</v>
      </c>
      <c r="L147" s="278">
        <v>136.30000000000001</v>
      </c>
      <c r="M147" s="278">
        <v>41.704129999999999</v>
      </c>
    </row>
    <row r="148" spans="1:13">
      <c r="A148" s="269">
        <v>138</v>
      </c>
      <c r="B148" s="278" t="s">
        <v>244</v>
      </c>
      <c r="C148" s="279">
        <v>7.05</v>
      </c>
      <c r="D148" s="280">
        <v>7.05</v>
      </c>
      <c r="E148" s="280">
        <v>7.05</v>
      </c>
      <c r="F148" s="280">
        <v>7.05</v>
      </c>
      <c r="G148" s="280">
        <v>7.05</v>
      </c>
      <c r="H148" s="280">
        <v>7.05</v>
      </c>
      <c r="I148" s="280">
        <v>7.05</v>
      </c>
      <c r="J148" s="280">
        <v>7.05</v>
      </c>
      <c r="K148" s="278">
        <v>7.05</v>
      </c>
      <c r="L148" s="278">
        <v>7.05</v>
      </c>
      <c r="M148" s="278">
        <v>2.5994100000000002</v>
      </c>
    </row>
    <row r="149" spans="1:13">
      <c r="A149" s="269">
        <v>139</v>
      </c>
      <c r="B149" s="278" t="s">
        <v>365</v>
      </c>
      <c r="C149" s="279">
        <v>243.15</v>
      </c>
      <c r="D149" s="280">
        <v>245.54999999999998</v>
      </c>
      <c r="E149" s="280">
        <v>238.19999999999996</v>
      </c>
      <c r="F149" s="280">
        <v>233.24999999999997</v>
      </c>
      <c r="G149" s="280">
        <v>225.89999999999995</v>
      </c>
      <c r="H149" s="280">
        <v>250.49999999999997</v>
      </c>
      <c r="I149" s="280">
        <v>257.85000000000002</v>
      </c>
      <c r="J149" s="280">
        <v>262.79999999999995</v>
      </c>
      <c r="K149" s="278">
        <v>252.9</v>
      </c>
      <c r="L149" s="278">
        <v>240.6</v>
      </c>
      <c r="M149" s="278">
        <v>4.2053500000000001</v>
      </c>
    </row>
    <row r="150" spans="1:13">
      <c r="A150" s="269">
        <v>140</v>
      </c>
      <c r="B150" s="278" t="s">
        <v>100</v>
      </c>
      <c r="C150" s="279">
        <v>42.2</v>
      </c>
      <c r="D150" s="280">
        <v>41.783333333333339</v>
      </c>
      <c r="E150" s="280">
        <v>40.966666666666676</v>
      </c>
      <c r="F150" s="280">
        <v>39.733333333333334</v>
      </c>
      <c r="G150" s="280">
        <v>38.916666666666671</v>
      </c>
      <c r="H150" s="280">
        <v>43.01666666666668</v>
      </c>
      <c r="I150" s="280">
        <v>43.833333333333343</v>
      </c>
      <c r="J150" s="280">
        <v>45.066666666666684</v>
      </c>
      <c r="K150" s="278">
        <v>42.6</v>
      </c>
      <c r="L150" s="278">
        <v>40.549999999999997</v>
      </c>
      <c r="M150" s="278">
        <v>157.70006000000001</v>
      </c>
    </row>
    <row r="151" spans="1:13">
      <c r="A151" s="269">
        <v>141</v>
      </c>
      <c r="B151" s="278" t="s">
        <v>368</v>
      </c>
      <c r="C151" s="279">
        <v>234.25</v>
      </c>
      <c r="D151" s="280">
        <v>236.65</v>
      </c>
      <c r="E151" s="280">
        <v>229.4</v>
      </c>
      <c r="F151" s="280">
        <v>224.55</v>
      </c>
      <c r="G151" s="280">
        <v>217.3</v>
      </c>
      <c r="H151" s="280">
        <v>241.5</v>
      </c>
      <c r="I151" s="280">
        <v>248.75</v>
      </c>
      <c r="J151" s="280">
        <v>253.6</v>
      </c>
      <c r="K151" s="278">
        <v>243.9</v>
      </c>
      <c r="L151" s="278">
        <v>231.8</v>
      </c>
      <c r="M151" s="278">
        <v>0.71453999999999995</v>
      </c>
    </row>
    <row r="152" spans="1:13">
      <c r="A152" s="269">
        <v>142</v>
      </c>
      <c r="B152" s="278" t="s">
        <v>367</v>
      </c>
      <c r="C152" s="279">
        <v>2080.4</v>
      </c>
      <c r="D152" s="280">
        <v>2085.4833333333331</v>
      </c>
      <c r="E152" s="280">
        <v>2045.9666666666662</v>
      </c>
      <c r="F152" s="280">
        <v>2011.5333333333333</v>
      </c>
      <c r="G152" s="280">
        <v>1972.0166666666664</v>
      </c>
      <c r="H152" s="280">
        <v>2119.9166666666661</v>
      </c>
      <c r="I152" s="280">
        <v>2159.4333333333334</v>
      </c>
      <c r="J152" s="280">
        <v>2193.8666666666659</v>
      </c>
      <c r="K152" s="278">
        <v>2125</v>
      </c>
      <c r="L152" s="278">
        <v>2051.0500000000002</v>
      </c>
      <c r="M152" s="278">
        <v>4.3630000000000002E-2</v>
      </c>
    </row>
    <row r="153" spans="1:13">
      <c r="A153" s="269">
        <v>143</v>
      </c>
      <c r="B153" s="278" t="s">
        <v>369</v>
      </c>
      <c r="C153" s="279">
        <v>418.35</v>
      </c>
      <c r="D153" s="280">
        <v>418.98333333333335</v>
      </c>
      <c r="E153" s="280">
        <v>413.06666666666672</v>
      </c>
      <c r="F153" s="280">
        <v>407.78333333333336</v>
      </c>
      <c r="G153" s="280">
        <v>401.86666666666673</v>
      </c>
      <c r="H153" s="280">
        <v>424.26666666666671</v>
      </c>
      <c r="I153" s="280">
        <v>430.18333333333334</v>
      </c>
      <c r="J153" s="280">
        <v>435.4666666666667</v>
      </c>
      <c r="K153" s="278">
        <v>424.9</v>
      </c>
      <c r="L153" s="278">
        <v>413.7</v>
      </c>
      <c r="M153" s="278">
        <v>0.19944999999999999</v>
      </c>
    </row>
    <row r="154" spans="1:13">
      <c r="A154" s="269">
        <v>144</v>
      </c>
      <c r="B154" s="278" t="s">
        <v>372</v>
      </c>
      <c r="C154" s="279">
        <v>116.55</v>
      </c>
      <c r="D154" s="280">
        <v>116.55</v>
      </c>
      <c r="E154" s="280">
        <v>116.55</v>
      </c>
      <c r="F154" s="280">
        <v>116.55</v>
      </c>
      <c r="G154" s="280">
        <v>116.55</v>
      </c>
      <c r="H154" s="280">
        <v>116.55</v>
      </c>
      <c r="I154" s="280">
        <v>116.55</v>
      </c>
      <c r="J154" s="280">
        <v>116.55</v>
      </c>
      <c r="K154" s="278">
        <v>116.55</v>
      </c>
      <c r="L154" s="278">
        <v>116.55</v>
      </c>
      <c r="M154" s="278">
        <v>0.10632999999999999</v>
      </c>
    </row>
    <row r="155" spans="1:13">
      <c r="A155" s="269">
        <v>145</v>
      </c>
      <c r="B155" s="278" t="s">
        <v>366</v>
      </c>
      <c r="C155" s="279">
        <v>336.65</v>
      </c>
      <c r="D155" s="280">
        <v>336.34999999999997</v>
      </c>
      <c r="E155" s="280">
        <v>329.69999999999993</v>
      </c>
      <c r="F155" s="280">
        <v>322.74999999999994</v>
      </c>
      <c r="G155" s="280">
        <v>316.09999999999991</v>
      </c>
      <c r="H155" s="280">
        <v>343.29999999999995</v>
      </c>
      <c r="I155" s="280">
        <v>349.94999999999993</v>
      </c>
      <c r="J155" s="280">
        <v>356.9</v>
      </c>
      <c r="K155" s="278">
        <v>343</v>
      </c>
      <c r="L155" s="278">
        <v>329.4</v>
      </c>
      <c r="M155" s="278">
        <v>8.4100000000000008E-3</v>
      </c>
    </row>
    <row r="156" spans="1:13">
      <c r="A156" s="269">
        <v>146</v>
      </c>
      <c r="B156" s="278" t="s">
        <v>371</v>
      </c>
      <c r="C156" s="279">
        <v>119.15</v>
      </c>
      <c r="D156" s="280">
        <v>119.2</v>
      </c>
      <c r="E156" s="280">
        <v>117.65</v>
      </c>
      <c r="F156" s="280">
        <v>116.15</v>
      </c>
      <c r="G156" s="280">
        <v>114.60000000000001</v>
      </c>
      <c r="H156" s="280">
        <v>120.7</v>
      </c>
      <c r="I156" s="280">
        <v>122.24999999999999</v>
      </c>
      <c r="J156" s="280">
        <v>123.75</v>
      </c>
      <c r="K156" s="278">
        <v>120.75</v>
      </c>
      <c r="L156" s="278">
        <v>117.7</v>
      </c>
      <c r="M156" s="278">
        <v>9.1656899999999997</v>
      </c>
    </row>
    <row r="157" spans="1:13">
      <c r="A157" s="269">
        <v>147</v>
      </c>
      <c r="B157" s="278" t="s">
        <v>245</v>
      </c>
      <c r="C157" s="279">
        <v>76.650000000000006</v>
      </c>
      <c r="D157" s="280">
        <v>76.650000000000006</v>
      </c>
      <c r="E157" s="280">
        <v>76.650000000000006</v>
      </c>
      <c r="F157" s="280">
        <v>76.650000000000006</v>
      </c>
      <c r="G157" s="280">
        <v>76.650000000000006</v>
      </c>
      <c r="H157" s="280">
        <v>76.650000000000006</v>
      </c>
      <c r="I157" s="280">
        <v>76.650000000000006</v>
      </c>
      <c r="J157" s="280">
        <v>76.650000000000006</v>
      </c>
      <c r="K157" s="278">
        <v>76.650000000000006</v>
      </c>
      <c r="L157" s="278">
        <v>76.650000000000006</v>
      </c>
      <c r="M157" s="278">
        <v>0.97479000000000005</v>
      </c>
    </row>
    <row r="158" spans="1:13">
      <c r="A158" s="269">
        <v>148</v>
      </c>
      <c r="B158" s="278" t="s">
        <v>370</v>
      </c>
      <c r="C158" s="279">
        <v>38.200000000000003</v>
      </c>
      <c r="D158" s="280">
        <v>37.633333333333333</v>
      </c>
      <c r="E158" s="280">
        <v>36.366666666666667</v>
      </c>
      <c r="F158" s="280">
        <v>34.533333333333331</v>
      </c>
      <c r="G158" s="280">
        <v>33.266666666666666</v>
      </c>
      <c r="H158" s="280">
        <v>39.466666666666669</v>
      </c>
      <c r="I158" s="280">
        <v>40.733333333333334</v>
      </c>
      <c r="J158" s="280">
        <v>42.56666666666667</v>
      </c>
      <c r="K158" s="278">
        <v>38.9</v>
      </c>
      <c r="L158" s="278">
        <v>35.799999999999997</v>
      </c>
      <c r="M158" s="278">
        <v>46.942929999999997</v>
      </c>
    </row>
    <row r="159" spans="1:13">
      <c r="A159" s="269">
        <v>149</v>
      </c>
      <c r="B159" s="278" t="s">
        <v>101</v>
      </c>
      <c r="C159" s="279">
        <v>89.25</v>
      </c>
      <c r="D159" s="280">
        <v>87.899999999999991</v>
      </c>
      <c r="E159" s="280">
        <v>85.799999999999983</v>
      </c>
      <c r="F159" s="280">
        <v>82.35</v>
      </c>
      <c r="G159" s="280">
        <v>80.249999999999986</v>
      </c>
      <c r="H159" s="280">
        <v>91.34999999999998</v>
      </c>
      <c r="I159" s="280">
        <v>93.449999999999974</v>
      </c>
      <c r="J159" s="280">
        <v>96.899999999999977</v>
      </c>
      <c r="K159" s="278">
        <v>90</v>
      </c>
      <c r="L159" s="278">
        <v>84.45</v>
      </c>
      <c r="M159" s="278">
        <v>132.98643999999999</v>
      </c>
    </row>
    <row r="160" spans="1:13">
      <c r="A160" s="269">
        <v>150</v>
      </c>
      <c r="B160" s="278" t="s">
        <v>376</v>
      </c>
      <c r="C160" s="279">
        <v>1325</v>
      </c>
      <c r="D160" s="280">
        <v>1316.6666666666667</v>
      </c>
      <c r="E160" s="280">
        <v>1298.3333333333335</v>
      </c>
      <c r="F160" s="280">
        <v>1271.6666666666667</v>
      </c>
      <c r="G160" s="280">
        <v>1253.3333333333335</v>
      </c>
      <c r="H160" s="280">
        <v>1343.3333333333335</v>
      </c>
      <c r="I160" s="280">
        <v>1361.666666666667</v>
      </c>
      <c r="J160" s="280">
        <v>1388.3333333333335</v>
      </c>
      <c r="K160" s="278">
        <v>1335</v>
      </c>
      <c r="L160" s="278">
        <v>1290</v>
      </c>
      <c r="M160" s="278">
        <v>0.15432000000000001</v>
      </c>
    </row>
    <row r="161" spans="1:13">
      <c r="A161" s="269">
        <v>151</v>
      </c>
      <c r="B161" s="278" t="s">
        <v>377</v>
      </c>
      <c r="C161" s="279">
        <v>1216.8</v>
      </c>
      <c r="D161" s="280">
        <v>1227.5666666666668</v>
      </c>
      <c r="E161" s="280">
        <v>1167.1333333333337</v>
      </c>
      <c r="F161" s="280">
        <v>1117.4666666666669</v>
      </c>
      <c r="G161" s="280">
        <v>1057.0333333333338</v>
      </c>
      <c r="H161" s="280">
        <v>1277.2333333333336</v>
      </c>
      <c r="I161" s="280">
        <v>1337.6666666666665</v>
      </c>
      <c r="J161" s="280">
        <v>1387.3333333333335</v>
      </c>
      <c r="K161" s="278">
        <v>1288</v>
      </c>
      <c r="L161" s="278">
        <v>1177.9000000000001</v>
      </c>
      <c r="M161" s="278">
        <v>0.21798000000000001</v>
      </c>
    </row>
    <row r="162" spans="1:13">
      <c r="A162" s="269">
        <v>152</v>
      </c>
      <c r="B162" s="278" t="s">
        <v>378</v>
      </c>
      <c r="C162" s="279">
        <v>8.85</v>
      </c>
      <c r="D162" s="280">
        <v>8.85</v>
      </c>
      <c r="E162" s="280">
        <v>8.4499999999999993</v>
      </c>
      <c r="F162" s="280">
        <v>8.0499999999999989</v>
      </c>
      <c r="G162" s="280">
        <v>7.6499999999999986</v>
      </c>
      <c r="H162" s="280">
        <v>9.25</v>
      </c>
      <c r="I162" s="280">
        <v>9.6500000000000021</v>
      </c>
      <c r="J162" s="280">
        <v>10.050000000000001</v>
      </c>
      <c r="K162" s="278">
        <v>9.25</v>
      </c>
      <c r="L162" s="278">
        <v>8.4499999999999993</v>
      </c>
      <c r="M162" s="278">
        <v>17.688030000000001</v>
      </c>
    </row>
    <row r="163" spans="1:13">
      <c r="A163" s="269">
        <v>153</v>
      </c>
      <c r="B163" s="278" t="s">
        <v>373</v>
      </c>
      <c r="C163" s="279">
        <v>440.45</v>
      </c>
      <c r="D163" s="280">
        <v>441.59999999999997</v>
      </c>
      <c r="E163" s="280">
        <v>435.99999999999994</v>
      </c>
      <c r="F163" s="280">
        <v>431.54999999999995</v>
      </c>
      <c r="G163" s="280">
        <v>425.94999999999993</v>
      </c>
      <c r="H163" s="280">
        <v>446.04999999999995</v>
      </c>
      <c r="I163" s="280">
        <v>451.65</v>
      </c>
      <c r="J163" s="280">
        <v>456.09999999999997</v>
      </c>
      <c r="K163" s="278">
        <v>447.2</v>
      </c>
      <c r="L163" s="278">
        <v>437.15</v>
      </c>
      <c r="M163" s="278">
        <v>0.30319000000000002</v>
      </c>
    </row>
    <row r="164" spans="1:13">
      <c r="A164" s="269">
        <v>154</v>
      </c>
      <c r="B164" s="278" t="s">
        <v>383</v>
      </c>
      <c r="C164" s="279">
        <v>195.8</v>
      </c>
      <c r="D164" s="280">
        <v>195.73333333333335</v>
      </c>
      <c r="E164" s="280">
        <v>192.1166666666667</v>
      </c>
      <c r="F164" s="280">
        <v>188.43333333333337</v>
      </c>
      <c r="G164" s="280">
        <v>184.81666666666672</v>
      </c>
      <c r="H164" s="280">
        <v>199.41666666666669</v>
      </c>
      <c r="I164" s="280">
        <v>203.03333333333336</v>
      </c>
      <c r="J164" s="280">
        <v>206.71666666666667</v>
      </c>
      <c r="K164" s="278">
        <v>199.35</v>
      </c>
      <c r="L164" s="278">
        <v>192.05</v>
      </c>
      <c r="M164" s="278">
        <v>0.60956999999999995</v>
      </c>
    </row>
    <row r="165" spans="1:13">
      <c r="A165" s="269">
        <v>155</v>
      </c>
      <c r="B165" s="278" t="s">
        <v>374</v>
      </c>
      <c r="C165" s="279">
        <v>88.85</v>
      </c>
      <c r="D165" s="280">
        <v>87.95</v>
      </c>
      <c r="E165" s="280">
        <v>86.25</v>
      </c>
      <c r="F165" s="280">
        <v>83.649999999999991</v>
      </c>
      <c r="G165" s="280">
        <v>81.949999999999989</v>
      </c>
      <c r="H165" s="280">
        <v>90.550000000000011</v>
      </c>
      <c r="I165" s="280">
        <v>92.250000000000028</v>
      </c>
      <c r="J165" s="280">
        <v>94.850000000000023</v>
      </c>
      <c r="K165" s="278">
        <v>89.65</v>
      </c>
      <c r="L165" s="278">
        <v>85.35</v>
      </c>
      <c r="M165" s="278">
        <v>0.44422</v>
      </c>
    </row>
    <row r="166" spans="1:13">
      <c r="A166" s="269">
        <v>156</v>
      </c>
      <c r="B166" s="278" t="s">
        <v>375</v>
      </c>
      <c r="C166" s="279">
        <v>111.8</v>
      </c>
      <c r="D166" s="280">
        <v>112.43333333333334</v>
      </c>
      <c r="E166" s="280">
        <v>110.36666666666667</v>
      </c>
      <c r="F166" s="280">
        <v>108.93333333333334</v>
      </c>
      <c r="G166" s="280">
        <v>106.86666666666667</v>
      </c>
      <c r="H166" s="280">
        <v>113.86666666666667</v>
      </c>
      <c r="I166" s="280">
        <v>115.93333333333334</v>
      </c>
      <c r="J166" s="280">
        <v>117.36666666666667</v>
      </c>
      <c r="K166" s="278">
        <v>114.5</v>
      </c>
      <c r="L166" s="278">
        <v>111</v>
      </c>
      <c r="M166" s="278">
        <v>1.24397</v>
      </c>
    </row>
    <row r="167" spans="1:13">
      <c r="A167" s="269">
        <v>157</v>
      </c>
      <c r="B167" s="278" t="s">
        <v>246</v>
      </c>
      <c r="C167" s="279">
        <v>130.44999999999999</v>
      </c>
      <c r="D167" s="280">
        <v>128.38333333333333</v>
      </c>
      <c r="E167" s="280">
        <v>126.31666666666666</v>
      </c>
      <c r="F167" s="280">
        <v>122.18333333333334</v>
      </c>
      <c r="G167" s="280">
        <v>120.11666666666667</v>
      </c>
      <c r="H167" s="280">
        <v>132.51666666666665</v>
      </c>
      <c r="I167" s="280">
        <v>134.58333333333331</v>
      </c>
      <c r="J167" s="280">
        <v>138.71666666666664</v>
      </c>
      <c r="K167" s="278">
        <v>130.44999999999999</v>
      </c>
      <c r="L167" s="278">
        <v>124.25</v>
      </c>
      <c r="M167" s="278">
        <v>1.2709600000000001</v>
      </c>
    </row>
    <row r="168" spans="1:13">
      <c r="A168" s="269">
        <v>158</v>
      </c>
      <c r="B168" s="278" t="s">
        <v>379</v>
      </c>
      <c r="C168" s="279">
        <v>5447.65</v>
      </c>
      <c r="D168" s="280">
        <v>5414.2</v>
      </c>
      <c r="E168" s="280">
        <v>5284.45</v>
      </c>
      <c r="F168" s="280">
        <v>5121.25</v>
      </c>
      <c r="G168" s="280">
        <v>4991.5</v>
      </c>
      <c r="H168" s="280">
        <v>5577.4</v>
      </c>
      <c r="I168" s="280">
        <v>5707.15</v>
      </c>
      <c r="J168" s="280">
        <v>5870.3499999999995</v>
      </c>
      <c r="K168" s="278">
        <v>5543.95</v>
      </c>
      <c r="L168" s="278">
        <v>5251</v>
      </c>
      <c r="M168" s="278">
        <v>0.12078999999999999</v>
      </c>
    </row>
    <row r="169" spans="1:13">
      <c r="A169" s="269">
        <v>159</v>
      </c>
      <c r="B169" s="278" t="s">
        <v>380</v>
      </c>
      <c r="C169" s="279">
        <v>1474.4</v>
      </c>
      <c r="D169" s="280">
        <v>1473.6000000000001</v>
      </c>
      <c r="E169" s="280">
        <v>1452.8000000000002</v>
      </c>
      <c r="F169" s="280">
        <v>1431.2</v>
      </c>
      <c r="G169" s="280">
        <v>1410.4</v>
      </c>
      <c r="H169" s="280">
        <v>1495.2000000000003</v>
      </c>
      <c r="I169" s="280">
        <v>1516</v>
      </c>
      <c r="J169" s="280">
        <v>1537.6000000000004</v>
      </c>
      <c r="K169" s="278">
        <v>1494.4</v>
      </c>
      <c r="L169" s="278">
        <v>1452</v>
      </c>
      <c r="M169" s="278">
        <v>0.44345000000000001</v>
      </c>
    </row>
    <row r="170" spans="1:13">
      <c r="A170" s="269">
        <v>160</v>
      </c>
      <c r="B170" s="278" t="s">
        <v>102</v>
      </c>
      <c r="C170" s="279">
        <v>320.10000000000002</v>
      </c>
      <c r="D170" s="280">
        <v>319.3</v>
      </c>
      <c r="E170" s="280">
        <v>311.8</v>
      </c>
      <c r="F170" s="280">
        <v>303.5</v>
      </c>
      <c r="G170" s="280">
        <v>296</v>
      </c>
      <c r="H170" s="280">
        <v>327.60000000000002</v>
      </c>
      <c r="I170" s="280">
        <v>335.1</v>
      </c>
      <c r="J170" s="280">
        <v>343.40000000000003</v>
      </c>
      <c r="K170" s="278">
        <v>326.8</v>
      </c>
      <c r="L170" s="278">
        <v>311</v>
      </c>
      <c r="M170" s="278">
        <v>85.760130000000004</v>
      </c>
    </row>
    <row r="171" spans="1:13">
      <c r="A171" s="269">
        <v>161</v>
      </c>
      <c r="B171" s="278" t="s">
        <v>388</v>
      </c>
      <c r="C171" s="279">
        <v>41</v>
      </c>
      <c r="D171" s="280">
        <v>40.333333333333336</v>
      </c>
      <c r="E171" s="280">
        <v>38.56666666666667</v>
      </c>
      <c r="F171" s="280">
        <v>36.133333333333333</v>
      </c>
      <c r="G171" s="280">
        <v>34.366666666666667</v>
      </c>
      <c r="H171" s="280">
        <v>42.766666666666673</v>
      </c>
      <c r="I171" s="280">
        <v>44.533333333333339</v>
      </c>
      <c r="J171" s="280">
        <v>46.966666666666676</v>
      </c>
      <c r="K171" s="278">
        <v>42.1</v>
      </c>
      <c r="L171" s="278">
        <v>37.9</v>
      </c>
      <c r="M171" s="278">
        <v>12.30477</v>
      </c>
    </row>
    <row r="172" spans="1:13">
      <c r="A172" s="269">
        <v>162</v>
      </c>
      <c r="B172" s="278" t="s">
        <v>104</v>
      </c>
      <c r="C172" s="279">
        <v>17.100000000000001</v>
      </c>
      <c r="D172" s="280">
        <v>17.05</v>
      </c>
      <c r="E172" s="280">
        <v>16.75</v>
      </c>
      <c r="F172" s="280">
        <v>16.399999999999999</v>
      </c>
      <c r="G172" s="280">
        <v>16.099999999999998</v>
      </c>
      <c r="H172" s="280">
        <v>17.400000000000002</v>
      </c>
      <c r="I172" s="280">
        <v>17.700000000000006</v>
      </c>
      <c r="J172" s="280">
        <v>18.050000000000004</v>
      </c>
      <c r="K172" s="278">
        <v>17.350000000000001</v>
      </c>
      <c r="L172" s="278">
        <v>16.7</v>
      </c>
      <c r="M172" s="278">
        <v>111.50436999999999</v>
      </c>
    </row>
    <row r="173" spans="1:13">
      <c r="A173" s="269">
        <v>163</v>
      </c>
      <c r="B173" s="278" t="s">
        <v>389</v>
      </c>
      <c r="C173" s="279">
        <v>144.15</v>
      </c>
      <c r="D173" s="280">
        <v>145.15</v>
      </c>
      <c r="E173" s="280">
        <v>140.5</v>
      </c>
      <c r="F173" s="280">
        <v>136.85</v>
      </c>
      <c r="G173" s="280">
        <v>132.19999999999999</v>
      </c>
      <c r="H173" s="280">
        <v>148.80000000000001</v>
      </c>
      <c r="I173" s="280">
        <v>153.45000000000005</v>
      </c>
      <c r="J173" s="280">
        <v>157.10000000000002</v>
      </c>
      <c r="K173" s="278">
        <v>149.80000000000001</v>
      </c>
      <c r="L173" s="278">
        <v>141.5</v>
      </c>
      <c r="M173" s="278">
        <v>13.92266</v>
      </c>
    </row>
    <row r="174" spans="1:13">
      <c r="A174" s="269">
        <v>164</v>
      </c>
      <c r="B174" s="278" t="s">
        <v>381</v>
      </c>
      <c r="C174" s="279">
        <v>1000.5</v>
      </c>
      <c r="D174" s="280">
        <v>994.5</v>
      </c>
      <c r="E174" s="280">
        <v>979</v>
      </c>
      <c r="F174" s="280">
        <v>957.5</v>
      </c>
      <c r="G174" s="280">
        <v>942</v>
      </c>
      <c r="H174" s="280">
        <v>1016</v>
      </c>
      <c r="I174" s="280">
        <v>1031.5</v>
      </c>
      <c r="J174" s="280">
        <v>1053</v>
      </c>
      <c r="K174" s="278">
        <v>1010</v>
      </c>
      <c r="L174" s="278">
        <v>973</v>
      </c>
      <c r="M174" s="278">
        <v>0.32718999999999998</v>
      </c>
    </row>
    <row r="175" spans="1:13">
      <c r="A175" s="269">
        <v>165</v>
      </c>
      <c r="B175" s="278" t="s">
        <v>247</v>
      </c>
      <c r="C175" s="279">
        <v>401.4</v>
      </c>
      <c r="D175" s="280">
        <v>397.3</v>
      </c>
      <c r="E175" s="280">
        <v>390.1</v>
      </c>
      <c r="F175" s="280">
        <v>378.8</v>
      </c>
      <c r="G175" s="280">
        <v>371.6</v>
      </c>
      <c r="H175" s="280">
        <v>408.6</v>
      </c>
      <c r="I175" s="280">
        <v>415.79999999999995</v>
      </c>
      <c r="J175" s="280">
        <v>427.1</v>
      </c>
      <c r="K175" s="278">
        <v>404.5</v>
      </c>
      <c r="L175" s="278">
        <v>386</v>
      </c>
      <c r="M175" s="278">
        <v>1.05626</v>
      </c>
    </row>
    <row r="176" spans="1:13">
      <c r="A176" s="269">
        <v>166</v>
      </c>
      <c r="B176" s="278" t="s">
        <v>105</v>
      </c>
      <c r="C176" s="279">
        <v>564.4</v>
      </c>
      <c r="D176" s="280">
        <v>570.05000000000007</v>
      </c>
      <c r="E176" s="280">
        <v>556.85000000000014</v>
      </c>
      <c r="F176" s="280">
        <v>549.30000000000007</v>
      </c>
      <c r="G176" s="280">
        <v>536.10000000000014</v>
      </c>
      <c r="H176" s="280">
        <v>577.60000000000014</v>
      </c>
      <c r="I176" s="280">
        <v>590.80000000000018</v>
      </c>
      <c r="J176" s="280">
        <v>598.35000000000014</v>
      </c>
      <c r="K176" s="278">
        <v>583.25</v>
      </c>
      <c r="L176" s="278">
        <v>562.5</v>
      </c>
      <c r="M176" s="278">
        <v>17.683689999999999</v>
      </c>
    </row>
    <row r="177" spans="1:13">
      <c r="A177" s="269">
        <v>167</v>
      </c>
      <c r="B177" s="278" t="s">
        <v>248</v>
      </c>
      <c r="C177" s="279">
        <v>274.39999999999998</v>
      </c>
      <c r="D177" s="280">
        <v>273.95</v>
      </c>
      <c r="E177" s="280">
        <v>269.89999999999998</v>
      </c>
      <c r="F177" s="280">
        <v>265.39999999999998</v>
      </c>
      <c r="G177" s="280">
        <v>261.34999999999997</v>
      </c>
      <c r="H177" s="280">
        <v>278.45</v>
      </c>
      <c r="I177" s="280">
        <v>282.50000000000006</v>
      </c>
      <c r="J177" s="280">
        <v>287</v>
      </c>
      <c r="K177" s="278">
        <v>278</v>
      </c>
      <c r="L177" s="278">
        <v>269.45</v>
      </c>
      <c r="M177" s="278">
        <v>4.1428500000000001</v>
      </c>
    </row>
    <row r="178" spans="1:13">
      <c r="A178" s="269">
        <v>168</v>
      </c>
      <c r="B178" s="278" t="s">
        <v>249</v>
      </c>
      <c r="C178" s="279">
        <v>683.55</v>
      </c>
      <c r="D178" s="280">
        <v>674.85</v>
      </c>
      <c r="E178" s="280">
        <v>656.7</v>
      </c>
      <c r="F178" s="280">
        <v>629.85</v>
      </c>
      <c r="G178" s="280">
        <v>611.70000000000005</v>
      </c>
      <c r="H178" s="280">
        <v>701.7</v>
      </c>
      <c r="I178" s="280">
        <v>719.84999999999991</v>
      </c>
      <c r="J178" s="280">
        <v>746.7</v>
      </c>
      <c r="K178" s="278">
        <v>693</v>
      </c>
      <c r="L178" s="278">
        <v>648</v>
      </c>
      <c r="M178" s="278">
        <v>6.2780500000000004</v>
      </c>
    </row>
    <row r="179" spans="1:13">
      <c r="A179" s="269">
        <v>169</v>
      </c>
      <c r="B179" s="278" t="s">
        <v>390</v>
      </c>
      <c r="C179" s="279">
        <v>54.6</v>
      </c>
      <c r="D179" s="280">
        <v>54.883333333333333</v>
      </c>
      <c r="E179" s="280">
        <v>53.816666666666663</v>
      </c>
      <c r="F179" s="280">
        <v>53.033333333333331</v>
      </c>
      <c r="G179" s="280">
        <v>51.966666666666661</v>
      </c>
      <c r="H179" s="280">
        <v>55.666666666666664</v>
      </c>
      <c r="I179" s="280">
        <v>56.733333333333341</v>
      </c>
      <c r="J179" s="280">
        <v>57.516666666666666</v>
      </c>
      <c r="K179" s="278">
        <v>55.95</v>
      </c>
      <c r="L179" s="278">
        <v>54.1</v>
      </c>
      <c r="M179" s="278">
        <v>3.7875299999999998</v>
      </c>
    </row>
    <row r="180" spans="1:13">
      <c r="A180" s="269">
        <v>170</v>
      </c>
      <c r="B180" s="278" t="s">
        <v>382</v>
      </c>
      <c r="C180" s="279">
        <v>166.35</v>
      </c>
      <c r="D180" s="280">
        <v>168.04999999999998</v>
      </c>
      <c r="E180" s="280">
        <v>162.79999999999995</v>
      </c>
      <c r="F180" s="280">
        <v>159.24999999999997</v>
      </c>
      <c r="G180" s="280">
        <v>153.99999999999994</v>
      </c>
      <c r="H180" s="280">
        <v>171.59999999999997</v>
      </c>
      <c r="I180" s="280">
        <v>176.85000000000002</v>
      </c>
      <c r="J180" s="280">
        <v>180.39999999999998</v>
      </c>
      <c r="K180" s="278">
        <v>173.3</v>
      </c>
      <c r="L180" s="278">
        <v>164.5</v>
      </c>
      <c r="M180" s="278">
        <v>19.267520000000001</v>
      </c>
    </row>
    <row r="181" spans="1:13">
      <c r="A181" s="269">
        <v>171</v>
      </c>
      <c r="B181" s="278" t="s">
        <v>250</v>
      </c>
      <c r="C181" s="279">
        <v>187.8</v>
      </c>
      <c r="D181" s="280">
        <v>184.86666666666667</v>
      </c>
      <c r="E181" s="280">
        <v>181.93333333333334</v>
      </c>
      <c r="F181" s="280">
        <v>176.06666666666666</v>
      </c>
      <c r="G181" s="280">
        <v>173.13333333333333</v>
      </c>
      <c r="H181" s="280">
        <v>190.73333333333335</v>
      </c>
      <c r="I181" s="280">
        <v>193.66666666666669</v>
      </c>
      <c r="J181" s="280">
        <v>199.53333333333336</v>
      </c>
      <c r="K181" s="278">
        <v>187.8</v>
      </c>
      <c r="L181" s="278">
        <v>179</v>
      </c>
      <c r="M181" s="278">
        <v>2.2296800000000001</v>
      </c>
    </row>
    <row r="182" spans="1:13">
      <c r="A182" s="269">
        <v>172</v>
      </c>
      <c r="B182" s="278" t="s">
        <v>106</v>
      </c>
      <c r="C182" s="279">
        <v>543.75</v>
      </c>
      <c r="D182" s="280">
        <v>541.26666666666665</v>
      </c>
      <c r="E182" s="280">
        <v>525.5333333333333</v>
      </c>
      <c r="F182" s="280">
        <v>507.31666666666661</v>
      </c>
      <c r="G182" s="280">
        <v>491.58333333333326</v>
      </c>
      <c r="H182" s="280">
        <v>559.48333333333335</v>
      </c>
      <c r="I182" s="280">
        <v>575.2166666666667</v>
      </c>
      <c r="J182" s="280">
        <v>593.43333333333339</v>
      </c>
      <c r="K182" s="278">
        <v>557</v>
      </c>
      <c r="L182" s="278">
        <v>523.04999999999995</v>
      </c>
      <c r="M182" s="278">
        <v>35.95017</v>
      </c>
    </row>
    <row r="183" spans="1:13">
      <c r="A183" s="269">
        <v>173</v>
      </c>
      <c r="B183" s="278" t="s">
        <v>384</v>
      </c>
      <c r="C183" s="279">
        <v>90.85</v>
      </c>
      <c r="D183" s="280">
        <v>87.433333333333323</v>
      </c>
      <c r="E183" s="280">
        <v>84.016666666666652</v>
      </c>
      <c r="F183" s="280">
        <v>77.183333333333323</v>
      </c>
      <c r="G183" s="280">
        <v>73.766666666666652</v>
      </c>
      <c r="H183" s="280">
        <v>94.266666666666652</v>
      </c>
      <c r="I183" s="280">
        <v>97.683333333333309</v>
      </c>
      <c r="J183" s="280">
        <v>104.51666666666665</v>
      </c>
      <c r="K183" s="278">
        <v>90.85</v>
      </c>
      <c r="L183" s="278">
        <v>80.599999999999994</v>
      </c>
      <c r="M183" s="278">
        <v>6.9249499999999999</v>
      </c>
    </row>
    <row r="184" spans="1:13">
      <c r="A184" s="269">
        <v>174</v>
      </c>
      <c r="B184" s="278" t="s">
        <v>385</v>
      </c>
      <c r="C184" s="279">
        <v>449.85</v>
      </c>
      <c r="D184" s="280">
        <v>451.3</v>
      </c>
      <c r="E184" s="280">
        <v>442.6</v>
      </c>
      <c r="F184" s="280">
        <v>435.35</v>
      </c>
      <c r="G184" s="280">
        <v>426.65000000000003</v>
      </c>
      <c r="H184" s="280">
        <v>458.55</v>
      </c>
      <c r="I184" s="280">
        <v>467.24999999999994</v>
      </c>
      <c r="J184" s="280">
        <v>474.5</v>
      </c>
      <c r="K184" s="278">
        <v>460</v>
      </c>
      <c r="L184" s="278">
        <v>444.05</v>
      </c>
      <c r="M184" s="278">
        <v>0.31574999999999998</v>
      </c>
    </row>
    <row r="185" spans="1:13">
      <c r="A185" s="269">
        <v>175</v>
      </c>
      <c r="B185" s="278" t="s">
        <v>391</v>
      </c>
      <c r="C185" s="279">
        <v>44.65</v>
      </c>
      <c r="D185" s="280">
        <v>44.866666666666674</v>
      </c>
      <c r="E185" s="280">
        <v>43.733333333333348</v>
      </c>
      <c r="F185" s="280">
        <v>42.816666666666677</v>
      </c>
      <c r="G185" s="280">
        <v>41.683333333333351</v>
      </c>
      <c r="H185" s="280">
        <v>45.783333333333346</v>
      </c>
      <c r="I185" s="280">
        <v>46.916666666666671</v>
      </c>
      <c r="J185" s="280">
        <v>47.833333333333343</v>
      </c>
      <c r="K185" s="278">
        <v>46</v>
      </c>
      <c r="L185" s="278">
        <v>43.95</v>
      </c>
      <c r="M185" s="278">
        <v>7.2479800000000001</v>
      </c>
    </row>
    <row r="186" spans="1:13">
      <c r="A186" s="269">
        <v>176</v>
      </c>
      <c r="B186" s="278" t="s">
        <v>251</v>
      </c>
      <c r="C186" s="279">
        <v>203.1</v>
      </c>
      <c r="D186" s="280">
        <v>199.03333333333333</v>
      </c>
      <c r="E186" s="280">
        <v>194.06666666666666</v>
      </c>
      <c r="F186" s="280">
        <v>185.03333333333333</v>
      </c>
      <c r="G186" s="280">
        <v>180.06666666666666</v>
      </c>
      <c r="H186" s="280">
        <v>208.06666666666666</v>
      </c>
      <c r="I186" s="280">
        <v>213.0333333333333</v>
      </c>
      <c r="J186" s="280">
        <v>222.06666666666666</v>
      </c>
      <c r="K186" s="278">
        <v>204</v>
      </c>
      <c r="L186" s="278">
        <v>190</v>
      </c>
      <c r="M186" s="278">
        <v>4.9565200000000003</v>
      </c>
    </row>
    <row r="187" spans="1:13">
      <c r="A187" s="269">
        <v>177</v>
      </c>
      <c r="B187" s="278" t="s">
        <v>386</v>
      </c>
      <c r="C187" s="279">
        <v>322.35000000000002</v>
      </c>
      <c r="D187" s="280">
        <v>319.61666666666667</v>
      </c>
      <c r="E187" s="280">
        <v>310.33333333333337</v>
      </c>
      <c r="F187" s="280">
        <v>298.31666666666672</v>
      </c>
      <c r="G187" s="280">
        <v>289.03333333333342</v>
      </c>
      <c r="H187" s="280">
        <v>331.63333333333333</v>
      </c>
      <c r="I187" s="280">
        <v>340.91666666666663</v>
      </c>
      <c r="J187" s="280">
        <v>352.93333333333328</v>
      </c>
      <c r="K187" s="278">
        <v>328.9</v>
      </c>
      <c r="L187" s="278">
        <v>307.60000000000002</v>
      </c>
      <c r="M187" s="278">
        <v>1.60348</v>
      </c>
    </row>
    <row r="188" spans="1:13">
      <c r="A188" s="269">
        <v>178</v>
      </c>
      <c r="B188" s="278" t="s">
        <v>387</v>
      </c>
      <c r="C188" s="279">
        <v>256.3</v>
      </c>
      <c r="D188" s="280">
        <v>255.11666666666665</v>
      </c>
      <c r="E188" s="280">
        <v>251.23333333333329</v>
      </c>
      <c r="F188" s="280">
        <v>246.16666666666666</v>
      </c>
      <c r="G188" s="280">
        <v>242.2833333333333</v>
      </c>
      <c r="H188" s="280">
        <v>260.18333333333328</v>
      </c>
      <c r="I188" s="280">
        <v>264.06666666666666</v>
      </c>
      <c r="J188" s="280">
        <v>269.13333333333327</v>
      </c>
      <c r="K188" s="278">
        <v>259</v>
      </c>
      <c r="L188" s="278">
        <v>250.05</v>
      </c>
      <c r="M188" s="278">
        <v>6.8416499999999996</v>
      </c>
    </row>
    <row r="189" spans="1:13">
      <c r="A189" s="269">
        <v>179</v>
      </c>
      <c r="B189" s="278" t="s">
        <v>392</v>
      </c>
      <c r="C189" s="279">
        <v>590.4</v>
      </c>
      <c r="D189" s="280">
        <v>590.4666666666667</v>
      </c>
      <c r="E189" s="280">
        <v>580.93333333333339</v>
      </c>
      <c r="F189" s="280">
        <v>571.4666666666667</v>
      </c>
      <c r="G189" s="280">
        <v>561.93333333333339</v>
      </c>
      <c r="H189" s="280">
        <v>599.93333333333339</v>
      </c>
      <c r="I189" s="280">
        <v>609.4666666666667</v>
      </c>
      <c r="J189" s="280">
        <v>618.93333333333339</v>
      </c>
      <c r="K189" s="278">
        <v>600</v>
      </c>
      <c r="L189" s="278">
        <v>581</v>
      </c>
      <c r="M189" s="278">
        <v>6.8510000000000001E-2</v>
      </c>
    </row>
    <row r="190" spans="1:13">
      <c r="A190" s="269">
        <v>180</v>
      </c>
      <c r="B190" s="278" t="s">
        <v>400</v>
      </c>
      <c r="C190" s="279">
        <v>562.45000000000005</v>
      </c>
      <c r="D190" s="280">
        <v>561.15</v>
      </c>
      <c r="E190" s="280">
        <v>548.29999999999995</v>
      </c>
      <c r="F190" s="280">
        <v>534.15</v>
      </c>
      <c r="G190" s="280">
        <v>521.29999999999995</v>
      </c>
      <c r="H190" s="280">
        <v>575.29999999999995</v>
      </c>
      <c r="I190" s="280">
        <v>588.15000000000009</v>
      </c>
      <c r="J190" s="280">
        <v>602.29999999999995</v>
      </c>
      <c r="K190" s="278">
        <v>574</v>
      </c>
      <c r="L190" s="278">
        <v>547</v>
      </c>
      <c r="M190" s="278">
        <v>0.50377000000000005</v>
      </c>
    </row>
    <row r="191" spans="1:13">
      <c r="A191" s="269">
        <v>181</v>
      </c>
      <c r="B191" s="278" t="s">
        <v>394</v>
      </c>
      <c r="C191" s="279">
        <v>507.3</v>
      </c>
      <c r="D191" s="280">
        <v>504.0333333333333</v>
      </c>
      <c r="E191" s="280">
        <v>494.26666666666665</v>
      </c>
      <c r="F191" s="280">
        <v>481.23333333333335</v>
      </c>
      <c r="G191" s="280">
        <v>471.4666666666667</v>
      </c>
      <c r="H191" s="280">
        <v>517.06666666666661</v>
      </c>
      <c r="I191" s="280">
        <v>526.83333333333326</v>
      </c>
      <c r="J191" s="280">
        <v>539.86666666666656</v>
      </c>
      <c r="K191" s="278">
        <v>513.79999999999995</v>
      </c>
      <c r="L191" s="278">
        <v>491</v>
      </c>
      <c r="M191" s="278">
        <v>2.9520000000000001E-2</v>
      </c>
    </row>
    <row r="192" spans="1:13">
      <c r="A192" s="269">
        <v>182</v>
      </c>
      <c r="B192" s="278" t="s">
        <v>107</v>
      </c>
      <c r="C192" s="279">
        <v>548.5</v>
      </c>
      <c r="D192" s="280">
        <v>548.44999999999993</v>
      </c>
      <c r="E192" s="280">
        <v>539.44999999999982</v>
      </c>
      <c r="F192" s="280">
        <v>530.39999999999986</v>
      </c>
      <c r="G192" s="280">
        <v>521.39999999999975</v>
      </c>
      <c r="H192" s="280">
        <v>557.49999999999989</v>
      </c>
      <c r="I192" s="280">
        <v>566.50000000000011</v>
      </c>
      <c r="J192" s="280">
        <v>575.54999999999995</v>
      </c>
      <c r="K192" s="278">
        <v>557.45000000000005</v>
      </c>
      <c r="L192" s="278">
        <v>539.4</v>
      </c>
      <c r="M192" s="278">
        <v>19.664169999999999</v>
      </c>
    </row>
    <row r="193" spans="1:13">
      <c r="A193" s="269">
        <v>183</v>
      </c>
      <c r="B193" s="278" t="s">
        <v>109</v>
      </c>
      <c r="C193" s="279">
        <v>459.75</v>
      </c>
      <c r="D193" s="280">
        <v>464.15000000000003</v>
      </c>
      <c r="E193" s="280">
        <v>452.30000000000007</v>
      </c>
      <c r="F193" s="280">
        <v>444.85</v>
      </c>
      <c r="G193" s="280">
        <v>433.00000000000006</v>
      </c>
      <c r="H193" s="280">
        <v>471.60000000000008</v>
      </c>
      <c r="I193" s="280">
        <v>483.4500000000001</v>
      </c>
      <c r="J193" s="280">
        <v>490.90000000000009</v>
      </c>
      <c r="K193" s="278">
        <v>476</v>
      </c>
      <c r="L193" s="278">
        <v>456.7</v>
      </c>
      <c r="M193" s="278">
        <v>104.84847000000001</v>
      </c>
    </row>
    <row r="194" spans="1:13">
      <c r="A194" s="269">
        <v>184</v>
      </c>
      <c r="B194" s="278" t="s">
        <v>110</v>
      </c>
      <c r="C194" s="279">
        <v>1625.75</v>
      </c>
      <c r="D194" s="280">
        <v>1621.4833333333333</v>
      </c>
      <c r="E194" s="280">
        <v>1579.2666666666667</v>
      </c>
      <c r="F194" s="280">
        <v>1532.7833333333333</v>
      </c>
      <c r="G194" s="280">
        <v>1490.5666666666666</v>
      </c>
      <c r="H194" s="280">
        <v>1667.9666666666667</v>
      </c>
      <c r="I194" s="280">
        <v>1710.1833333333334</v>
      </c>
      <c r="J194" s="280">
        <v>1756.6666666666667</v>
      </c>
      <c r="K194" s="278">
        <v>1663.7</v>
      </c>
      <c r="L194" s="278">
        <v>1575</v>
      </c>
      <c r="M194" s="278">
        <v>78.927490000000006</v>
      </c>
    </row>
    <row r="195" spans="1:13">
      <c r="A195" s="269">
        <v>185</v>
      </c>
      <c r="B195" s="278" t="s">
        <v>253</v>
      </c>
      <c r="C195" s="279">
        <v>2600.5</v>
      </c>
      <c r="D195" s="280">
        <v>2614.2166666666667</v>
      </c>
      <c r="E195" s="280">
        <v>2548.4333333333334</v>
      </c>
      <c r="F195" s="280">
        <v>2496.3666666666668</v>
      </c>
      <c r="G195" s="280">
        <v>2430.5833333333335</v>
      </c>
      <c r="H195" s="280">
        <v>2666.2833333333333</v>
      </c>
      <c r="I195" s="280">
        <v>2732.0666666666671</v>
      </c>
      <c r="J195" s="280">
        <v>2784.1333333333332</v>
      </c>
      <c r="K195" s="278">
        <v>2680</v>
      </c>
      <c r="L195" s="278">
        <v>2562.15</v>
      </c>
      <c r="M195" s="278">
        <v>3.8914</v>
      </c>
    </row>
    <row r="196" spans="1:13">
      <c r="A196" s="269">
        <v>186</v>
      </c>
      <c r="B196" s="278" t="s">
        <v>111</v>
      </c>
      <c r="C196" s="279">
        <v>879.75</v>
      </c>
      <c r="D196" s="280">
        <v>875.56666666666661</v>
      </c>
      <c r="E196" s="280">
        <v>860.43333333333317</v>
      </c>
      <c r="F196" s="280">
        <v>841.11666666666656</v>
      </c>
      <c r="G196" s="280">
        <v>825.98333333333312</v>
      </c>
      <c r="H196" s="280">
        <v>894.88333333333321</v>
      </c>
      <c r="I196" s="280">
        <v>910.01666666666665</v>
      </c>
      <c r="J196" s="280">
        <v>929.33333333333326</v>
      </c>
      <c r="K196" s="278">
        <v>890.7</v>
      </c>
      <c r="L196" s="278">
        <v>856.25</v>
      </c>
      <c r="M196" s="278">
        <v>269.27231</v>
      </c>
    </row>
    <row r="197" spans="1:13">
      <c r="A197" s="269">
        <v>187</v>
      </c>
      <c r="B197" s="278" t="s">
        <v>254</v>
      </c>
      <c r="C197" s="279">
        <v>489.7</v>
      </c>
      <c r="D197" s="280">
        <v>482.0333333333333</v>
      </c>
      <c r="E197" s="280">
        <v>469.66666666666663</v>
      </c>
      <c r="F197" s="280">
        <v>449.63333333333333</v>
      </c>
      <c r="G197" s="280">
        <v>437.26666666666665</v>
      </c>
      <c r="H197" s="280">
        <v>502.06666666666661</v>
      </c>
      <c r="I197" s="280">
        <v>514.43333333333328</v>
      </c>
      <c r="J197" s="280">
        <v>534.46666666666658</v>
      </c>
      <c r="K197" s="278">
        <v>494.4</v>
      </c>
      <c r="L197" s="278">
        <v>462</v>
      </c>
      <c r="M197" s="278">
        <v>50.653649999999999</v>
      </c>
    </row>
    <row r="198" spans="1:13">
      <c r="A198" s="269">
        <v>188</v>
      </c>
      <c r="B198" s="278" t="s">
        <v>252</v>
      </c>
      <c r="C198" s="279">
        <v>746.4</v>
      </c>
      <c r="D198" s="280">
        <v>739.35</v>
      </c>
      <c r="E198" s="280">
        <v>732.30000000000007</v>
      </c>
      <c r="F198" s="280">
        <v>718.2</v>
      </c>
      <c r="G198" s="280">
        <v>711.15000000000009</v>
      </c>
      <c r="H198" s="280">
        <v>753.45</v>
      </c>
      <c r="I198" s="280">
        <v>760.5</v>
      </c>
      <c r="J198" s="280">
        <v>774.6</v>
      </c>
      <c r="K198" s="278">
        <v>746.4</v>
      </c>
      <c r="L198" s="278">
        <v>725.25</v>
      </c>
      <c r="M198" s="278">
        <v>0.45966000000000001</v>
      </c>
    </row>
    <row r="199" spans="1:13">
      <c r="A199" s="269">
        <v>189</v>
      </c>
      <c r="B199" s="278" t="s">
        <v>395</v>
      </c>
      <c r="C199" s="279">
        <v>154.69999999999999</v>
      </c>
      <c r="D199" s="280">
        <v>155.58333333333334</v>
      </c>
      <c r="E199" s="280">
        <v>149.16666666666669</v>
      </c>
      <c r="F199" s="280">
        <v>143.63333333333335</v>
      </c>
      <c r="G199" s="280">
        <v>137.2166666666667</v>
      </c>
      <c r="H199" s="280">
        <v>161.11666666666667</v>
      </c>
      <c r="I199" s="280">
        <v>167.53333333333336</v>
      </c>
      <c r="J199" s="280">
        <v>173.06666666666666</v>
      </c>
      <c r="K199" s="278">
        <v>162</v>
      </c>
      <c r="L199" s="278">
        <v>150.05000000000001</v>
      </c>
      <c r="M199" s="278">
        <v>11.158160000000001</v>
      </c>
    </row>
    <row r="200" spans="1:13">
      <c r="A200" s="269">
        <v>190</v>
      </c>
      <c r="B200" s="278" t="s">
        <v>396</v>
      </c>
      <c r="C200" s="279">
        <v>303.8</v>
      </c>
      <c r="D200" s="280">
        <v>300.86666666666667</v>
      </c>
      <c r="E200" s="280">
        <v>297.93333333333334</v>
      </c>
      <c r="F200" s="280">
        <v>292.06666666666666</v>
      </c>
      <c r="G200" s="280">
        <v>289.13333333333333</v>
      </c>
      <c r="H200" s="280">
        <v>306.73333333333335</v>
      </c>
      <c r="I200" s="280">
        <v>309.66666666666674</v>
      </c>
      <c r="J200" s="280">
        <v>315.53333333333336</v>
      </c>
      <c r="K200" s="278">
        <v>303.8</v>
      </c>
      <c r="L200" s="278">
        <v>295</v>
      </c>
      <c r="M200" s="278">
        <v>0.39739000000000002</v>
      </c>
    </row>
    <row r="201" spans="1:13">
      <c r="A201" s="269">
        <v>191</v>
      </c>
      <c r="B201" s="278" t="s">
        <v>112</v>
      </c>
      <c r="C201" s="279">
        <v>1782.65</v>
      </c>
      <c r="D201" s="280">
        <v>1780.8833333333334</v>
      </c>
      <c r="E201" s="280">
        <v>1754.3166666666668</v>
      </c>
      <c r="F201" s="280">
        <v>1725.9833333333333</v>
      </c>
      <c r="G201" s="280">
        <v>1699.4166666666667</v>
      </c>
      <c r="H201" s="280">
        <v>1809.2166666666669</v>
      </c>
      <c r="I201" s="280">
        <v>1835.7833333333335</v>
      </c>
      <c r="J201" s="280">
        <v>1864.116666666667</v>
      </c>
      <c r="K201" s="278">
        <v>1807.45</v>
      </c>
      <c r="L201" s="278">
        <v>1752.55</v>
      </c>
      <c r="M201" s="278">
        <v>14.5365</v>
      </c>
    </row>
    <row r="202" spans="1:13">
      <c r="A202" s="269">
        <v>192</v>
      </c>
      <c r="B202" s="278" t="s">
        <v>113</v>
      </c>
      <c r="C202" s="279">
        <v>275.2</v>
      </c>
      <c r="D202" s="280">
        <v>277.23333333333335</v>
      </c>
      <c r="E202" s="280">
        <v>267.9666666666667</v>
      </c>
      <c r="F202" s="280">
        <v>260.73333333333335</v>
      </c>
      <c r="G202" s="280">
        <v>251.4666666666667</v>
      </c>
      <c r="H202" s="280">
        <v>284.4666666666667</v>
      </c>
      <c r="I202" s="280">
        <v>293.73333333333335</v>
      </c>
      <c r="J202" s="280">
        <v>300.9666666666667</v>
      </c>
      <c r="K202" s="278">
        <v>286.5</v>
      </c>
      <c r="L202" s="278">
        <v>270</v>
      </c>
      <c r="M202" s="278">
        <v>5.6786199999999996</v>
      </c>
    </row>
    <row r="203" spans="1:13">
      <c r="A203" s="269">
        <v>193</v>
      </c>
      <c r="B203" s="278" t="s">
        <v>397</v>
      </c>
      <c r="C203" s="279">
        <v>11.3</v>
      </c>
      <c r="D203" s="280">
        <v>11.266666666666666</v>
      </c>
      <c r="E203" s="280">
        <v>11.083333333333332</v>
      </c>
      <c r="F203" s="280">
        <v>10.866666666666667</v>
      </c>
      <c r="G203" s="280">
        <v>10.683333333333334</v>
      </c>
      <c r="H203" s="280">
        <v>11.483333333333331</v>
      </c>
      <c r="I203" s="280">
        <v>11.666666666666664</v>
      </c>
      <c r="J203" s="280">
        <v>11.883333333333329</v>
      </c>
      <c r="K203" s="278">
        <v>11.45</v>
      </c>
      <c r="L203" s="278">
        <v>11.05</v>
      </c>
      <c r="M203" s="278">
        <v>9.09483</v>
      </c>
    </row>
    <row r="204" spans="1:13">
      <c r="A204" s="269">
        <v>194</v>
      </c>
      <c r="B204" s="278" t="s">
        <v>399</v>
      </c>
      <c r="C204" s="279">
        <v>60.15</v>
      </c>
      <c r="D204" s="280">
        <v>60.54999999999999</v>
      </c>
      <c r="E204" s="280">
        <v>59.299999999999983</v>
      </c>
      <c r="F204" s="280">
        <v>58.449999999999996</v>
      </c>
      <c r="G204" s="280">
        <v>57.199999999999989</v>
      </c>
      <c r="H204" s="280">
        <v>61.399999999999977</v>
      </c>
      <c r="I204" s="280">
        <v>62.649999999999991</v>
      </c>
      <c r="J204" s="280">
        <v>63.499999999999972</v>
      </c>
      <c r="K204" s="278">
        <v>61.8</v>
      </c>
      <c r="L204" s="278">
        <v>59.7</v>
      </c>
      <c r="M204" s="278">
        <v>1.2786900000000001</v>
      </c>
    </row>
    <row r="205" spans="1:13">
      <c r="A205" s="269">
        <v>195</v>
      </c>
      <c r="B205" s="278" t="s">
        <v>115</v>
      </c>
      <c r="C205" s="279">
        <v>120.55</v>
      </c>
      <c r="D205" s="280">
        <v>118.96666666666665</v>
      </c>
      <c r="E205" s="280">
        <v>116.0333333333333</v>
      </c>
      <c r="F205" s="280">
        <v>111.51666666666665</v>
      </c>
      <c r="G205" s="280">
        <v>108.5833333333333</v>
      </c>
      <c r="H205" s="280">
        <v>123.48333333333331</v>
      </c>
      <c r="I205" s="280">
        <v>126.41666666666667</v>
      </c>
      <c r="J205" s="280">
        <v>130.93333333333331</v>
      </c>
      <c r="K205" s="278">
        <v>121.9</v>
      </c>
      <c r="L205" s="278">
        <v>114.45</v>
      </c>
      <c r="M205" s="278">
        <v>189.7201</v>
      </c>
    </row>
    <row r="206" spans="1:13">
      <c r="A206" s="269">
        <v>196</v>
      </c>
      <c r="B206" s="278" t="s">
        <v>401</v>
      </c>
      <c r="C206" s="279">
        <v>26.4</v>
      </c>
      <c r="D206" s="280">
        <v>26.2</v>
      </c>
      <c r="E206" s="280">
        <v>25.7</v>
      </c>
      <c r="F206" s="280">
        <v>25</v>
      </c>
      <c r="G206" s="280">
        <v>24.5</v>
      </c>
      <c r="H206" s="280">
        <v>26.9</v>
      </c>
      <c r="I206" s="280">
        <v>27.4</v>
      </c>
      <c r="J206" s="280">
        <v>28.099999999999998</v>
      </c>
      <c r="K206" s="278">
        <v>26.7</v>
      </c>
      <c r="L206" s="278">
        <v>25.5</v>
      </c>
      <c r="M206" s="278">
        <v>4.6904399999999997</v>
      </c>
    </row>
    <row r="207" spans="1:13">
      <c r="A207" s="269">
        <v>197</v>
      </c>
      <c r="B207" s="278" t="s">
        <v>116</v>
      </c>
      <c r="C207" s="279">
        <v>213.85</v>
      </c>
      <c r="D207" s="280">
        <v>213.44999999999996</v>
      </c>
      <c r="E207" s="280">
        <v>208.69999999999993</v>
      </c>
      <c r="F207" s="280">
        <v>203.54999999999998</v>
      </c>
      <c r="G207" s="280">
        <v>198.79999999999995</v>
      </c>
      <c r="H207" s="280">
        <v>218.59999999999991</v>
      </c>
      <c r="I207" s="280">
        <v>223.34999999999997</v>
      </c>
      <c r="J207" s="280">
        <v>228.49999999999989</v>
      </c>
      <c r="K207" s="278">
        <v>218.2</v>
      </c>
      <c r="L207" s="278">
        <v>208.3</v>
      </c>
      <c r="M207" s="278">
        <v>48.739249999999998</v>
      </c>
    </row>
    <row r="208" spans="1:13">
      <c r="A208" s="269">
        <v>198</v>
      </c>
      <c r="B208" s="278" t="s">
        <v>117</v>
      </c>
      <c r="C208" s="279">
        <v>2436.1</v>
      </c>
      <c r="D208" s="280">
        <v>2461.1166666666668</v>
      </c>
      <c r="E208" s="280">
        <v>2396.0833333333335</v>
      </c>
      <c r="F208" s="280">
        <v>2356.0666666666666</v>
      </c>
      <c r="G208" s="280">
        <v>2291.0333333333333</v>
      </c>
      <c r="H208" s="280">
        <v>2501.1333333333337</v>
      </c>
      <c r="I208" s="280">
        <v>2566.1666666666665</v>
      </c>
      <c r="J208" s="280">
        <v>2606.1833333333338</v>
      </c>
      <c r="K208" s="278">
        <v>2526.15</v>
      </c>
      <c r="L208" s="278">
        <v>2421.1</v>
      </c>
      <c r="M208" s="278">
        <v>53.882579999999997</v>
      </c>
    </row>
    <row r="209" spans="1:13">
      <c r="A209" s="269">
        <v>199</v>
      </c>
      <c r="B209" s="278" t="s">
        <v>255</v>
      </c>
      <c r="C209" s="279">
        <v>174.1</v>
      </c>
      <c r="D209" s="280">
        <v>173.39999999999998</v>
      </c>
      <c r="E209" s="280">
        <v>169.34999999999997</v>
      </c>
      <c r="F209" s="280">
        <v>164.6</v>
      </c>
      <c r="G209" s="280">
        <v>160.54999999999998</v>
      </c>
      <c r="H209" s="280">
        <v>178.14999999999995</v>
      </c>
      <c r="I209" s="280">
        <v>182.19999999999996</v>
      </c>
      <c r="J209" s="280">
        <v>186.94999999999993</v>
      </c>
      <c r="K209" s="278">
        <v>177.45</v>
      </c>
      <c r="L209" s="278">
        <v>168.65</v>
      </c>
      <c r="M209" s="278">
        <v>4.1383599999999996</v>
      </c>
    </row>
    <row r="210" spans="1:13">
      <c r="A210" s="269">
        <v>200</v>
      </c>
      <c r="B210" s="278" t="s">
        <v>402</v>
      </c>
      <c r="C210" s="279">
        <v>26801.7</v>
      </c>
      <c r="D210" s="280">
        <v>26707.483333333334</v>
      </c>
      <c r="E210" s="280">
        <v>26314.966666666667</v>
      </c>
      <c r="F210" s="280">
        <v>25828.233333333334</v>
      </c>
      <c r="G210" s="280">
        <v>25435.716666666667</v>
      </c>
      <c r="H210" s="280">
        <v>27194.216666666667</v>
      </c>
      <c r="I210" s="280">
        <v>27586.733333333337</v>
      </c>
      <c r="J210" s="280">
        <v>28073.466666666667</v>
      </c>
      <c r="K210" s="278">
        <v>27100</v>
      </c>
      <c r="L210" s="278">
        <v>26220.75</v>
      </c>
      <c r="M210" s="278">
        <v>3.3860000000000001E-2</v>
      </c>
    </row>
    <row r="211" spans="1:13">
      <c r="A211" s="269">
        <v>201</v>
      </c>
      <c r="B211" s="278" t="s">
        <v>398</v>
      </c>
      <c r="C211" s="279">
        <v>48.45</v>
      </c>
      <c r="D211" s="280">
        <v>48.800000000000004</v>
      </c>
      <c r="E211" s="280">
        <v>47.650000000000006</v>
      </c>
      <c r="F211" s="280">
        <v>46.85</v>
      </c>
      <c r="G211" s="280">
        <v>45.7</v>
      </c>
      <c r="H211" s="280">
        <v>49.600000000000009</v>
      </c>
      <c r="I211" s="280">
        <v>50.75</v>
      </c>
      <c r="J211" s="280">
        <v>51.550000000000011</v>
      </c>
      <c r="K211" s="278">
        <v>49.95</v>
      </c>
      <c r="L211" s="278">
        <v>48</v>
      </c>
      <c r="M211" s="278">
        <v>9.5411000000000001</v>
      </c>
    </row>
    <row r="212" spans="1:13">
      <c r="A212" s="269">
        <v>202</v>
      </c>
      <c r="B212" s="278" t="s">
        <v>256</v>
      </c>
      <c r="C212" s="279">
        <v>22.85</v>
      </c>
      <c r="D212" s="280">
        <v>22.716666666666669</v>
      </c>
      <c r="E212" s="280">
        <v>22.333333333333336</v>
      </c>
      <c r="F212" s="280">
        <v>21.816666666666666</v>
      </c>
      <c r="G212" s="280">
        <v>21.433333333333334</v>
      </c>
      <c r="H212" s="280">
        <v>23.233333333333338</v>
      </c>
      <c r="I212" s="280">
        <v>23.616666666666671</v>
      </c>
      <c r="J212" s="280">
        <v>24.13333333333334</v>
      </c>
      <c r="K212" s="278">
        <v>23.1</v>
      </c>
      <c r="L212" s="278">
        <v>22.2</v>
      </c>
      <c r="M212" s="278">
        <v>9.1518599999999992</v>
      </c>
    </row>
    <row r="213" spans="1:13">
      <c r="A213" s="269">
        <v>203</v>
      </c>
      <c r="B213" s="278" t="s">
        <v>416</v>
      </c>
      <c r="C213" s="279">
        <v>49.65</v>
      </c>
      <c r="D213" s="280">
        <v>48.949999999999996</v>
      </c>
      <c r="E213" s="280">
        <v>48.249999999999993</v>
      </c>
      <c r="F213" s="280">
        <v>46.849999999999994</v>
      </c>
      <c r="G213" s="280">
        <v>46.149999999999991</v>
      </c>
      <c r="H213" s="280">
        <v>50.349999999999994</v>
      </c>
      <c r="I213" s="280">
        <v>51.05</v>
      </c>
      <c r="J213" s="280">
        <v>52.449999999999996</v>
      </c>
      <c r="K213" s="278">
        <v>49.65</v>
      </c>
      <c r="L213" s="278">
        <v>47.55</v>
      </c>
      <c r="M213" s="278">
        <v>11.01092</v>
      </c>
    </row>
    <row r="214" spans="1:13">
      <c r="A214" s="269">
        <v>204</v>
      </c>
      <c r="B214" s="278" t="s">
        <v>118</v>
      </c>
      <c r="C214" s="279">
        <v>106.3</v>
      </c>
      <c r="D214" s="280">
        <v>102.18333333333332</v>
      </c>
      <c r="E214" s="280">
        <v>94.266666666666652</v>
      </c>
      <c r="F214" s="280">
        <v>82.233333333333334</v>
      </c>
      <c r="G214" s="280">
        <v>74.316666666666663</v>
      </c>
      <c r="H214" s="280">
        <v>114.21666666666664</v>
      </c>
      <c r="I214" s="280">
        <v>122.1333333333333</v>
      </c>
      <c r="J214" s="280">
        <v>134.16666666666663</v>
      </c>
      <c r="K214" s="278">
        <v>110.1</v>
      </c>
      <c r="L214" s="278">
        <v>90.15</v>
      </c>
      <c r="M214" s="278">
        <v>546.80481999999995</v>
      </c>
    </row>
    <row r="215" spans="1:13">
      <c r="A215" s="269">
        <v>205</v>
      </c>
      <c r="B215" s="278" t="s">
        <v>415</v>
      </c>
      <c r="C215" s="279">
        <v>45.05</v>
      </c>
      <c r="D215" s="280">
        <v>43.783333333333331</v>
      </c>
      <c r="E215" s="280">
        <v>42.516666666666666</v>
      </c>
      <c r="F215" s="280">
        <v>39.983333333333334</v>
      </c>
      <c r="G215" s="280">
        <v>38.716666666666669</v>
      </c>
      <c r="H215" s="280">
        <v>46.316666666666663</v>
      </c>
      <c r="I215" s="280">
        <v>47.583333333333329</v>
      </c>
      <c r="J215" s="280">
        <v>50.11666666666666</v>
      </c>
      <c r="K215" s="278">
        <v>45.05</v>
      </c>
      <c r="L215" s="278">
        <v>41.25</v>
      </c>
      <c r="M215" s="278">
        <v>1.29288</v>
      </c>
    </row>
    <row r="216" spans="1:13">
      <c r="A216" s="269">
        <v>206</v>
      </c>
      <c r="B216" s="278" t="s">
        <v>259</v>
      </c>
      <c r="C216" s="279">
        <v>98.95</v>
      </c>
      <c r="D216" s="280">
        <v>96.816666666666663</v>
      </c>
      <c r="E216" s="280">
        <v>94.683333333333323</v>
      </c>
      <c r="F216" s="280">
        <v>90.416666666666657</v>
      </c>
      <c r="G216" s="280">
        <v>88.283333333333317</v>
      </c>
      <c r="H216" s="280">
        <v>101.08333333333333</v>
      </c>
      <c r="I216" s="280">
        <v>103.21666666666665</v>
      </c>
      <c r="J216" s="280">
        <v>107.48333333333333</v>
      </c>
      <c r="K216" s="278">
        <v>98.95</v>
      </c>
      <c r="L216" s="278">
        <v>92.55</v>
      </c>
      <c r="M216" s="278">
        <v>3.10304</v>
      </c>
    </row>
    <row r="217" spans="1:13">
      <c r="A217" s="269">
        <v>207</v>
      </c>
      <c r="B217" s="278" t="s">
        <v>119</v>
      </c>
      <c r="C217" s="279">
        <v>342</v>
      </c>
      <c r="D217" s="280">
        <v>336.38333333333333</v>
      </c>
      <c r="E217" s="280">
        <v>324.96666666666664</v>
      </c>
      <c r="F217" s="280">
        <v>307.93333333333334</v>
      </c>
      <c r="G217" s="280">
        <v>296.51666666666665</v>
      </c>
      <c r="H217" s="280">
        <v>353.41666666666663</v>
      </c>
      <c r="I217" s="280">
        <v>364.83333333333337</v>
      </c>
      <c r="J217" s="280">
        <v>381.86666666666662</v>
      </c>
      <c r="K217" s="278">
        <v>347.8</v>
      </c>
      <c r="L217" s="278">
        <v>319.35000000000002</v>
      </c>
      <c r="M217" s="278">
        <v>564.94210999999996</v>
      </c>
    </row>
    <row r="218" spans="1:13">
      <c r="A218" s="269">
        <v>208</v>
      </c>
      <c r="B218" s="278" t="s">
        <v>257</v>
      </c>
      <c r="C218" s="279">
        <v>1157.25</v>
      </c>
      <c r="D218" s="280">
        <v>1172.5833333333333</v>
      </c>
      <c r="E218" s="280">
        <v>1121.4666666666665</v>
      </c>
      <c r="F218" s="280">
        <v>1085.6833333333332</v>
      </c>
      <c r="G218" s="280">
        <v>1034.5666666666664</v>
      </c>
      <c r="H218" s="280">
        <v>1208.3666666666666</v>
      </c>
      <c r="I218" s="280">
        <v>1259.4833333333333</v>
      </c>
      <c r="J218" s="280">
        <v>1295.2666666666667</v>
      </c>
      <c r="K218" s="278">
        <v>1223.7</v>
      </c>
      <c r="L218" s="278">
        <v>1136.8</v>
      </c>
      <c r="M218" s="278">
        <v>8.0938099999999995</v>
      </c>
    </row>
    <row r="219" spans="1:13">
      <c r="A219" s="269">
        <v>209</v>
      </c>
      <c r="B219" s="278" t="s">
        <v>120</v>
      </c>
      <c r="C219" s="279">
        <v>334.85</v>
      </c>
      <c r="D219" s="280">
        <v>331.58333333333331</v>
      </c>
      <c r="E219" s="280">
        <v>320.26666666666665</v>
      </c>
      <c r="F219" s="280">
        <v>305.68333333333334</v>
      </c>
      <c r="G219" s="280">
        <v>294.36666666666667</v>
      </c>
      <c r="H219" s="280">
        <v>346.16666666666663</v>
      </c>
      <c r="I219" s="280">
        <v>357.48333333333335</v>
      </c>
      <c r="J219" s="280">
        <v>372.06666666666661</v>
      </c>
      <c r="K219" s="278">
        <v>342.9</v>
      </c>
      <c r="L219" s="278">
        <v>317</v>
      </c>
      <c r="M219" s="278">
        <v>40.895220000000002</v>
      </c>
    </row>
    <row r="220" spans="1:13">
      <c r="A220" s="269">
        <v>210</v>
      </c>
      <c r="B220" s="278" t="s">
        <v>404</v>
      </c>
      <c r="C220" s="279">
        <v>2319.3000000000002</v>
      </c>
      <c r="D220" s="280">
        <v>2358.75</v>
      </c>
      <c r="E220" s="280">
        <v>2237.5500000000002</v>
      </c>
      <c r="F220" s="280">
        <v>2155.8000000000002</v>
      </c>
      <c r="G220" s="280">
        <v>2034.6000000000004</v>
      </c>
      <c r="H220" s="280">
        <v>2440.5</v>
      </c>
      <c r="I220" s="280">
        <v>2561.6999999999998</v>
      </c>
      <c r="J220" s="280">
        <v>2643.45</v>
      </c>
      <c r="K220" s="278">
        <v>2479.9499999999998</v>
      </c>
      <c r="L220" s="278">
        <v>2277</v>
      </c>
      <c r="M220" s="278">
        <v>1.0540000000000001E-2</v>
      </c>
    </row>
    <row r="221" spans="1:13">
      <c r="A221" s="269">
        <v>211</v>
      </c>
      <c r="B221" s="278" t="s">
        <v>258</v>
      </c>
      <c r="C221" s="279">
        <v>20.75</v>
      </c>
      <c r="D221" s="280">
        <v>20.583333333333332</v>
      </c>
      <c r="E221" s="280">
        <v>20.266666666666666</v>
      </c>
      <c r="F221" s="280">
        <v>19.783333333333335</v>
      </c>
      <c r="G221" s="280">
        <v>19.466666666666669</v>
      </c>
      <c r="H221" s="280">
        <v>21.066666666666663</v>
      </c>
      <c r="I221" s="280">
        <v>21.383333333333333</v>
      </c>
      <c r="J221" s="280">
        <v>21.86666666666666</v>
      </c>
      <c r="K221" s="278">
        <v>20.9</v>
      </c>
      <c r="L221" s="278">
        <v>20.100000000000001</v>
      </c>
      <c r="M221" s="278">
        <v>7.0673599999999999</v>
      </c>
    </row>
    <row r="222" spans="1:13">
      <c r="A222" s="269">
        <v>212</v>
      </c>
      <c r="B222" s="278" t="s">
        <v>121</v>
      </c>
      <c r="C222" s="279">
        <v>4.25</v>
      </c>
      <c r="D222" s="280">
        <v>4.3500000000000005</v>
      </c>
      <c r="E222" s="280">
        <v>4.0500000000000007</v>
      </c>
      <c r="F222" s="280">
        <v>3.8500000000000005</v>
      </c>
      <c r="G222" s="280">
        <v>3.5500000000000007</v>
      </c>
      <c r="H222" s="280">
        <v>4.5500000000000007</v>
      </c>
      <c r="I222" s="280">
        <v>4.8499999999999996</v>
      </c>
      <c r="J222" s="280">
        <v>5.0500000000000007</v>
      </c>
      <c r="K222" s="278">
        <v>4.6500000000000004</v>
      </c>
      <c r="L222" s="278">
        <v>4.1500000000000004</v>
      </c>
      <c r="M222" s="278">
        <v>4032.5881399999998</v>
      </c>
    </row>
    <row r="223" spans="1:13">
      <c r="A223" s="269">
        <v>213</v>
      </c>
      <c r="B223" s="278" t="s">
        <v>405</v>
      </c>
      <c r="C223" s="279">
        <v>15.95</v>
      </c>
      <c r="D223" s="280">
        <v>15.799999999999999</v>
      </c>
      <c r="E223" s="280">
        <v>15.499999999999996</v>
      </c>
      <c r="F223" s="280">
        <v>15.049999999999997</v>
      </c>
      <c r="G223" s="280">
        <v>14.749999999999995</v>
      </c>
      <c r="H223" s="280">
        <v>16.25</v>
      </c>
      <c r="I223" s="280">
        <v>16.549999999999997</v>
      </c>
      <c r="J223" s="280">
        <v>17</v>
      </c>
      <c r="K223" s="278">
        <v>16.100000000000001</v>
      </c>
      <c r="L223" s="278">
        <v>15.35</v>
      </c>
      <c r="M223" s="278">
        <v>31.712199999999999</v>
      </c>
    </row>
    <row r="224" spans="1:13">
      <c r="A224" s="269">
        <v>214</v>
      </c>
      <c r="B224" s="278" t="s">
        <v>122</v>
      </c>
      <c r="C224" s="279">
        <v>24.15</v>
      </c>
      <c r="D224" s="280">
        <v>23.583333333333332</v>
      </c>
      <c r="E224" s="280">
        <v>22.666666666666664</v>
      </c>
      <c r="F224" s="280">
        <v>21.183333333333334</v>
      </c>
      <c r="G224" s="280">
        <v>20.266666666666666</v>
      </c>
      <c r="H224" s="280">
        <v>25.066666666666663</v>
      </c>
      <c r="I224" s="280">
        <v>25.983333333333327</v>
      </c>
      <c r="J224" s="280">
        <v>27.466666666666661</v>
      </c>
      <c r="K224" s="278">
        <v>24.5</v>
      </c>
      <c r="L224" s="278">
        <v>22.1</v>
      </c>
      <c r="M224" s="278">
        <v>291.66210000000001</v>
      </c>
    </row>
    <row r="225" spans="1:13">
      <c r="A225" s="269">
        <v>215</v>
      </c>
      <c r="B225" s="278" t="s">
        <v>417</v>
      </c>
      <c r="C225" s="279">
        <v>152.80000000000001</v>
      </c>
      <c r="D225" s="280">
        <v>152.16666666666666</v>
      </c>
      <c r="E225" s="280">
        <v>146.88333333333333</v>
      </c>
      <c r="F225" s="280">
        <v>140.96666666666667</v>
      </c>
      <c r="G225" s="280">
        <v>135.68333333333334</v>
      </c>
      <c r="H225" s="280">
        <v>158.08333333333331</v>
      </c>
      <c r="I225" s="280">
        <v>163.36666666666667</v>
      </c>
      <c r="J225" s="280">
        <v>169.2833333333333</v>
      </c>
      <c r="K225" s="278">
        <v>157.44999999999999</v>
      </c>
      <c r="L225" s="278">
        <v>146.25</v>
      </c>
      <c r="M225" s="278">
        <v>3.5843099999999999</v>
      </c>
    </row>
    <row r="226" spans="1:13">
      <c r="A226" s="269">
        <v>216</v>
      </c>
      <c r="B226" s="278" t="s">
        <v>406</v>
      </c>
      <c r="C226" s="279">
        <v>356</v>
      </c>
      <c r="D226" s="280">
        <v>356.18333333333334</v>
      </c>
      <c r="E226" s="280">
        <v>328.36666666666667</v>
      </c>
      <c r="F226" s="280">
        <v>300.73333333333335</v>
      </c>
      <c r="G226" s="280">
        <v>272.91666666666669</v>
      </c>
      <c r="H226" s="280">
        <v>383.81666666666666</v>
      </c>
      <c r="I226" s="280">
        <v>411.63333333333338</v>
      </c>
      <c r="J226" s="280">
        <v>439.26666666666665</v>
      </c>
      <c r="K226" s="278">
        <v>384</v>
      </c>
      <c r="L226" s="278">
        <v>328.55</v>
      </c>
      <c r="M226" s="278">
        <v>1.2884500000000001</v>
      </c>
    </row>
    <row r="227" spans="1:13">
      <c r="A227" s="269">
        <v>217</v>
      </c>
      <c r="B227" s="278" t="s">
        <v>407</v>
      </c>
      <c r="C227" s="279">
        <v>4.0999999999999996</v>
      </c>
      <c r="D227" s="280">
        <v>4.083333333333333</v>
      </c>
      <c r="E227" s="280">
        <v>4.0166666666666657</v>
      </c>
      <c r="F227" s="280">
        <v>3.9333333333333327</v>
      </c>
      <c r="G227" s="280">
        <v>3.8666666666666654</v>
      </c>
      <c r="H227" s="280">
        <v>4.1666666666666661</v>
      </c>
      <c r="I227" s="280">
        <v>4.2333333333333343</v>
      </c>
      <c r="J227" s="280">
        <v>4.3166666666666664</v>
      </c>
      <c r="K227" s="278">
        <v>4.1500000000000004</v>
      </c>
      <c r="L227" s="278">
        <v>4</v>
      </c>
      <c r="M227" s="278">
        <v>20.763940000000002</v>
      </c>
    </row>
    <row r="228" spans="1:13">
      <c r="A228" s="269">
        <v>218</v>
      </c>
      <c r="B228" s="278" t="s">
        <v>123</v>
      </c>
      <c r="C228" s="279">
        <v>464.55</v>
      </c>
      <c r="D228" s="280">
        <v>462.3</v>
      </c>
      <c r="E228" s="280">
        <v>450.25</v>
      </c>
      <c r="F228" s="280">
        <v>435.95</v>
      </c>
      <c r="G228" s="280">
        <v>423.9</v>
      </c>
      <c r="H228" s="280">
        <v>476.6</v>
      </c>
      <c r="I228" s="280">
        <v>488.65000000000009</v>
      </c>
      <c r="J228" s="280">
        <v>502.95000000000005</v>
      </c>
      <c r="K228" s="278">
        <v>474.35</v>
      </c>
      <c r="L228" s="278">
        <v>448</v>
      </c>
      <c r="M228" s="278">
        <v>40.114759999999997</v>
      </c>
    </row>
    <row r="229" spans="1:13">
      <c r="A229" s="269">
        <v>219</v>
      </c>
      <c r="B229" s="278" t="s">
        <v>408</v>
      </c>
      <c r="C229" s="279">
        <v>83.8</v>
      </c>
      <c r="D229" s="280">
        <v>83.666666666666671</v>
      </c>
      <c r="E229" s="280">
        <v>82.333333333333343</v>
      </c>
      <c r="F229" s="280">
        <v>80.866666666666674</v>
      </c>
      <c r="G229" s="280">
        <v>79.533333333333346</v>
      </c>
      <c r="H229" s="280">
        <v>85.13333333333334</v>
      </c>
      <c r="I229" s="280">
        <v>86.466666666666683</v>
      </c>
      <c r="J229" s="280">
        <v>87.933333333333337</v>
      </c>
      <c r="K229" s="278">
        <v>85</v>
      </c>
      <c r="L229" s="278">
        <v>82.2</v>
      </c>
      <c r="M229" s="278">
        <v>2.8487300000000002</v>
      </c>
    </row>
    <row r="230" spans="1:13">
      <c r="A230" s="269">
        <v>220</v>
      </c>
      <c r="B230" s="278" t="s">
        <v>261</v>
      </c>
      <c r="C230" s="279">
        <v>80.7</v>
      </c>
      <c r="D230" s="280">
        <v>80.783333333333331</v>
      </c>
      <c r="E230" s="280">
        <v>78.066666666666663</v>
      </c>
      <c r="F230" s="280">
        <v>75.433333333333337</v>
      </c>
      <c r="G230" s="280">
        <v>72.716666666666669</v>
      </c>
      <c r="H230" s="280">
        <v>83.416666666666657</v>
      </c>
      <c r="I230" s="280">
        <v>86.133333333333326</v>
      </c>
      <c r="J230" s="280">
        <v>88.766666666666652</v>
      </c>
      <c r="K230" s="278">
        <v>83.5</v>
      </c>
      <c r="L230" s="278">
        <v>78.150000000000006</v>
      </c>
      <c r="M230" s="278">
        <v>32.770409999999998</v>
      </c>
    </row>
    <row r="231" spans="1:13">
      <c r="A231" s="269">
        <v>221</v>
      </c>
      <c r="B231" s="278" t="s">
        <v>413</v>
      </c>
      <c r="C231" s="279">
        <v>105.45</v>
      </c>
      <c r="D231" s="280">
        <v>106.25</v>
      </c>
      <c r="E231" s="280">
        <v>104.2</v>
      </c>
      <c r="F231" s="280">
        <v>102.95</v>
      </c>
      <c r="G231" s="280">
        <v>100.9</v>
      </c>
      <c r="H231" s="280">
        <v>107.5</v>
      </c>
      <c r="I231" s="280">
        <v>109.55000000000001</v>
      </c>
      <c r="J231" s="280">
        <v>110.8</v>
      </c>
      <c r="K231" s="278">
        <v>108.3</v>
      </c>
      <c r="L231" s="278">
        <v>105</v>
      </c>
      <c r="M231" s="278">
        <v>13.14883</v>
      </c>
    </row>
    <row r="232" spans="1:13">
      <c r="A232" s="269">
        <v>222</v>
      </c>
      <c r="B232" s="278" t="s">
        <v>1617</v>
      </c>
      <c r="C232" s="279">
        <v>2190.85</v>
      </c>
      <c r="D232" s="280">
        <v>2172.1666666666665</v>
      </c>
      <c r="E232" s="280">
        <v>2125.7333333333331</v>
      </c>
      <c r="F232" s="280">
        <v>2060.6166666666668</v>
      </c>
      <c r="G232" s="280">
        <v>2014.1833333333334</v>
      </c>
      <c r="H232" s="280">
        <v>2237.2833333333328</v>
      </c>
      <c r="I232" s="280">
        <v>2283.7166666666662</v>
      </c>
      <c r="J232" s="280">
        <v>2348.8333333333326</v>
      </c>
      <c r="K232" s="278">
        <v>2218.6</v>
      </c>
      <c r="L232" s="278">
        <v>2107.0500000000002</v>
      </c>
      <c r="M232" s="278">
        <v>0.24278</v>
      </c>
    </row>
    <row r="233" spans="1:13">
      <c r="A233" s="269">
        <v>223</v>
      </c>
      <c r="B233" s="278" t="s">
        <v>260</v>
      </c>
      <c r="C233" s="279">
        <v>45.9</v>
      </c>
      <c r="D233" s="280">
        <v>45.966666666666669</v>
      </c>
      <c r="E233" s="280">
        <v>45.533333333333339</v>
      </c>
      <c r="F233" s="280">
        <v>45.166666666666671</v>
      </c>
      <c r="G233" s="280">
        <v>44.733333333333341</v>
      </c>
      <c r="H233" s="280">
        <v>46.333333333333336</v>
      </c>
      <c r="I233" s="280">
        <v>46.766666666666673</v>
      </c>
      <c r="J233" s="280">
        <v>47.133333333333333</v>
      </c>
      <c r="K233" s="278">
        <v>46.4</v>
      </c>
      <c r="L233" s="278">
        <v>45.6</v>
      </c>
      <c r="M233" s="278">
        <v>9.5285100000000007</v>
      </c>
    </row>
    <row r="234" spans="1:13">
      <c r="A234" s="269">
        <v>224</v>
      </c>
      <c r="B234" s="278" t="s">
        <v>124</v>
      </c>
      <c r="C234" s="279">
        <v>1010</v>
      </c>
      <c r="D234" s="280">
        <v>1005.7666666666668</v>
      </c>
      <c r="E234" s="280">
        <v>987.23333333333358</v>
      </c>
      <c r="F234" s="280">
        <v>964.46666666666681</v>
      </c>
      <c r="G234" s="280">
        <v>945.93333333333362</v>
      </c>
      <c r="H234" s="280">
        <v>1028.5333333333335</v>
      </c>
      <c r="I234" s="280">
        <v>1047.0666666666666</v>
      </c>
      <c r="J234" s="280">
        <v>1069.8333333333335</v>
      </c>
      <c r="K234" s="278">
        <v>1024.3</v>
      </c>
      <c r="L234" s="278">
        <v>983</v>
      </c>
      <c r="M234" s="278">
        <v>19.60417</v>
      </c>
    </row>
    <row r="235" spans="1:13">
      <c r="A235" s="269">
        <v>225</v>
      </c>
      <c r="B235" s="278" t="s">
        <v>419</v>
      </c>
      <c r="C235" s="279">
        <v>263.45</v>
      </c>
      <c r="D235" s="280">
        <v>262.8</v>
      </c>
      <c r="E235" s="280">
        <v>260.15000000000003</v>
      </c>
      <c r="F235" s="280">
        <v>256.85000000000002</v>
      </c>
      <c r="G235" s="280">
        <v>254.20000000000005</v>
      </c>
      <c r="H235" s="280">
        <v>266.10000000000002</v>
      </c>
      <c r="I235" s="280">
        <v>268.75</v>
      </c>
      <c r="J235" s="280">
        <v>272.05</v>
      </c>
      <c r="K235" s="278">
        <v>265.45</v>
      </c>
      <c r="L235" s="278">
        <v>259.5</v>
      </c>
      <c r="M235" s="278">
        <v>0.86038999999999999</v>
      </c>
    </row>
    <row r="236" spans="1:13">
      <c r="A236" s="269">
        <v>226</v>
      </c>
      <c r="B236" s="278" t="s">
        <v>125</v>
      </c>
      <c r="C236" s="279">
        <v>435.4</v>
      </c>
      <c r="D236" s="280">
        <v>430.2166666666667</v>
      </c>
      <c r="E236" s="280">
        <v>418.43333333333339</v>
      </c>
      <c r="F236" s="280">
        <v>401.4666666666667</v>
      </c>
      <c r="G236" s="280">
        <v>389.68333333333339</v>
      </c>
      <c r="H236" s="280">
        <v>447.18333333333339</v>
      </c>
      <c r="I236" s="280">
        <v>458.9666666666667</v>
      </c>
      <c r="J236" s="280">
        <v>475.93333333333339</v>
      </c>
      <c r="K236" s="278">
        <v>442</v>
      </c>
      <c r="L236" s="278">
        <v>413.25</v>
      </c>
      <c r="M236" s="278">
        <v>235.56870000000001</v>
      </c>
    </row>
    <row r="237" spans="1:13">
      <c r="A237" s="269">
        <v>227</v>
      </c>
      <c r="B237" s="278" t="s">
        <v>420</v>
      </c>
      <c r="C237" s="279">
        <v>35.85</v>
      </c>
      <c r="D237" s="280">
        <v>35.75</v>
      </c>
      <c r="E237" s="280">
        <v>35</v>
      </c>
      <c r="F237" s="280">
        <v>34.15</v>
      </c>
      <c r="G237" s="280">
        <v>33.4</v>
      </c>
      <c r="H237" s="280">
        <v>36.6</v>
      </c>
      <c r="I237" s="280">
        <v>37.35</v>
      </c>
      <c r="J237" s="280">
        <v>38.200000000000003</v>
      </c>
      <c r="K237" s="278">
        <v>36.5</v>
      </c>
      <c r="L237" s="278">
        <v>34.9</v>
      </c>
      <c r="M237" s="278">
        <v>17.778919999999999</v>
      </c>
    </row>
    <row r="238" spans="1:13">
      <c r="A238" s="269">
        <v>228</v>
      </c>
      <c r="B238" s="278" t="s">
        <v>126</v>
      </c>
      <c r="C238" s="279">
        <v>171.5</v>
      </c>
      <c r="D238" s="280">
        <v>170.88333333333333</v>
      </c>
      <c r="E238" s="280">
        <v>166.06666666666666</v>
      </c>
      <c r="F238" s="280">
        <v>160.63333333333333</v>
      </c>
      <c r="G238" s="280">
        <v>155.81666666666666</v>
      </c>
      <c r="H238" s="280">
        <v>176.31666666666666</v>
      </c>
      <c r="I238" s="280">
        <v>181.13333333333333</v>
      </c>
      <c r="J238" s="280">
        <v>186.56666666666666</v>
      </c>
      <c r="K238" s="278">
        <v>175.7</v>
      </c>
      <c r="L238" s="278">
        <v>165.45</v>
      </c>
      <c r="M238" s="278">
        <v>64.719430000000003</v>
      </c>
    </row>
    <row r="239" spans="1:13">
      <c r="A239" s="269">
        <v>229</v>
      </c>
      <c r="B239" s="278" t="s">
        <v>127</v>
      </c>
      <c r="C239" s="279">
        <v>623.85</v>
      </c>
      <c r="D239" s="280">
        <v>620.75</v>
      </c>
      <c r="E239" s="280">
        <v>606.6</v>
      </c>
      <c r="F239" s="280">
        <v>589.35</v>
      </c>
      <c r="G239" s="280">
        <v>575.20000000000005</v>
      </c>
      <c r="H239" s="280">
        <v>638</v>
      </c>
      <c r="I239" s="280">
        <v>652.15000000000009</v>
      </c>
      <c r="J239" s="280">
        <v>669.4</v>
      </c>
      <c r="K239" s="278">
        <v>634.9</v>
      </c>
      <c r="L239" s="278">
        <v>603.5</v>
      </c>
      <c r="M239" s="278">
        <v>177.8331</v>
      </c>
    </row>
    <row r="240" spans="1:13">
      <c r="A240" s="269">
        <v>230</v>
      </c>
      <c r="B240" s="278" t="s">
        <v>421</v>
      </c>
      <c r="C240" s="279">
        <v>229.25</v>
      </c>
      <c r="D240" s="280">
        <v>229.38333333333333</v>
      </c>
      <c r="E240" s="280">
        <v>220.86666666666665</v>
      </c>
      <c r="F240" s="280">
        <v>212.48333333333332</v>
      </c>
      <c r="G240" s="280">
        <v>203.96666666666664</v>
      </c>
      <c r="H240" s="280">
        <v>237.76666666666665</v>
      </c>
      <c r="I240" s="280">
        <v>246.2833333333333</v>
      </c>
      <c r="J240" s="280">
        <v>254.66666666666666</v>
      </c>
      <c r="K240" s="278">
        <v>237.9</v>
      </c>
      <c r="L240" s="278">
        <v>221</v>
      </c>
      <c r="M240" s="278">
        <v>5.7478800000000003</v>
      </c>
    </row>
    <row r="241" spans="1:13">
      <c r="A241" s="269">
        <v>231</v>
      </c>
      <c r="B241" s="278" t="s">
        <v>422</v>
      </c>
      <c r="C241" s="279">
        <v>80.150000000000006</v>
      </c>
      <c r="D241" s="280">
        <v>79.216666666666669</v>
      </c>
      <c r="E241" s="280">
        <v>78.283333333333331</v>
      </c>
      <c r="F241" s="280">
        <v>76.416666666666657</v>
      </c>
      <c r="G241" s="280">
        <v>75.48333333333332</v>
      </c>
      <c r="H241" s="280">
        <v>81.083333333333343</v>
      </c>
      <c r="I241" s="280">
        <v>82.01666666666668</v>
      </c>
      <c r="J241" s="280">
        <v>83.883333333333354</v>
      </c>
      <c r="K241" s="278">
        <v>80.150000000000006</v>
      </c>
      <c r="L241" s="278">
        <v>77.349999999999994</v>
      </c>
      <c r="M241" s="278">
        <v>1.4393100000000001</v>
      </c>
    </row>
    <row r="242" spans="1:13">
      <c r="A242" s="269">
        <v>232</v>
      </c>
      <c r="B242" s="278" t="s">
        <v>418</v>
      </c>
      <c r="C242" s="279">
        <v>7.05</v>
      </c>
      <c r="D242" s="280">
        <v>7.05</v>
      </c>
      <c r="E242" s="280">
        <v>7</v>
      </c>
      <c r="F242" s="280">
        <v>6.95</v>
      </c>
      <c r="G242" s="280">
        <v>6.9</v>
      </c>
      <c r="H242" s="280">
        <v>7.1</v>
      </c>
      <c r="I242" s="280">
        <v>7.1499999999999986</v>
      </c>
      <c r="J242" s="280">
        <v>7.1999999999999993</v>
      </c>
      <c r="K242" s="278">
        <v>7.1</v>
      </c>
      <c r="L242" s="278">
        <v>7</v>
      </c>
      <c r="M242" s="278">
        <v>6.5066800000000002</v>
      </c>
    </row>
    <row r="243" spans="1:13">
      <c r="A243" s="269">
        <v>233</v>
      </c>
      <c r="B243" s="278" t="s">
        <v>128</v>
      </c>
      <c r="C243" s="279">
        <v>84.7</v>
      </c>
      <c r="D243" s="280">
        <v>84.350000000000009</v>
      </c>
      <c r="E243" s="280">
        <v>82.90000000000002</v>
      </c>
      <c r="F243" s="280">
        <v>81.100000000000009</v>
      </c>
      <c r="G243" s="280">
        <v>79.65000000000002</v>
      </c>
      <c r="H243" s="280">
        <v>86.15000000000002</v>
      </c>
      <c r="I243" s="280">
        <v>87.600000000000009</v>
      </c>
      <c r="J243" s="280">
        <v>89.40000000000002</v>
      </c>
      <c r="K243" s="278">
        <v>85.8</v>
      </c>
      <c r="L243" s="278">
        <v>82.55</v>
      </c>
      <c r="M243" s="278">
        <v>119.93071</v>
      </c>
    </row>
    <row r="244" spans="1:13">
      <c r="A244" s="269">
        <v>234</v>
      </c>
      <c r="B244" s="278" t="s">
        <v>263</v>
      </c>
      <c r="C244" s="279">
        <v>1515.75</v>
      </c>
      <c r="D244" s="280">
        <v>1526.3</v>
      </c>
      <c r="E244" s="280">
        <v>1492.6999999999998</v>
      </c>
      <c r="F244" s="280">
        <v>1469.6499999999999</v>
      </c>
      <c r="G244" s="280">
        <v>1436.0499999999997</v>
      </c>
      <c r="H244" s="280">
        <v>1549.35</v>
      </c>
      <c r="I244" s="280">
        <v>1582.9499999999998</v>
      </c>
      <c r="J244" s="280">
        <v>1606</v>
      </c>
      <c r="K244" s="278">
        <v>1559.9</v>
      </c>
      <c r="L244" s="278">
        <v>1503.25</v>
      </c>
      <c r="M244" s="278">
        <v>6.9509800000000004</v>
      </c>
    </row>
    <row r="245" spans="1:13">
      <c r="A245" s="269">
        <v>235</v>
      </c>
      <c r="B245" s="278" t="s">
        <v>409</v>
      </c>
      <c r="C245" s="279">
        <v>73.150000000000006</v>
      </c>
      <c r="D245" s="280">
        <v>73.616666666666674</v>
      </c>
      <c r="E245" s="280">
        <v>70.233333333333348</v>
      </c>
      <c r="F245" s="280">
        <v>67.316666666666677</v>
      </c>
      <c r="G245" s="280">
        <v>63.933333333333351</v>
      </c>
      <c r="H245" s="280">
        <v>76.533333333333346</v>
      </c>
      <c r="I245" s="280">
        <v>79.916666666666671</v>
      </c>
      <c r="J245" s="280">
        <v>82.833333333333343</v>
      </c>
      <c r="K245" s="278">
        <v>77</v>
      </c>
      <c r="L245" s="278">
        <v>70.7</v>
      </c>
      <c r="M245" s="278">
        <v>15.0021</v>
      </c>
    </row>
    <row r="246" spans="1:13">
      <c r="A246" s="269">
        <v>236</v>
      </c>
      <c r="B246" s="278" t="s">
        <v>410</v>
      </c>
      <c r="C246" s="279">
        <v>95.15</v>
      </c>
      <c r="D246" s="280">
        <v>90.766666666666666</v>
      </c>
      <c r="E246" s="280">
        <v>85.533333333333331</v>
      </c>
      <c r="F246" s="280">
        <v>75.916666666666671</v>
      </c>
      <c r="G246" s="280">
        <v>70.683333333333337</v>
      </c>
      <c r="H246" s="280">
        <v>100.38333333333333</v>
      </c>
      <c r="I246" s="280">
        <v>105.61666666666665</v>
      </c>
      <c r="J246" s="280">
        <v>115.23333333333332</v>
      </c>
      <c r="K246" s="278">
        <v>96</v>
      </c>
      <c r="L246" s="278">
        <v>81.150000000000006</v>
      </c>
      <c r="M246" s="278">
        <v>68.980630000000005</v>
      </c>
    </row>
    <row r="247" spans="1:13">
      <c r="A247" s="269">
        <v>237</v>
      </c>
      <c r="B247" s="278" t="s">
        <v>403</v>
      </c>
      <c r="C247" s="279">
        <v>328.5</v>
      </c>
      <c r="D247" s="280">
        <v>326.08333333333331</v>
      </c>
      <c r="E247" s="280">
        <v>319.41666666666663</v>
      </c>
      <c r="F247" s="280">
        <v>310.33333333333331</v>
      </c>
      <c r="G247" s="280">
        <v>303.66666666666663</v>
      </c>
      <c r="H247" s="280">
        <v>335.16666666666663</v>
      </c>
      <c r="I247" s="280">
        <v>341.83333333333326</v>
      </c>
      <c r="J247" s="280">
        <v>350.91666666666663</v>
      </c>
      <c r="K247" s="278">
        <v>332.75</v>
      </c>
      <c r="L247" s="278">
        <v>317</v>
      </c>
      <c r="M247" s="278">
        <v>1.18889</v>
      </c>
    </row>
    <row r="248" spans="1:13">
      <c r="A248" s="269">
        <v>238</v>
      </c>
      <c r="B248" s="278" t="s">
        <v>129</v>
      </c>
      <c r="C248" s="279">
        <v>186.35</v>
      </c>
      <c r="D248" s="280">
        <v>187.66666666666666</v>
      </c>
      <c r="E248" s="280">
        <v>184.13333333333333</v>
      </c>
      <c r="F248" s="280">
        <v>181.91666666666666</v>
      </c>
      <c r="G248" s="280">
        <v>178.38333333333333</v>
      </c>
      <c r="H248" s="280">
        <v>189.88333333333333</v>
      </c>
      <c r="I248" s="280">
        <v>193.41666666666669</v>
      </c>
      <c r="J248" s="280">
        <v>195.63333333333333</v>
      </c>
      <c r="K248" s="278">
        <v>191.2</v>
      </c>
      <c r="L248" s="278">
        <v>185.45</v>
      </c>
      <c r="M248" s="278">
        <v>270.82646</v>
      </c>
    </row>
    <row r="249" spans="1:13">
      <c r="A249" s="269">
        <v>239</v>
      </c>
      <c r="B249" s="278" t="s">
        <v>414</v>
      </c>
      <c r="C249" s="279">
        <v>166.85</v>
      </c>
      <c r="D249" s="280">
        <v>164.61666666666665</v>
      </c>
      <c r="E249" s="280">
        <v>159.0333333333333</v>
      </c>
      <c r="F249" s="280">
        <v>151.21666666666667</v>
      </c>
      <c r="G249" s="280">
        <v>145.63333333333333</v>
      </c>
      <c r="H249" s="280">
        <v>172.43333333333328</v>
      </c>
      <c r="I249" s="280">
        <v>178.01666666666659</v>
      </c>
      <c r="J249" s="280">
        <v>185.83333333333326</v>
      </c>
      <c r="K249" s="278">
        <v>170.2</v>
      </c>
      <c r="L249" s="278">
        <v>156.80000000000001</v>
      </c>
      <c r="M249" s="278">
        <v>0.94957000000000003</v>
      </c>
    </row>
    <row r="250" spans="1:13">
      <c r="A250" s="269">
        <v>240</v>
      </c>
      <c r="B250" s="278" t="s">
        <v>411</v>
      </c>
      <c r="C250" s="279">
        <v>42.2</v>
      </c>
      <c r="D250" s="280">
        <v>40.716666666666661</v>
      </c>
      <c r="E250" s="280">
        <v>37.533333333333324</v>
      </c>
      <c r="F250" s="280">
        <v>32.86666666666666</v>
      </c>
      <c r="G250" s="280">
        <v>29.683333333333323</v>
      </c>
      <c r="H250" s="280">
        <v>45.383333333333326</v>
      </c>
      <c r="I250" s="280">
        <v>48.566666666666663</v>
      </c>
      <c r="J250" s="280">
        <v>53.233333333333327</v>
      </c>
      <c r="K250" s="278">
        <v>43.9</v>
      </c>
      <c r="L250" s="278">
        <v>36.049999999999997</v>
      </c>
      <c r="M250" s="278">
        <v>5.0345399999999998</v>
      </c>
    </row>
    <row r="251" spans="1:13">
      <c r="A251" s="269">
        <v>241</v>
      </c>
      <c r="B251" s="278" t="s">
        <v>412</v>
      </c>
      <c r="C251" s="279">
        <v>89.35</v>
      </c>
      <c r="D251" s="280">
        <v>89.116666666666674</v>
      </c>
      <c r="E251" s="280">
        <v>86.233333333333348</v>
      </c>
      <c r="F251" s="280">
        <v>83.116666666666674</v>
      </c>
      <c r="G251" s="280">
        <v>80.233333333333348</v>
      </c>
      <c r="H251" s="280">
        <v>92.233333333333348</v>
      </c>
      <c r="I251" s="280">
        <v>95.116666666666674</v>
      </c>
      <c r="J251" s="280">
        <v>98.233333333333348</v>
      </c>
      <c r="K251" s="278">
        <v>92</v>
      </c>
      <c r="L251" s="278">
        <v>86</v>
      </c>
      <c r="M251" s="278">
        <v>18.714670000000002</v>
      </c>
    </row>
    <row r="252" spans="1:13">
      <c r="A252" s="269">
        <v>242</v>
      </c>
      <c r="B252" s="278" t="s">
        <v>432</v>
      </c>
      <c r="C252" s="279">
        <v>11.95</v>
      </c>
      <c r="D252" s="280">
        <v>11.933333333333332</v>
      </c>
      <c r="E252" s="280">
        <v>11.816666666666663</v>
      </c>
      <c r="F252" s="280">
        <v>11.683333333333332</v>
      </c>
      <c r="G252" s="280">
        <v>11.566666666666663</v>
      </c>
      <c r="H252" s="280">
        <v>12.066666666666663</v>
      </c>
      <c r="I252" s="280">
        <v>12.183333333333334</v>
      </c>
      <c r="J252" s="280">
        <v>12.316666666666663</v>
      </c>
      <c r="K252" s="278">
        <v>12.05</v>
      </c>
      <c r="L252" s="278">
        <v>11.8</v>
      </c>
      <c r="M252" s="278">
        <v>12.96738</v>
      </c>
    </row>
    <row r="253" spans="1:13">
      <c r="A253" s="269">
        <v>243</v>
      </c>
      <c r="B253" s="278" t="s">
        <v>429</v>
      </c>
      <c r="C253" s="279">
        <v>47</v>
      </c>
      <c r="D253" s="280">
        <v>47</v>
      </c>
      <c r="E253" s="280">
        <v>46.1</v>
      </c>
      <c r="F253" s="280">
        <v>45.2</v>
      </c>
      <c r="G253" s="280">
        <v>44.300000000000004</v>
      </c>
      <c r="H253" s="280">
        <v>47.9</v>
      </c>
      <c r="I253" s="280">
        <v>48.800000000000004</v>
      </c>
      <c r="J253" s="280">
        <v>49.699999999999996</v>
      </c>
      <c r="K253" s="278">
        <v>47.9</v>
      </c>
      <c r="L253" s="278">
        <v>46.1</v>
      </c>
      <c r="M253" s="278">
        <v>0.92208000000000001</v>
      </c>
    </row>
    <row r="254" spans="1:13">
      <c r="A254" s="269">
        <v>244</v>
      </c>
      <c r="B254" s="278" t="s">
        <v>430</v>
      </c>
      <c r="C254" s="279">
        <v>63.05</v>
      </c>
      <c r="D254" s="280">
        <v>61.1</v>
      </c>
      <c r="E254" s="280">
        <v>57.2</v>
      </c>
      <c r="F254" s="280">
        <v>51.35</v>
      </c>
      <c r="G254" s="280">
        <v>47.45</v>
      </c>
      <c r="H254" s="280">
        <v>66.95</v>
      </c>
      <c r="I254" s="280">
        <v>70.849999999999994</v>
      </c>
      <c r="J254" s="280">
        <v>76.7</v>
      </c>
      <c r="K254" s="278">
        <v>65</v>
      </c>
      <c r="L254" s="278">
        <v>55.25</v>
      </c>
      <c r="M254" s="278">
        <v>27.504470000000001</v>
      </c>
    </row>
    <row r="255" spans="1:13">
      <c r="A255" s="269">
        <v>245</v>
      </c>
      <c r="B255" s="278" t="s">
        <v>433</v>
      </c>
      <c r="C255" s="279">
        <v>26.7</v>
      </c>
      <c r="D255" s="280">
        <v>26.266666666666666</v>
      </c>
      <c r="E255" s="280">
        <v>25.68333333333333</v>
      </c>
      <c r="F255" s="280">
        <v>24.666666666666664</v>
      </c>
      <c r="G255" s="280">
        <v>24.083333333333329</v>
      </c>
      <c r="H255" s="280">
        <v>27.283333333333331</v>
      </c>
      <c r="I255" s="280">
        <v>27.866666666666667</v>
      </c>
      <c r="J255" s="280">
        <v>28.883333333333333</v>
      </c>
      <c r="K255" s="278">
        <v>26.85</v>
      </c>
      <c r="L255" s="278">
        <v>25.25</v>
      </c>
      <c r="M255" s="278">
        <v>8.3861299999999996</v>
      </c>
    </row>
    <row r="256" spans="1:13">
      <c r="A256" s="269">
        <v>246</v>
      </c>
      <c r="B256" s="278" t="s">
        <v>423</v>
      </c>
      <c r="C256" s="279">
        <v>521.29999999999995</v>
      </c>
      <c r="D256" s="280">
        <v>518.41666666666663</v>
      </c>
      <c r="E256" s="280">
        <v>508.43333333333328</v>
      </c>
      <c r="F256" s="280">
        <v>495.56666666666666</v>
      </c>
      <c r="G256" s="280">
        <v>485.58333333333331</v>
      </c>
      <c r="H256" s="280">
        <v>531.2833333333333</v>
      </c>
      <c r="I256" s="280">
        <v>541.26666666666665</v>
      </c>
      <c r="J256" s="280">
        <v>554.13333333333321</v>
      </c>
      <c r="K256" s="278">
        <v>528.4</v>
      </c>
      <c r="L256" s="278">
        <v>505.55</v>
      </c>
      <c r="M256" s="278">
        <v>0.87753999999999999</v>
      </c>
    </row>
    <row r="257" spans="1:13">
      <c r="A257" s="269">
        <v>247</v>
      </c>
      <c r="B257" s="278" t="s">
        <v>437</v>
      </c>
      <c r="C257" s="279">
        <v>2206</v>
      </c>
      <c r="D257" s="280">
        <v>2188.7833333333333</v>
      </c>
      <c r="E257" s="280">
        <v>2129.1166666666668</v>
      </c>
      <c r="F257" s="280">
        <v>2052.2333333333336</v>
      </c>
      <c r="G257" s="280">
        <v>1992.5666666666671</v>
      </c>
      <c r="H257" s="280">
        <v>2265.6666666666665</v>
      </c>
      <c r="I257" s="280">
        <v>2325.3333333333335</v>
      </c>
      <c r="J257" s="280">
        <v>2402.2166666666662</v>
      </c>
      <c r="K257" s="278">
        <v>2248.4499999999998</v>
      </c>
      <c r="L257" s="278">
        <v>2111.9</v>
      </c>
      <c r="M257" s="278">
        <v>5.9540000000000003E-2</v>
      </c>
    </row>
    <row r="258" spans="1:13">
      <c r="A258" s="269">
        <v>248</v>
      </c>
      <c r="B258" s="278" t="s">
        <v>434</v>
      </c>
      <c r="C258" s="279">
        <v>58.4</v>
      </c>
      <c r="D258" s="280">
        <v>56.300000000000004</v>
      </c>
      <c r="E258" s="280">
        <v>54.20000000000001</v>
      </c>
      <c r="F258" s="280">
        <v>50.000000000000007</v>
      </c>
      <c r="G258" s="280">
        <v>47.900000000000013</v>
      </c>
      <c r="H258" s="280">
        <v>60.500000000000007</v>
      </c>
      <c r="I258" s="280">
        <v>62.6</v>
      </c>
      <c r="J258" s="280">
        <v>66.800000000000011</v>
      </c>
      <c r="K258" s="278">
        <v>58.4</v>
      </c>
      <c r="L258" s="278">
        <v>52.1</v>
      </c>
      <c r="M258" s="278">
        <v>11.29274</v>
      </c>
    </row>
    <row r="259" spans="1:13">
      <c r="A259" s="269">
        <v>249</v>
      </c>
      <c r="B259" s="278" t="s">
        <v>130</v>
      </c>
      <c r="C259" s="279">
        <v>88.3</v>
      </c>
      <c r="D259" s="280">
        <v>88.616666666666674</v>
      </c>
      <c r="E259" s="280">
        <v>85.833333333333343</v>
      </c>
      <c r="F259" s="280">
        <v>83.366666666666674</v>
      </c>
      <c r="G259" s="280">
        <v>80.583333333333343</v>
      </c>
      <c r="H259" s="280">
        <v>91.083333333333343</v>
      </c>
      <c r="I259" s="280">
        <v>93.866666666666674</v>
      </c>
      <c r="J259" s="280">
        <v>96.333333333333343</v>
      </c>
      <c r="K259" s="278">
        <v>91.4</v>
      </c>
      <c r="L259" s="278">
        <v>86.15</v>
      </c>
      <c r="M259" s="278">
        <v>218.90027000000001</v>
      </c>
    </row>
    <row r="260" spans="1:13">
      <c r="A260" s="269">
        <v>250</v>
      </c>
      <c r="B260" s="278" t="s">
        <v>431</v>
      </c>
      <c r="C260" s="279">
        <v>4.5</v>
      </c>
      <c r="D260" s="280">
        <v>4.5</v>
      </c>
      <c r="E260" s="280">
        <v>4.5</v>
      </c>
      <c r="F260" s="280">
        <v>4.5</v>
      </c>
      <c r="G260" s="280">
        <v>4.5</v>
      </c>
      <c r="H260" s="280">
        <v>4.5</v>
      </c>
      <c r="I260" s="280">
        <v>4.5</v>
      </c>
      <c r="J260" s="280">
        <v>4.5</v>
      </c>
      <c r="K260" s="278">
        <v>4.5</v>
      </c>
      <c r="L260" s="278">
        <v>4.5</v>
      </c>
      <c r="M260" s="278">
        <v>0.9103</v>
      </c>
    </row>
    <row r="261" spans="1:13">
      <c r="A261" s="269">
        <v>251</v>
      </c>
      <c r="B261" s="278" t="s">
        <v>424</v>
      </c>
      <c r="C261" s="279">
        <v>1095.25</v>
      </c>
      <c r="D261" s="280">
        <v>1092.5833333333333</v>
      </c>
      <c r="E261" s="280">
        <v>1080.3666666666666</v>
      </c>
      <c r="F261" s="280">
        <v>1065.4833333333333</v>
      </c>
      <c r="G261" s="280">
        <v>1053.2666666666667</v>
      </c>
      <c r="H261" s="280">
        <v>1107.4666666666665</v>
      </c>
      <c r="I261" s="280">
        <v>1119.6833333333332</v>
      </c>
      <c r="J261" s="280">
        <v>1134.5666666666664</v>
      </c>
      <c r="K261" s="278">
        <v>1104.8</v>
      </c>
      <c r="L261" s="278">
        <v>1077.7</v>
      </c>
      <c r="M261" s="278">
        <v>0.37686999999999998</v>
      </c>
    </row>
    <row r="262" spans="1:13">
      <c r="A262" s="269">
        <v>252</v>
      </c>
      <c r="B262" s="278" t="s">
        <v>425</v>
      </c>
      <c r="C262" s="279">
        <v>202.5</v>
      </c>
      <c r="D262" s="280">
        <v>202.30000000000004</v>
      </c>
      <c r="E262" s="280">
        <v>198.50000000000009</v>
      </c>
      <c r="F262" s="280">
        <v>194.50000000000006</v>
      </c>
      <c r="G262" s="280">
        <v>190.7000000000001</v>
      </c>
      <c r="H262" s="280">
        <v>206.30000000000007</v>
      </c>
      <c r="I262" s="280">
        <v>210.10000000000002</v>
      </c>
      <c r="J262" s="280">
        <v>214.10000000000005</v>
      </c>
      <c r="K262" s="278">
        <v>206.1</v>
      </c>
      <c r="L262" s="278">
        <v>198.3</v>
      </c>
      <c r="M262" s="278">
        <v>1.4590399999999999</v>
      </c>
    </row>
    <row r="263" spans="1:13">
      <c r="A263" s="269">
        <v>253</v>
      </c>
      <c r="B263" s="278" t="s">
        <v>426</v>
      </c>
      <c r="C263" s="279">
        <v>94.6</v>
      </c>
      <c r="D263" s="280">
        <v>93.583333333333329</v>
      </c>
      <c r="E263" s="280">
        <v>89.666666666666657</v>
      </c>
      <c r="F263" s="280">
        <v>84.733333333333334</v>
      </c>
      <c r="G263" s="280">
        <v>80.816666666666663</v>
      </c>
      <c r="H263" s="280">
        <v>98.516666666666652</v>
      </c>
      <c r="I263" s="280">
        <v>102.43333333333331</v>
      </c>
      <c r="J263" s="280">
        <v>107.36666666666665</v>
      </c>
      <c r="K263" s="278">
        <v>97.5</v>
      </c>
      <c r="L263" s="278">
        <v>88.65</v>
      </c>
      <c r="M263" s="278">
        <v>27.158760000000001</v>
      </c>
    </row>
    <row r="264" spans="1:13">
      <c r="A264" s="269">
        <v>254</v>
      </c>
      <c r="B264" s="278" t="s">
        <v>427</v>
      </c>
      <c r="C264" s="279">
        <v>49.9</v>
      </c>
      <c r="D264" s="280">
        <v>49.1</v>
      </c>
      <c r="E264" s="280">
        <v>48.300000000000004</v>
      </c>
      <c r="F264" s="280">
        <v>46.7</v>
      </c>
      <c r="G264" s="280">
        <v>45.900000000000006</v>
      </c>
      <c r="H264" s="280">
        <v>50.7</v>
      </c>
      <c r="I264" s="280">
        <v>51.5</v>
      </c>
      <c r="J264" s="280">
        <v>53.1</v>
      </c>
      <c r="K264" s="278">
        <v>49.9</v>
      </c>
      <c r="L264" s="278">
        <v>47.5</v>
      </c>
      <c r="M264" s="278">
        <v>8.1128</v>
      </c>
    </row>
    <row r="265" spans="1:13">
      <c r="A265" s="269">
        <v>255</v>
      </c>
      <c r="B265" s="278" t="s">
        <v>428</v>
      </c>
      <c r="C265" s="279">
        <v>76.150000000000006</v>
      </c>
      <c r="D265" s="280">
        <v>72.7</v>
      </c>
      <c r="E265" s="280">
        <v>67.350000000000009</v>
      </c>
      <c r="F265" s="280">
        <v>58.550000000000004</v>
      </c>
      <c r="G265" s="280">
        <v>53.20000000000001</v>
      </c>
      <c r="H265" s="280">
        <v>81.5</v>
      </c>
      <c r="I265" s="280">
        <v>86.85</v>
      </c>
      <c r="J265" s="280">
        <v>95.65</v>
      </c>
      <c r="K265" s="278">
        <v>78.05</v>
      </c>
      <c r="L265" s="278">
        <v>63.9</v>
      </c>
      <c r="M265" s="278">
        <v>24.52657</v>
      </c>
    </row>
    <row r="266" spans="1:13">
      <c r="A266" s="269">
        <v>256</v>
      </c>
      <c r="B266" s="278" t="s">
        <v>436</v>
      </c>
      <c r="C266" s="279">
        <v>28.4</v>
      </c>
      <c r="D266" s="280">
        <v>28.349999999999998</v>
      </c>
      <c r="E266" s="280">
        <v>27.949999999999996</v>
      </c>
      <c r="F266" s="280">
        <v>27.499999999999996</v>
      </c>
      <c r="G266" s="280">
        <v>27.099999999999994</v>
      </c>
      <c r="H266" s="280">
        <v>28.799999999999997</v>
      </c>
      <c r="I266" s="280">
        <v>29.199999999999996</v>
      </c>
      <c r="J266" s="280">
        <v>29.65</v>
      </c>
      <c r="K266" s="278">
        <v>28.75</v>
      </c>
      <c r="L266" s="278">
        <v>27.9</v>
      </c>
      <c r="M266" s="278">
        <v>2.0699100000000001</v>
      </c>
    </row>
    <row r="267" spans="1:13">
      <c r="A267" s="269">
        <v>257</v>
      </c>
      <c r="B267" s="278" t="s">
        <v>435</v>
      </c>
      <c r="C267" s="279">
        <v>48.1</v>
      </c>
      <c r="D267" s="280">
        <v>47.966666666666669</v>
      </c>
      <c r="E267" s="280">
        <v>47.13333333333334</v>
      </c>
      <c r="F267" s="280">
        <v>46.166666666666671</v>
      </c>
      <c r="G267" s="280">
        <v>45.333333333333343</v>
      </c>
      <c r="H267" s="280">
        <v>48.933333333333337</v>
      </c>
      <c r="I267" s="280">
        <v>49.766666666666666</v>
      </c>
      <c r="J267" s="280">
        <v>50.733333333333334</v>
      </c>
      <c r="K267" s="278">
        <v>48.8</v>
      </c>
      <c r="L267" s="278">
        <v>47</v>
      </c>
      <c r="M267" s="278">
        <v>0.92164000000000001</v>
      </c>
    </row>
    <row r="268" spans="1:13">
      <c r="A268" s="269">
        <v>258</v>
      </c>
      <c r="B268" s="278" t="s">
        <v>264</v>
      </c>
      <c r="C268" s="279">
        <v>41.5</v>
      </c>
      <c r="D268" s="280">
        <v>41.449999999999996</v>
      </c>
      <c r="E268" s="280">
        <v>40.899999999999991</v>
      </c>
      <c r="F268" s="280">
        <v>40.299999999999997</v>
      </c>
      <c r="G268" s="280">
        <v>39.749999999999993</v>
      </c>
      <c r="H268" s="280">
        <v>42.04999999999999</v>
      </c>
      <c r="I268" s="280">
        <v>42.599999999999987</v>
      </c>
      <c r="J268" s="280">
        <v>43.199999999999989</v>
      </c>
      <c r="K268" s="278">
        <v>42</v>
      </c>
      <c r="L268" s="278">
        <v>40.85</v>
      </c>
      <c r="M268" s="278">
        <v>13.315709999999999</v>
      </c>
    </row>
    <row r="269" spans="1:13">
      <c r="A269" s="269">
        <v>259</v>
      </c>
      <c r="B269" s="278" t="s">
        <v>131</v>
      </c>
      <c r="C269" s="279">
        <v>170.65</v>
      </c>
      <c r="D269" s="280">
        <v>170.88333333333333</v>
      </c>
      <c r="E269" s="280">
        <v>167.16666666666666</v>
      </c>
      <c r="F269" s="280">
        <v>163.68333333333334</v>
      </c>
      <c r="G269" s="280">
        <v>159.96666666666667</v>
      </c>
      <c r="H269" s="280">
        <v>174.36666666666665</v>
      </c>
      <c r="I269" s="280">
        <v>178.08333333333334</v>
      </c>
      <c r="J269" s="280">
        <v>181.56666666666663</v>
      </c>
      <c r="K269" s="278">
        <v>174.6</v>
      </c>
      <c r="L269" s="278">
        <v>167.4</v>
      </c>
      <c r="M269" s="278">
        <v>104.28942000000001</v>
      </c>
    </row>
    <row r="270" spans="1:13">
      <c r="A270" s="269">
        <v>260</v>
      </c>
      <c r="B270" s="278" t="s">
        <v>265</v>
      </c>
      <c r="C270" s="279">
        <v>340.2</v>
      </c>
      <c r="D270" s="280">
        <v>340.11666666666662</v>
      </c>
      <c r="E270" s="280">
        <v>328.08333333333326</v>
      </c>
      <c r="F270" s="280">
        <v>315.96666666666664</v>
      </c>
      <c r="G270" s="280">
        <v>303.93333333333328</v>
      </c>
      <c r="H270" s="280">
        <v>352.23333333333323</v>
      </c>
      <c r="I270" s="280">
        <v>364.26666666666665</v>
      </c>
      <c r="J270" s="280">
        <v>376.38333333333321</v>
      </c>
      <c r="K270" s="278">
        <v>352.15</v>
      </c>
      <c r="L270" s="278">
        <v>328</v>
      </c>
      <c r="M270" s="278">
        <v>2.09341</v>
      </c>
    </row>
    <row r="271" spans="1:13">
      <c r="A271" s="269">
        <v>261</v>
      </c>
      <c r="B271" s="278" t="s">
        <v>132</v>
      </c>
      <c r="C271" s="279">
        <v>1499.25</v>
      </c>
      <c r="D271" s="280">
        <v>1470.7333333333333</v>
      </c>
      <c r="E271" s="280">
        <v>1414.9666666666667</v>
      </c>
      <c r="F271" s="280">
        <v>1330.6833333333334</v>
      </c>
      <c r="G271" s="280">
        <v>1274.9166666666667</v>
      </c>
      <c r="H271" s="280">
        <v>1555.0166666666667</v>
      </c>
      <c r="I271" s="280">
        <v>1610.7833333333335</v>
      </c>
      <c r="J271" s="280">
        <v>1695.0666666666666</v>
      </c>
      <c r="K271" s="278">
        <v>1526.5</v>
      </c>
      <c r="L271" s="278">
        <v>1386.45</v>
      </c>
      <c r="M271" s="278">
        <v>22.152429999999999</v>
      </c>
    </row>
    <row r="272" spans="1:13">
      <c r="A272" s="269">
        <v>262</v>
      </c>
      <c r="B272" s="278" t="s">
        <v>133</v>
      </c>
      <c r="C272" s="279">
        <v>329.75</v>
      </c>
      <c r="D272" s="280">
        <v>323.7833333333333</v>
      </c>
      <c r="E272" s="280">
        <v>312.76666666666659</v>
      </c>
      <c r="F272" s="280">
        <v>295.7833333333333</v>
      </c>
      <c r="G272" s="280">
        <v>284.76666666666659</v>
      </c>
      <c r="H272" s="280">
        <v>340.76666666666659</v>
      </c>
      <c r="I272" s="280">
        <v>351.78333333333325</v>
      </c>
      <c r="J272" s="280">
        <v>368.76666666666659</v>
      </c>
      <c r="K272" s="278">
        <v>334.8</v>
      </c>
      <c r="L272" s="278">
        <v>306.8</v>
      </c>
      <c r="M272" s="278">
        <v>39.460479999999997</v>
      </c>
    </row>
    <row r="273" spans="1:13">
      <c r="A273" s="269">
        <v>263</v>
      </c>
      <c r="B273" s="278" t="s">
        <v>438</v>
      </c>
      <c r="C273" s="279">
        <v>110.65</v>
      </c>
      <c r="D273" s="280">
        <v>110.51666666666667</v>
      </c>
      <c r="E273" s="280">
        <v>109.13333333333333</v>
      </c>
      <c r="F273" s="280">
        <v>107.61666666666666</v>
      </c>
      <c r="G273" s="280">
        <v>106.23333333333332</v>
      </c>
      <c r="H273" s="280">
        <v>112.03333333333333</v>
      </c>
      <c r="I273" s="280">
        <v>113.41666666666669</v>
      </c>
      <c r="J273" s="280">
        <v>114.93333333333334</v>
      </c>
      <c r="K273" s="278">
        <v>111.9</v>
      </c>
      <c r="L273" s="278">
        <v>109</v>
      </c>
      <c r="M273" s="278">
        <v>1.40167</v>
      </c>
    </row>
    <row r="274" spans="1:13">
      <c r="A274" s="269">
        <v>264</v>
      </c>
      <c r="B274" s="278" t="s">
        <v>444</v>
      </c>
      <c r="C274" s="279">
        <v>362.9</v>
      </c>
      <c r="D274" s="280">
        <v>361.43333333333339</v>
      </c>
      <c r="E274" s="280">
        <v>352.81666666666678</v>
      </c>
      <c r="F274" s="280">
        <v>342.73333333333341</v>
      </c>
      <c r="G274" s="280">
        <v>334.11666666666679</v>
      </c>
      <c r="H274" s="280">
        <v>371.51666666666677</v>
      </c>
      <c r="I274" s="280">
        <v>380.13333333333333</v>
      </c>
      <c r="J274" s="280">
        <v>390.21666666666675</v>
      </c>
      <c r="K274" s="278">
        <v>370.05</v>
      </c>
      <c r="L274" s="278">
        <v>351.35</v>
      </c>
      <c r="M274" s="278">
        <v>2.6919499999999998</v>
      </c>
    </row>
    <row r="275" spans="1:13">
      <c r="A275" s="269">
        <v>265</v>
      </c>
      <c r="B275" s="278" t="s">
        <v>445</v>
      </c>
      <c r="C275" s="279">
        <v>174.95</v>
      </c>
      <c r="D275" s="280">
        <v>175.38333333333333</v>
      </c>
      <c r="E275" s="280">
        <v>171.26666666666665</v>
      </c>
      <c r="F275" s="280">
        <v>167.58333333333331</v>
      </c>
      <c r="G275" s="280">
        <v>163.46666666666664</v>
      </c>
      <c r="H275" s="280">
        <v>179.06666666666666</v>
      </c>
      <c r="I275" s="280">
        <v>183.18333333333334</v>
      </c>
      <c r="J275" s="280">
        <v>186.86666666666667</v>
      </c>
      <c r="K275" s="278">
        <v>179.5</v>
      </c>
      <c r="L275" s="278">
        <v>171.7</v>
      </c>
      <c r="M275" s="278">
        <v>3.3999600000000001</v>
      </c>
    </row>
    <row r="276" spans="1:13">
      <c r="A276" s="269">
        <v>266</v>
      </c>
      <c r="B276" s="278" t="s">
        <v>446</v>
      </c>
      <c r="C276" s="279">
        <v>367.3</v>
      </c>
      <c r="D276" s="280">
        <v>362.56666666666661</v>
      </c>
      <c r="E276" s="280">
        <v>355.13333333333321</v>
      </c>
      <c r="F276" s="280">
        <v>342.96666666666658</v>
      </c>
      <c r="G276" s="280">
        <v>335.53333333333319</v>
      </c>
      <c r="H276" s="280">
        <v>374.73333333333323</v>
      </c>
      <c r="I276" s="280">
        <v>382.16666666666663</v>
      </c>
      <c r="J276" s="280">
        <v>394.33333333333326</v>
      </c>
      <c r="K276" s="278">
        <v>370</v>
      </c>
      <c r="L276" s="278">
        <v>350.4</v>
      </c>
      <c r="M276" s="278">
        <v>8.6003799999999995</v>
      </c>
    </row>
    <row r="277" spans="1:13">
      <c r="A277" s="269">
        <v>267</v>
      </c>
      <c r="B277" s="278" t="s">
        <v>448</v>
      </c>
      <c r="C277" s="279">
        <v>26.65</v>
      </c>
      <c r="D277" s="280">
        <v>26.649999999999995</v>
      </c>
      <c r="E277" s="280">
        <v>26.099999999999991</v>
      </c>
      <c r="F277" s="280">
        <v>25.549999999999997</v>
      </c>
      <c r="G277" s="280">
        <v>24.999999999999993</v>
      </c>
      <c r="H277" s="280">
        <v>27.199999999999989</v>
      </c>
      <c r="I277" s="280">
        <v>27.749999999999993</v>
      </c>
      <c r="J277" s="280">
        <v>28.299999999999986</v>
      </c>
      <c r="K277" s="278">
        <v>27.2</v>
      </c>
      <c r="L277" s="278">
        <v>26.1</v>
      </c>
      <c r="M277" s="278">
        <v>10.12921</v>
      </c>
    </row>
    <row r="278" spans="1:13">
      <c r="A278" s="269">
        <v>268</v>
      </c>
      <c r="B278" s="278" t="s">
        <v>450</v>
      </c>
      <c r="C278" s="279">
        <v>179.05</v>
      </c>
      <c r="D278" s="280">
        <v>173.68333333333331</v>
      </c>
      <c r="E278" s="280">
        <v>167.06666666666661</v>
      </c>
      <c r="F278" s="280">
        <v>155.08333333333329</v>
      </c>
      <c r="G278" s="280">
        <v>148.46666666666658</v>
      </c>
      <c r="H278" s="280">
        <v>185.66666666666663</v>
      </c>
      <c r="I278" s="280">
        <v>192.28333333333336</v>
      </c>
      <c r="J278" s="280">
        <v>204.26666666666665</v>
      </c>
      <c r="K278" s="278">
        <v>180.3</v>
      </c>
      <c r="L278" s="278">
        <v>161.69999999999999</v>
      </c>
      <c r="M278" s="278">
        <v>17.193629999999999</v>
      </c>
    </row>
    <row r="279" spans="1:13">
      <c r="A279" s="269">
        <v>269</v>
      </c>
      <c r="B279" s="278" t="s">
        <v>440</v>
      </c>
      <c r="C279" s="279">
        <v>278.7</v>
      </c>
      <c r="D279" s="280">
        <v>279.23333333333335</v>
      </c>
      <c r="E279" s="280">
        <v>273.4666666666667</v>
      </c>
      <c r="F279" s="280">
        <v>268.23333333333335</v>
      </c>
      <c r="G279" s="280">
        <v>262.4666666666667</v>
      </c>
      <c r="H279" s="280">
        <v>284.4666666666667</v>
      </c>
      <c r="I279" s="280">
        <v>290.23333333333335</v>
      </c>
      <c r="J279" s="280">
        <v>295.4666666666667</v>
      </c>
      <c r="K279" s="278">
        <v>285</v>
      </c>
      <c r="L279" s="278">
        <v>274</v>
      </c>
      <c r="M279" s="278">
        <v>2.3097400000000001</v>
      </c>
    </row>
    <row r="280" spans="1:13">
      <c r="A280" s="269">
        <v>270</v>
      </c>
      <c r="B280" s="278" t="s">
        <v>1781</v>
      </c>
      <c r="C280" s="279">
        <v>736.15</v>
      </c>
      <c r="D280" s="280">
        <v>727.7166666666667</v>
      </c>
      <c r="E280" s="280">
        <v>710.43333333333339</v>
      </c>
      <c r="F280" s="280">
        <v>684.7166666666667</v>
      </c>
      <c r="G280" s="280">
        <v>667.43333333333339</v>
      </c>
      <c r="H280" s="280">
        <v>753.43333333333339</v>
      </c>
      <c r="I280" s="280">
        <v>770.7166666666667</v>
      </c>
      <c r="J280" s="280">
        <v>796.43333333333339</v>
      </c>
      <c r="K280" s="278">
        <v>745</v>
      </c>
      <c r="L280" s="278">
        <v>702</v>
      </c>
      <c r="M280" s="278">
        <v>1.319E-2</v>
      </c>
    </row>
    <row r="281" spans="1:13">
      <c r="A281" s="269">
        <v>271</v>
      </c>
      <c r="B281" s="278" t="s">
        <v>451</v>
      </c>
      <c r="C281" s="279">
        <v>101.55</v>
      </c>
      <c r="D281" s="280">
        <v>100.86666666666667</v>
      </c>
      <c r="E281" s="280">
        <v>99.733333333333348</v>
      </c>
      <c r="F281" s="280">
        <v>97.916666666666671</v>
      </c>
      <c r="G281" s="280">
        <v>96.783333333333346</v>
      </c>
      <c r="H281" s="280">
        <v>102.68333333333335</v>
      </c>
      <c r="I281" s="280">
        <v>103.81666666666668</v>
      </c>
      <c r="J281" s="280">
        <v>105.63333333333335</v>
      </c>
      <c r="K281" s="278">
        <v>102</v>
      </c>
      <c r="L281" s="278">
        <v>99.05</v>
      </c>
      <c r="M281" s="278">
        <v>0.15692999999999999</v>
      </c>
    </row>
    <row r="282" spans="1:13">
      <c r="A282" s="269">
        <v>272</v>
      </c>
      <c r="B282" s="278" t="s">
        <v>441</v>
      </c>
      <c r="C282" s="279">
        <v>205.25</v>
      </c>
      <c r="D282" s="280">
        <v>206.0333333333333</v>
      </c>
      <c r="E282" s="280">
        <v>194.1666666666666</v>
      </c>
      <c r="F282" s="280">
        <v>183.08333333333329</v>
      </c>
      <c r="G282" s="280">
        <v>171.21666666666658</v>
      </c>
      <c r="H282" s="280">
        <v>217.11666666666662</v>
      </c>
      <c r="I282" s="280">
        <v>228.98333333333329</v>
      </c>
      <c r="J282" s="280">
        <v>240.06666666666663</v>
      </c>
      <c r="K282" s="278">
        <v>217.9</v>
      </c>
      <c r="L282" s="278">
        <v>194.95</v>
      </c>
      <c r="M282" s="278">
        <v>6.2844899999999999</v>
      </c>
    </row>
    <row r="283" spans="1:13">
      <c r="A283" s="269">
        <v>273</v>
      </c>
      <c r="B283" s="278" t="s">
        <v>452</v>
      </c>
      <c r="C283" s="279">
        <v>133.65</v>
      </c>
      <c r="D283" s="280">
        <v>132.53333333333333</v>
      </c>
      <c r="E283" s="280">
        <v>126.06666666666666</v>
      </c>
      <c r="F283" s="280">
        <v>118.48333333333333</v>
      </c>
      <c r="G283" s="280">
        <v>112.01666666666667</v>
      </c>
      <c r="H283" s="280">
        <v>140.11666666666667</v>
      </c>
      <c r="I283" s="280">
        <v>146.58333333333331</v>
      </c>
      <c r="J283" s="280">
        <v>154.16666666666666</v>
      </c>
      <c r="K283" s="278">
        <v>139</v>
      </c>
      <c r="L283" s="278">
        <v>124.95</v>
      </c>
      <c r="M283" s="278">
        <v>0.98736000000000002</v>
      </c>
    </row>
    <row r="284" spans="1:13">
      <c r="A284" s="269">
        <v>274</v>
      </c>
      <c r="B284" s="278" t="s">
        <v>134</v>
      </c>
      <c r="C284" s="279">
        <v>1130.8499999999999</v>
      </c>
      <c r="D284" s="280">
        <v>1136.75</v>
      </c>
      <c r="E284" s="280">
        <v>1108.55</v>
      </c>
      <c r="F284" s="280">
        <v>1086.25</v>
      </c>
      <c r="G284" s="280">
        <v>1058.05</v>
      </c>
      <c r="H284" s="280">
        <v>1159.05</v>
      </c>
      <c r="I284" s="280">
        <v>1187.2499999999998</v>
      </c>
      <c r="J284" s="280">
        <v>1209.55</v>
      </c>
      <c r="K284" s="278">
        <v>1164.95</v>
      </c>
      <c r="L284" s="278">
        <v>1114.45</v>
      </c>
      <c r="M284" s="278">
        <v>110.5521</v>
      </c>
    </row>
    <row r="285" spans="1:13">
      <c r="A285" s="269">
        <v>275</v>
      </c>
      <c r="B285" s="278" t="s">
        <v>442</v>
      </c>
      <c r="C285" s="279">
        <v>41.6</v>
      </c>
      <c r="D285" s="280">
        <v>41.266666666666673</v>
      </c>
      <c r="E285" s="280">
        <v>40.433333333333344</v>
      </c>
      <c r="F285" s="280">
        <v>39.266666666666673</v>
      </c>
      <c r="G285" s="280">
        <v>38.433333333333344</v>
      </c>
      <c r="H285" s="280">
        <v>42.433333333333344</v>
      </c>
      <c r="I285" s="280">
        <v>43.266666666666673</v>
      </c>
      <c r="J285" s="280">
        <v>44.433333333333344</v>
      </c>
      <c r="K285" s="278">
        <v>42.1</v>
      </c>
      <c r="L285" s="278">
        <v>40.1</v>
      </c>
      <c r="M285" s="278">
        <v>1.52227</v>
      </c>
    </row>
    <row r="286" spans="1:13">
      <c r="A286" s="269">
        <v>276</v>
      </c>
      <c r="B286" s="278" t="s">
        <v>439</v>
      </c>
      <c r="C286" s="279">
        <v>440.7</v>
      </c>
      <c r="D286" s="280">
        <v>438.40000000000003</v>
      </c>
      <c r="E286" s="280">
        <v>436.10000000000008</v>
      </c>
      <c r="F286" s="280">
        <v>431.50000000000006</v>
      </c>
      <c r="G286" s="280">
        <v>429.2000000000001</v>
      </c>
      <c r="H286" s="280">
        <v>443.00000000000006</v>
      </c>
      <c r="I286" s="280">
        <v>445.3</v>
      </c>
      <c r="J286" s="280">
        <v>449.90000000000003</v>
      </c>
      <c r="K286" s="278">
        <v>440.7</v>
      </c>
      <c r="L286" s="278">
        <v>433.8</v>
      </c>
      <c r="M286" s="278">
        <v>0.10097</v>
      </c>
    </row>
    <row r="287" spans="1:13">
      <c r="A287" s="269">
        <v>277</v>
      </c>
      <c r="B287" s="278" t="s">
        <v>443</v>
      </c>
      <c r="C287" s="279">
        <v>207.85</v>
      </c>
      <c r="D287" s="280">
        <v>204.76666666666665</v>
      </c>
      <c r="E287" s="280">
        <v>201.6333333333333</v>
      </c>
      <c r="F287" s="280">
        <v>195.41666666666666</v>
      </c>
      <c r="G287" s="280">
        <v>192.2833333333333</v>
      </c>
      <c r="H287" s="280">
        <v>210.98333333333329</v>
      </c>
      <c r="I287" s="280">
        <v>214.11666666666662</v>
      </c>
      <c r="J287" s="280">
        <v>220.33333333333329</v>
      </c>
      <c r="K287" s="278">
        <v>207.9</v>
      </c>
      <c r="L287" s="278">
        <v>198.55</v>
      </c>
      <c r="M287" s="278">
        <v>2.8038099999999999</v>
      </c>
    </row>
    <row r="288" spans="1:13">
      <c r="A288" s="269">
        <v>278</v>
      </c>
      <c r="B288" s="278" t="s">
        <v>449</v>
      </c>
      <c r="C288" s="279">
        <v>380.1</v>
      </c>
      <c r="D288" s="280">
        <v>362.0333333333333</v>
      </c>
      <c r="E288" s="280">
        <v>339.06666666666661</v>
      </c>
      <c r="F288" s="280">
        <v>298.0333333333333</v>
      </c>
      <c r="G288" s="280">
        <v>275.06666666666661</v>
      </c>
      <c r="H288" s="280">
        <v>403.06666666666661</v>
      </c>
      <c r="I288" s="280">
        <v>426.0333333333333</v>
      </c>
      <c r="J288" s="280">
        <v>467.06666666666661</v>
      </c>
      <c r="K288" s="278">
        <v>385</v>
      </c>
      <c r="L288" s="278">
        <v>321</v>
      </c>
      <c r="M288" s="278">
        <v>4.3635200000000003</v>
      </c>
    </row>
    <row r="289" spans="1:13">
      <c r="A289" s="269">
        <v>279</v>
      </c>
      <c r="B289" s="278" t="s">
        <v>447</v>
      </c>
      <c r="C289" s="279">
        <v>44.9</v>
      </c>
      <c r="D289" s="280">
        <v>44.550000000000004</v>
      </c>
      <c r="E289" s="280">
        <v>43.850000000000009</v>
      </c>
      <c r="F289" s="280">
        <v>42.800000000000004</v>
      </c>
      <c r="G289" s="280">
        <v>42.100000000000009</v>
      </c>
      <c r="H289" s="280">
        <v>45.600000000000009</v>
      </c>
      <c r="I289" s="280">
        <v>46.300000000000011</v>
      </c>
      <c r="J289" s="280">
        <v>47.350000000000009</v>
      </c>
      <c r="K289" s="278">
        <v>45.25</v>
      </c>
      <c r="L289" s="278">
        <v>43.5</v>
      </c>
      <c r="M289" s="278">
        <v>6.1259199999999998</v>
      </c>
    </row>
    <row r="290" spans="1:13">
      <c r="A290" s="269">
        <v>280</v>
      </c>
      <c r="B290" s="278" t="s">
        <v>135</v>
      </c>
      <c r="C290" s="279">
        <v>61.35</v>
      </c>
      <c r="D290" s="280">
        <v>58.933333333333337</v>
      </c>
      <c r="E290" s="280">
        <v>55.416666666666671</v>
      </c>
      <c r="F290" s="280">
        <v>49.483333333333334</v>
      </c>
      <c r="G290" s="280">
        <v>45.966666666666669</v>
      </c>
      <c r="H290" s="280">
        <v>64.866666666666674</v>
      </c>
      <c r="I290" s="280">
        <v>68.38333333333334</v>
      </c>
      <c r="J290" s="280">
        <v>74.316666666666677</v>
      </c>
      <c r="K290" s="278">
        <v>62.45</v>
      </c>
      <c r="L290" s="278">
        <v>53</v>
      </c>
      <c r="M290" s="278">
        <v>267.01024999999998</v>
      </c>
    </row>
    <row r="291" spans="1:13">
      <c r="A291" s="269">
        <v>281</v>
      </c>
      <c r="B291" s="278" t="s">
        <v>454</v>
      </c>
      <c r="C291" s="279">
        <v>12.5</v>
      </c>
      <c r="D291" s="280">
        <v>12.200000000000001</v>
      </c>
      <c r="E291" s="280">
        <v>11.900000000000002</v>
      </c>
      <c r="F291" s="280">
        <v>11.3</v>
      </c>
      <c r="G291" s="280">
        <v>11.000000000000002</v>
      </c>
      <c r="H291" s="280">
        <v>12.800000000000002</v>
      </c>
      <c r="I291" s="280">
        <v>13.100000000000003</v>
      </c>
      <c r="J291" s="280">
        <v>13.700000000000003</v>
      </c>
      <c r="K291" s="278">
        <v>12.5</v>
      </c>
      <c r="L291" s="278">
        <v>11.6</v>
      </c>
      <c r="M291" s="278">
        <v>5.9164700000000003</v>
      </c>
    </row>
    <row r="292" spans="1:13">
      <c r="A292" s="269">
        <v>282</v>
      </c>
      <c r="B292" s="278" t="s">
        <v>359</v>
      </c>
      <c r="C292" s="279">
        <v>1496.4</v>
      </c>
      <c r="D292" s="280">
        <v>1509.7333333333333</v>
      </c>
      <c r="E292" s="280">
        <v>1474.6666666666667</v>
      </c>
      <c r="F292" s="280">
        <v>1452.9333333333334</v>
      </c>
      <c r="G292" s="280">
        <v>1417.8666666666668</v>
      </c>
      <c r="H292" s="280">
        <v>1531.4666666666667</v>
      </c>
      <c r="I292" s="280">
        <v>1566.5333333333333</v>
      </c>
      <c r="J292" s="280">
        <v>1588.2666666666667</v>
      </c>
      <c r="K292" s="278">
        <v>1544.8</v>
      </c>
      <c r="L292" s="278">
        <v>1488</v>
      </c>
      <c r="M292" s="278">
        <v>1.7317100000000001</v>
      </c>
    </row>
    <row r="293" spans="1:13">
      <c r="A293" s="269">
        <v>283</v>
      </c>
      <c r="B293" s="278" t="s">
        <v>455</v>
      </c>
      <c r="C293" s="279">
        <v>399.35</v>
      </c>
      <c r="D293" s="280">
        <v>397.59999999999997</v>
      </c>
      <c r="E293" s="280">
        <v>392.29999999999995</v>
      </c>
      <c r="F293" s="280">
        <v>385.25</v>
      </c>
      <c r="G293" s="280">
        <v>379.95</v>
      </c>
      <c r="H293" s="280">
        <v>404.64999999999992</v>
      </c>
      <c r="I293" s="280">
        <v>409.95</v>
      </c>
      <c r="J293" s="280">
        <v>416.99999999999989</v>
      </c>
      <c r="K293" s="278">
        <v>402.9</v>
      </c>
      <c r="L293" s="278">
        <v>390.55</v>
      </c>
      <c r="M293" s="278">
        <v>3.2399300000000002</v>
      </c>
    </row>
    <row r="294" spans="1:13">
      <c r="A294" s="269">
        <v>284</v>
      </c>
      <c r="B294" s="278" t="s">
        <v>453</v>
      </c>
      <c r="C294" s="279">
        <v>2510.6999999999998</v>
      </c>
      <c r="D294" s="280">
        <v>2490.2166666666667</v>
      </c>
      <c r="E294" s="280">
        <v>2444.4333333333334</v>
      </c>
      <c r="F294" s="280">
        <v>2378.1666666666665</v>
      </c>
      <c r="G294" s="280">
        <v>2332.3833333333332</v>
      </c>
      <c r="H294" s="280">
        <v>2556.4833333333336</v>
      </c>
      <c r="I294" s="280">
        <v>2602.2666666666673</v>
      </c>
      <c r="J294" s="280">
        <v>2668.5333333333338</v>
      </c>
      <c r="K294" s="278">
        <v>2536</v>
      </c>
      <c r="L294" s="278">
        <v>2423.9499999999998</v>
      </c>
      <c r="M294" s="278">
        <v>3.2340000000000001E-2</v>
      </c>
    </row>
    <row r="295" spans="1:13">
      <c r="A295" s="269">
        <v>285</v>
      </c>
      <c r="B295" s="278" t="s">
        <v>456</v>
      </c>
      <c r="C295" s="279">
        <v>17.5</v>
      </c>
      <c r="D295" s="280">
        <v>17.566666666666666</v>
      </c>
      <c r="E295" s="280">
        <v>17.333333333333332</v>
      </c>
      <c r="F295" s="280">
        <v>17.166666666666664</v>
      </c>
      <c r="G295" s="280">
        <v>16.93333333333333</v>
      </c>
      <c r="H295" s="280">
        <v>17.733333333333334</v>
      </c>
      <c r="I295" s="280">
        <v>17.966666666666669</v>
      </c>
      <c r="J295" s="280">
        <v>18.133333333333336</v>
      </c>
      <c r="K295" s="278">
        <v>17.8</v>
      </c>
      <c r="L295" s="278">
        <v>17.399999999999999</v>
      </c>
      <c r="M295" s="278">
        <v>21.913060000000002</v>
      </c>
    </row>
    <row r="296" spans="1:13">
      <c r="A296" s="269">
        <v>286</v>
      </c>
      <c r="B296" s="278" t="s">
        <v>136</v>
      </c>
      <c r="C296" s="279">
        <v>257.3</v>
      </c>
      <c r="D296" s="280">
        <v>254.4666666666667</v>
      </c>
      <c r="E296" s="280">
        <v>245.33333333333337</v>
      </c>
      <c r="F296" s="280">
        <v>233.36666666666667</v>
      </c>
      <c r="G296" s="280">
        <v>224.23333333333335</v>
      </c>
      <c r="H296" s="280">
        <v>266.43333333333339</v>
      </c>
      <c r="I296" s="280">
        <v>275.56666666666672</v>
      </c>
      <c r="J296" s="280">
        <v>287.53333333333342</v>
      </c>
      <c r="K296" s="278">
        <v>263.60000000000002</v>
      </c>
      <c r="L296" s="278">
        <v>242.5</v>
      </c>
      <c r="M296" s="278">
        <v>55.667619999999999</v>
      </c>
    </row>
    <row r="297" spans="1:13">
      <c r="A297" s="269">
        <v>287</v>
      </c>
      <c r="B297" s="278" t="s">
        <v>457</v>
      </c>
      <c r="C297" s="279">
        <v>533.95000000000005</v>
      </c>
      <c r="D297" s="280">
        <v>529.5</v>
      </c>
      <c r="E297" s="280">
        <v>517</v>
      </c>
      <c r="F297" s="280">
        <v>500.04999999999995</v>
      </c>
      <c r="G297" s="280">
        <v>487.54999999999995</v>
      </c>
      <c r="H297" s="280">
        <v>546.45000000000005</v>
      </c>
      <c r="I297" s="280">
        <v>558.95000000000005</v>
      </c>
      <c r="J297" s="280">
        <v>575.90000000000009</v>
      </c>
      <c r="K297" s="278">
        <v>542</v>
      </c>
      <c r="L297" s="278">
        <v>512.54999999999995</v>
      </c>
      <c r="M297" s="278">
        <v>0.37019999999999997</v>
      </c>
    </row>
    <row r="298" spans="1:13">
      <c r="A298" s="269">
        <v>288</v>
      </c>
      <c r="B298" s="278" t="s">
        <v>137</v>
      </c>
      <c r="C298" s="279">
        <v>911.65</v>
      </c>
      <c r="D298" s="280">
        <v>900.5333333333333</v>
      </c>
      <c r="E298" s="280">
        <v>881.26666666666665</v>
      </c>
      <c r="F298" s="280">
        <v>850.88333333333333</v>
      </c>
      <c r="G298" s="280">
        <v>831.61666666666667</v>
      </c>
      <c r="H298" s="280">
        <v>930.91666666666663</v>
      </c>
      <c r="I298" s="280">
        <v>950.18333333333328</v>
      </c>
      <c r="J298" s="280">
        <v>980.56666666666661</v>
      </c>
      <c r="K298" s="278">
        <v>919.8</v>
      </c>
      <c r="L298" s="278">
        <v>870.15</v>
      </c>
      <c r="M298" s="278">
        <v>69.806280000000001</v>
      </c>
    </row>
    <row r="299" spans="1:13">
      <c r="A299" s="269">
        <v>289</v>
      </c>
      <c r="B299" s="278" t="s">
        <v>267</v>
      </c>
      <c r="C299" s="279">
        <v>1467.85</v>
      </c>
      <c r="D299" s="280">
        <v>1474.6666666666667</v>
      </c>
      <c r="E299" s="280">
        <v>1424.8333333333335</v>
      </c>
      <c r="F299" s="280">
        <v>1381.8166666666668</v>
      </c>
      <c r="G299" s="280">
        <v>1331.9833333333336</v>
      </c>
      <c r="H299" s="280">
        <v>1517.6833333333334</v>
      </c>
      <c r="I299" s="280">
        <v>1567.5166666666669</v>
      </c>
      <c r="J299" s="280">
        <v>1610.5333333333333</v>
      </c>
      <c r="K299" s="278">
        <v>1524.5</v>
      </c>
      <c r="L299" s="278">
        <v>1431.65</v>
      </c>
      <c r="M299" s="278">
        <v>1.6450400000000001</v>
      </c>
    </row>
    <row r="300" spans="1:13">
      <c r="A300" s="269">
        <v>290</v>
      </c>
      <c r="B300" s="278" t="s">
        <v>266</v>
      </c>
      <c r="C300" s="279">
        <v>1225.3</v>
      </c>
      <c r="D300" s="280">
        <v>1218.3500000000001</v>
      </c>
      <c r="E300" s="280">
        <v>1201.7000000000003</v>
      </c>
      <c r="F300" s="280">
        <v>1178.1000000000001</v>
      </c>
      <c r="G300" s="280">
        <v>1161.4500000000003</v>
      </c>
      <c r="H300" s="280">
        <v>1241.9500000000003</v>
      </c>
      <c r="I300" s="280">
        <v>1258.6000000000004</v>
      </c>
      <c r="J300" s="280">
        <v>1282.2000000000003</v>
      </c>
      <c r="K300" s="278">
        <v>1235</v>
      </c>
      <c r="L300" s="278">
        <v>1194.75</v>
      </c>
      <c r="M300" s="278">
        <v>1.15869</v>
      </c>
    </row>
    <row r="301" spans="1:13">
      <c r="A301" s="269">
        <v>291</v>
      </c>
      <c r="B301" s="278" t="s">
        <v>138</v>
      </c>
      <c r="C301" s="279">
        <v>825.9</v>
      </c>
      <c r="D301" s="280">
        <v>815.15</v>
      </c>
      <c r="E301" s="280">
        <v>797.8</v>
      </c>
      <c r="F301" s="280">
        <v>769.69999999999993</v>
      </c>
      <c r="G301" s="280">
        <v>752.34999999999991</v>
      </c>
      <c r="H301" s="280">
        <v>843.25</v>
      </c>
      <c r="I301" s="280">
        <v>860.60000000000014</v>
      </c>
      <c r="J301" s="280">
        <v>888.7</v>
      </c>
      <c r="K301" s="278">
        <v>832.5</v>
      </c>
      <c r="L301" s="278">
        <v>787.05</v>
      </c>
      <c r="M301" s="278">
        <v>39.633249999999997</v>
      </c>
    </row>
    <row r="302" spans="1:13">
      <c r="A302" s="269">
        <v>292</v>
      </c>
      <c r="B302" s="278" t="s">
        <v>458</v>
      </c>
      <c r="C302" s="279">
        <v>917.1</v>
      </c>
      <c r="D302" s="280">
        <v>912.9</v>
      </c>
      <c r="E302" s="280">
        <v>896.8</v>
      </c>
      <c r="F302" s="280">
        <v>876.5</v>
      </c>
      <c r="G302" s="280">
        <v>860.4</v>
      </c>
      <c r="H302" s="280">
        <v>933.19999999999993</v>
      </c>
      <c r="I302" s="280">
        <v>949.30000000000007</v>
      </c>
      <c r="J302" s="280">
        <v>969.59999999999991</v>
      </c>
      <c r="K302" s="278">
        <v>929</v>
      </c>
      <c r="L302" s="278">
        <v>892.6</v>
      </c>
      <c r="M302" s="278">
        <v>0.48604999999999998</v>
      </c>
    </row>
    <row r="303" spans="1:13">
      <c r="A303" s="269">
        <v>293</v>
      </c>
      <c r="B303" s="278" t="s">
        <v>139</v>
      </c>
      <c r="C303" s="279">
        <v>356.7</v>
      </c>
      <c r="D303" s="280">
        <v>353.38333333333338</v>
      </c>
      <c r="E303" s="280">
        <v>346.31666666666678</v>
      </c>
      <c r="F303" s="280">
        <v>335.93333333333339</v>
      </c>
      <c r="G303" s="280">
        <v>328.86666666666679</v>
      </c>
      <c r="H303" s="280">
        <v>363.76666666666677</v>
      </c>
      <c r="I303" s="280">
        <v>370.83333333333337</v>
      </c>
      <c r="J303" s="280">
        <v>381.21666666666675</v>
      </c>
      <c r="K303" s="278">
        <v>360.45</v>
      </c>
      <c r="L303" s="278">
        <v>343</v>
      </c>
      <c r="M303" s="278">
        <v>61.557729999999999</v>
      </c>
    </row>
    <row r="304" spans="1:13">
      <c r="A304" s="269">
        <v>294</v>
      </c>
      <c r="B304" s="278" t="s">
        <v>140</v>
      </c>
      <c r="C304" s="279">
        <v>166.8</v>
      </c>
      <c r="D304" s="280">
        <v>164.46666666666667</v>
      </c>
      <c r="E304" s="280">
        <v>154.68333333333334</v>
      </c>
      <c r="F304" s="280">
        <v>142.56666666666666</v>
      </c>
      <c r="G304" s="280">
        <v>132.78333333333333</v>
      </c>
      <c r="H304" s="280">
        <v>176.58333333333334</v>
      </c>
      <c r="I304" s="280">
        <v>186.3666666666667</v>
      </c>
      <c r="J304" s="280">
        <v>198.48333333333335</v>
      </c>
      <c r="K304" s="278">
        <v>174.25</v>
      </c>
      <c r="L304" s="278">
        <v>152.35</v>
      </c>
      <c r="M304" s="278">
        <v>80.902879999999996</v>
      </c>
    </row>
    <row r="305" spans="1:13">
      <c r="A305" s="269">
        <v>295</v>
      </c>
      <c r="B305" s="278" t="s">
        <v>462</v>
      </c>
      <c r="C305" s="279">
        <v>17</v>
      </c>
      <c r="D305" s="280">
        <v>17.3</v>
      </c>
      <c r="E305" s="280">
        <v>16.600000000000001</v>
      </c>
      <c r="F305" s="280">
        <v>16.2</v>
      </c>
      <c r="G305" s="280">
        <v>15.5</v>
      </c>
      <c r="H305" s="280">
        <v>17.700000000000003</v>
      </c>
      <c r="I305" s="280">
        <v>18.399999999999999</v>
      </c>
      <c r="J305" s="280">
        <v>18.800000000000004</v>
      </c>
      <c r="K305" s="278">
        <v>18</v>
      </c>
      <c r="L305" s="278">
        <v>16.899999999999999</v>
      </c>
      <c r="M305" s="278">
        <v>10.17309</v>
      </c>
    </row>
    <row r="306" spans="1:13">
      <c r="A306" s="269">
        <v>296</v>
      </c>
      <c r="B306" s="278" t="s">
        <v>320</v>
      </c>
      <c r="C306" s="279">
        <v>9.15</v>
      </c>
      <c r="D306" s="280">
        <v>9.15</v>
      </c>
      <c r="E306" s="280">
        <v>9</v>
      </c>
      <c r="F306" s="280">
        <v>8.85</v>
      </c>
      <c r="G306" s="280">
        <v>8.6999999999999993</v>
      </c>
      <c r="H306" s="280">
        <v>9.3000000000000007</v>
      </c>
      <c r="I306" s="280">
        <v>9.4500000000000028</v>
      </c>
      <c r="J306" s="280">
        <v>9.6000000000000014</v>
      </c>
      <c r="K306" s="278">
        <v>9.3000000000000007</v>
      </c>
      <c r="L306" s="278">
        <v>9</v>
      </c>
      <c r="M306" s="278">
        <v>4.0371100000000002</v>
      </c>
    </row>
    <row r="307" spans="1:13">
      <c r="A307" s="269">
        <v>297</v>
      </c>
      <c r="B307" s="278" t="s">
        <v>465</v>
      </c>
      <c r="C307" s="279">
        <v>74.849999999999994</v>
      </c>
      <c r="D307" s="280">
        <v>75.61666666666666</v>
      </c>
      <c r="E307" s="280">
        <v>72.73333333333332</v>
      </c>
      <c r="F307" s="280">
        <v>70.61666666666666</v>
      </c>
      <c r="G307" s="280">
        <v>67.73333333333332</v>
      </c>
      <c r="H307" s="280">
        <v>77.73333333333332</v>
      </c>
      <c r="I307" s="280">
        <v>80.616666666666674</v>
      </c>
      <c r="J307" s="280">
        <v>82.73333333333332</v>
      </c>
      <c r="K307" s="278">
        <v>78.5</v>
      </c>
      <c r="L307" s="278">
        <v>73.5</v>
      </c>
      <c r="M307" s="278">
        <v>1.49586</v>
      </c>
    </row>
    <row r="308" spans="1:13">
      <c r="A308" s="269">
        <v>298</v>
      </c>
      <c r="B308" s="278" t="s">
        <v>467</v>
      </c>
      <c r="C308" s="279">
        <v>282.8</v>
      </c>
      <c r="D308" s="280">
        <v>282.45</v>
      </c>
      <c r="E308" s="280">
        <v>277.34999999999997</v>
      </c>
      <c r="F308" s="280">
        <v>271.89999999999998</v>
      </c>
      <c r="G308" s="280">
        <v>266.79999999999995</v>
      </c>
      <c r="H308" s="280">
        <v>287.89999999999998</v>
      </c>
      <c r="I308" s="280">
        <v>293</v>
      </c>
      <c r="J308" s="280">
        <v>298.45</v>
      </c>
      <c r="K308" s="278">
        <v>287.55</v>
      </c>
      <c r="L308" s="278">
        <v>277</v>
      </c>
      <c r="M308" s="278">
        <v>0.443</v>
      </c>
    </row>
    <row r="309" spans="1:13">
      <c r="A309" s="269">
        <v>299</v>
      </c>
      <c r="B309" s="278" t="s">
        <v>463</v>
      </c>
      <c r="C309" s="279">
        <v>2118.3000000000002</v>
      </c>
      <c r="D309" s="280">
        <v>2148.1</v>
      </c>
      <c r="E309" s="280">
        <v>2050.1999999999998</v>
      </c>
      <c r="F309" s="280">
        <v>1982.1</v>
      </c>
      <c r="G309" s="280">
        <v>1884.1999999999998</v>
      </c>
      <c r="H309" s="280">
        <v>2216.1999999999998</v>
      </c>
      <c r="I309" s="280">
        <v>2314.1000000000004</v>
      </c>
      <c r="J309" s="280">
        <v>2382.1999999999998</v>
      </c>
      <c r="K309" s="278">
        <v>2246</v>
      </c>
      <c r="L309" s="278">
        <v>2080</v>
      </c>
      <c r="M309" s="278">
        <v>0.10842</v>
      </c>
    </row>
    <row r="310" spans="1:13">
      <c r="A310" s="269">
        <v>300</v>
      </c>
      <c r="B310" s="278" t="s">
        <v>464</v>
      </c>
      <c r="C310" s="279">
        <v>199.5</v>
      </c>
      <c r="D310" s="280">
        <v>201.13333333333333</v>
      </c>
      <c r="E310" s="280">
        <v>184.46666666666664</v>
      </c>
      <c r="F310" s="280">
        <v>169.43333333333331</v>
      </c>
      <c r="G310" s="280">
        <v>152.76666666666662</v>
      </c>
      <c r="H310" s="280">
        <v>216.16666666666666</v>
      </c>
      <c r="I310" s="280">
        <v>232.83333333333334</v>
      </c>
      <c r="J310" s="280">
        <v>247.86666666666667</v>
      </c>
      <c r="K310" s="278">
        <v>217.8</v>
      </c>
      <c r="L310" s="278">
        <v>186.1</v>
      </c>
      <c r="M310" s="278">
        <v>6.6582600000000003</v>
      </c>
    </row>
    <row r="311" spans="1:13">
      <c r="A311" s="269">
        <v>301</v>
      </c>
      <c r="B311" s="278" t="s">
        <v>141</v>
      </c>
      <c r="C311" s="279">
        <v>105</v>
      </c>
      <c r="D311" s="280">
        <v>103.2</v>
      </c>
      <c r="E311" s="280">
        <v>99.95</v>
      </c>
      <c r="F311" s="280">
        <v>94.9</v>
      </c>
      <c r="G311" s="280">
        <v>91.65</v>
      </c>
      <c r="H311" s="280">
        <v>108.25</v>
      </c>
      <c r="I311" s="280">
        <v>111.5</v>
      </c>
      <c r="J311" s="280">
        <v>116.55</v>
      </c>
      <c r="K311" s="278">
        <v>106.45</v>
      </c>
      <c r="L311" s="278">
        <v>98.15</v>
      </c>
      <c r="M311" s="278">
        <v>106.56976</v>
      </c>
    </row>
    <row r="312" spans="1:13">
      <c r="A312" s="269">
        <v>302</v>
      </c>
      <c r="B312" s="278" t="s">
        <v>142</v>
      </c>
      <c r="C312" s="279">
        <v>306.85000000000002</v>
      </c>
      <c r="D312" s="280">
        <v>305.43333333333334</v>
      </c>
      <c r="E312" s="280">
        <v>297.61666666666667</v>
      </c>
      <c r="F312" s="280">
        <v>288.38333333333333</v>
      </c>
      <c r="G312" s="280">
        <v>280.56666666666666</v>
      </c>
      <c r="H312" s="280">
        <v>314.66666666666669</v>
      </c>
      <c r="I312" s="280">
        <v>322.48333333333341</v>
      </c>
      <c r="J312" s="280">
        <v>331.7166666666667</v>
      </c>
      <c r="K312" s="278">
        <v>313.25</v>
      </c>
      <c r="L312" s="278">
        <v>296.2</v>
      </c>
      <c r="M312" s="278">
        <v>60.585639999999998</v>
      </c>
    </row>
    <row r="313" spans="1:13">
      <c r="A313" s="269">
        <v>303</v>
      </c>
      <c r="B313" s="278" t="s">
        <v>143</v>
      </c>
      <c r="C313" s="279">
        <v>5130.8</v>
      </c>
      <c r="D313" s="280">
        <v>5109.5999999999995</v>
      </c>
      <c r="E313" s="280">
        <v>4991.1999999999989</v>
      </c>
      <c r="F313" s="280">
        <v>4851.5999999999995</v>
      </c>
      <c r="G313" s="280">
        <v>4733.1999999999989</v>
      </c>
      <c r="H313" s="280">
        <v>5249.1999999999989</v>
      </c>
      <c r="I313" s="280">
        <v>5367.5999999999985</v>
      </c>
      <c r="J313" s="280">
        <v>5507.1999999999989</v>
      </c>
      <c r="K313" s="278">
        <v>5228</v>
      </c>
      <c r="L313" s="278">
        <v>4970</v>
      </c>
      <c r="M313" s="278">
        <v>17.521699999999999</v>
      </c>
    </row>
    <row r="314" spans="1:13">
      <c r="A314" s="269">
        <v>304</v>
      </c>
      <c r="B314" s="278" t="s">
        <v>459</v>
      </c>
      <c r="C314" s="279">
        <v>571.65</v>
      </c>
      <c r="D314" s="280">
        <v>575.7166666666667</v>
      </c>
      <c r="E314" s="280">
        <v>560.93333333333339</v>
      </c>
      <c r="F314" s="280">
        <v>550.2166666666667</v>
      </c>
      <c r="G314" s="280">
        <v>535.43333333333339</v>
      </c>
      <c r="H314" s="280">
        <v>586.43333333333339</v>
      </c>
      <c r="I314" s="280">
        <v>601.2166666666667</v>
      </c>
      <c r="J314" s="280">
        <v>611.93333333333339</v>
      </c>
      <c r="K314" s="278">
        <v>590.5</v>
      </c>
      <c r="L314" s="278">
        <v>565</v>
      </c>
      <c r="M314" s="278">
        <v>0.16819999999999999</v>
      </c>
    </row>
    <row r="315" spans="1:13">
      <c r="A315" s="269">
        <v>305</v>
      </c>
      <c r="B315" s="278" t="s">
        <v>144</v>
      </c>
      <c r="C315" s="279">
        <v>543.9</v>
      </c>
      <c r="D315" s="280">
        <v>551.19999999999993</v>
      </c>
      <c r="E315" s="280">
        <v>532.69999999999982</v>
      </c>
      <c r="F315" s="280">
        <v>521.49999999999989</v>
      </c>
      <c r="G315" s="280">
        <v>502.99999999999977</v>
      </c>
      <c r="H315" s="280">
        <v>562.39999999999986</v>
      </c>
      <c r="I315" s="280">
        <v>580.90000000000009</v>
      </c>
      <c r="J315" s="280">
        <v>592.09999999999991</v>
      </c>
      <c r="K315" s="278">
        <v>569.70000000000005</v>
      </c>
      <c r="L315" s="278">
        <v>540</v>
      </c>
      <c r="M315" s="278">
        <v>42.175759999999997</v>
      </c>
    </row>
    <row r="316" spans="1:13">
      <c r="A316" s="269">
        <v>306</v>
      </c>
      <c r="B316" s="278" t="s">
        <v>473</v>
      </c>
      <c r="C316" s="279">
        <v>1051.5</v>
      </c>
      <c r="D316" s="280">
        <v>1050.6833333333334</v>
      </c>
      <c r="E316" s="280">
        <v>1017.0666666666668</v>
      </c>
      <c r="F316" s="280">
        <v>982.63333333333344</v>
      </c>
      <c r="G316" s="280">
        <v>949.01666666666688</v>
      </c>
      <c r="H316" s="280">
        <v>1085.1166666666668</v>
      </c>
      <c r="I316" s="280">
        <v>1118.7333333333336</v>
      </c>
      <c r="J316" s="280">
        <v>1153.1666666666667</v>
      </c>
      <c r="K316" s="278">
        <v>1084.3</v>
      </c>
      <c r="L316" s="278">
        <v>1016.25</v>
      </c>
      <c r="M316" s="278">
        <v>1.8008</v>
      </c>
    </row>
    <row r="317" spans="1:13">
      <c r="A317" s="269">
        <v>307</v>
      </c>
      <c r="B317" s="278" t="s">
        <v>469</v>
      </c>
      <c r="C317" s="279">
        <v>1254.1500000000001</v>
      </c>
      <c r="D317" s="280">
        <v>1261.5333333333335</v>
      </c>
      <c r="E317" s="280">
        <v>1234.166666666667</v>
      </c>
      <c r="F317" s="280">
        <v>1214.1833333333334</v>
      </c>
      <c r="G317" s="280">
        <v>1186.8166666666668</v>
      </c>
      <c r="H317" s="280">
        <v>1281.5166666666671</v>
      </c>
      <c r="I317" s="280">
        <v>1308.8833333333334</v>
      </c>
      <c r="J317" s="280">
        <v>1328.8666666666672</v>
      </c>
      <c r="K317" s="278">
        <v>1288.9000000000001</v>
      </c>
      <c r="L317" s="278">
        <v>1241.55</v>
      </c>
      <c r="M317" s="278">
        <v>4.2550299999999996</v>
      </c>
    </row>
    <row r="318" spans="1:13">
      <c r="A318" s="269">
        <v>308</v>
      </c>
      <c r="B318" s="278" t="s">
        <v>145</v>
      </c>
      <c r="C318" s="279">
        <v>426.7</v>
      </c>
      <c r="D318" s="280">
        <v>416.40000000000003</v>
      </c>
      <c r="E318" s="280">
        <v>397.35000000000008</v>
      </c>
      <c r="F318" s="280">
        <v>368.00000000000006</v>
      </c>
      <c r="G318" s="280">
        <v>348.9500000000001</v>
      </c>
      <c r="H318" s="280">
        <v>445.75000000000006</v>
      </c>
      <c r="I318" s="280">
        <v>464.8</v>
      </c>
      <c r="J318" s="280">
        <v>494.15000000000003</v>
      </c>
      <c r="K318" s="278">
        <v>435.45</v>
      </c>
      <c r="L318" s="278">
        <v>387.05</v>
      </c>
      <c r="M318" s="278">
        <v>53.004710000000003</v>
      </c>
    </row>
    <row r="319" spans="1:13">
      <c r="A319" s="269">
        <v>309</v>
      </c>
      <c r="B319" s="278" t="s">
        <v>146</v>
      </c>
      <c r="C319" s="279">
        <v>939.45</v>
      </c>
      <c r="D319" s="280">
        <v>939.48333333333323</v>
      </c>
      <c r="E319" s="280">
        <v>920.96666666666647</v>
      </c>
      <c r="F319" s="280">
        <v>902.48333333333323</v>
      </c>
      <c r="G319" s="280">
        <v>883.96666666666647</v>
      </c>
      <c r="H319" s="280">
        <v>957.96666666666647</v>
      </c>
      <c r="I319" s="280">
        <v>976.48333333333312</v>
      </c>
      <c r="J319" s="280">
        <v>994.96666666666647</v>
      </c>
      <c r="K319" s="278">
        <v>958</v>
      </c>
      <c r="L319" s="278">
        <v>921</v>
      </c>
      <c r="M319" s="278">
        <v>7.8037299999999998</v>
      </c>
    </row>
    <row r="320" spans="1:13">
      <c r="A320" s="269">
        <v>310</v>
      </c>
      <c r="B320" s="278" t="s">
        <v>466</v>
      </c>
      <c r="C320" s="279">
        <v>134.69999999999999</v>
      </c>
      <c r="D320" s="280">
        <v>134.68333333333331</v>
      </c>
      <c r="E320" s="280">
        <v>133.36666666666662</v>
      </c>
      <c r="F320" s="280">
        <v>132.0333333333333</v>
      </c>
      <c r="G320" s="280">
        <v>130.71666666666661</v>
      </c>
      <c r="H320" s="280">
        <v>136.01666666666662</v>
      </c>
      <c r="I320" s="280">
        <v>137.33333333333329</v>
      </c>
      <c r="J320" s="280">
        <v>138.66666666666663</v>
      </c>
      <c r="K320" s="278">
        <v>136</v>
      </c>
      <c r="L320" s="278">
        <v>133.35</v>
      </c>
      <c r="M320" s="278">
        <v>0.24993000000000001</v>
      </c>
    </row>
    <row r="321" spans="1:13">
      <c r="A321" s="269">
        <v>311</v>
      </c>
      <c r="B321" s="278" t="s">
        <v>1977</v>
      </c>
      <c r="C321" s="279">
        <v>219.3</v>
      </c>
      <c r="D321" s="280">
        <v>217.26666666666665</v>
      </c>
      <c r="E321" s="280">
        <v>210.58333333333331</v>
      </c>
      <c r="F321" s="280">
        <v>201.86666666666667</v>
      </c>
      <c r="G321" s="280">
        <v>195.18333333333334</v>
      </c>
      <c r="H321" s="280">
        <v>225.98333333333329</v>
      </c>
      <c r="I321" s="280">
        <v>232.66666666666663</v>
      </c>
      <c r="J321" s="280">
        <v>241.38333333333327</v>
      </c>
      <c r="K321" s="278">
        <v>223.95</v>
      </c>
      <c r="L321" s="278">
        <v>208.55</v>
      </c>
      <c r="M321" s="278">
        <v>18.613659999999999</v>
      </c>
    </row>
    <row r="322" spans="1:13">
      <c r="A322" s="269">
        <v>312</v>
      </c>
      <c r="B322" s="278" t="s">
        <v>470</v>
      </c>
      <c r="C322" s="279">
        <v>67</v>
      </c>
      <c r="D322" s="280">
        <v>66.083333333333329</v>
      </c>
      <c r="E322" s="280">
        <v>63.916666666666657</v>
      </c>
      <c r="F322" s="280">
        <v>60.833333333333329</v>
      </c>
      <c r="G322" s="280">
        <v>58.666666666666657</v>
      </c>
      <c r="H322" s="280">
        <v>69.166666666666657</v>
      </c>
      <c r="I322" s="280">
        <v>71.333333333333314</v>
      </c>
      <c r="J322" s="280">
        <v>74.416666666666657</v>
      </c>
      <c r="K322" s="278">
        <v>68.25</v>
      </c>
      <c r="L322" s="278">
        <v>63</v>
      </c>
      <c r="M322" s="278">
        <v>3.4017599999999999</v>
      </c>
    </row>
    <row r="323" spans="1:13">
      <c r="A323" s="269">
        <v>313</v>
      </c>
      <c r="B323" s="278" t="s">
        <v>471</v>
      </c>
      <c r="C323" s="279">
        <v>241.55</v>
      </c>
      <c r="D323" s="280">
        <v>239.11666666666667</v>
      </c>
      <c r="E323" s="280">
        <v>233.93333333333334</v>
      </c>
      <c r="F323" s="280">
        <v>226.31666666666666</v>
      </c>
      <c r="G323" s="280">
        <v>221.13333333333333</v>
      </c>
      <c r="H323" s="280">
        <v>246.73333333333335</v>
      </c>
      <c r="I323" s="280">
        <v>251.91666666666669</v>
      </c>
      <c r="J323" s="280">
        <v>259.53333333333336</v>
      </c>
      <c r="K323" s="278">
        <v>244.3</v>
      </c>
      <c r="L323" s="278">
        <v>231.5</v>
      </c>
      <c r="M323" s="278">
        <v>2.4998999999999998</v>
      </c>
    </row>
    <row r="324" spans="1:13">
      <c r="A324" s="269">
        <v>314</v>
      </c>
      <c r="B324" s="278" t="s">
        <v>147</v>
      </c>
      <c r="C324" s="279">
        <v>776.85</v>
      </c>
      <c r="D324" s="280">
        <v>766.81666666666661</v>
      </c>
      <c r="E324" s="280">
        <v>742.63333333333321</v>
      </c>
      <c r="F324" s="280">
        <v>708.41666666666663</v>
      </c>
      <c r="G324" s="280">
        <v>684.23333333333323</v>
      </c>
      <c r="H324" s="280">
        <v>801.03333333333319</v>
      </c>
      <c r="I324" s="280">
        <v>825.21666666666658</v>
      </c>
      <c r="J324" s="280">
        <v>859.43333333333317</v>
      </c>
      <c r="K324" s="278">
        <v>791</v>
      </c>
      <c r="L324" s="278">
        <v>732.6</v>
      </c>
      <c r="M324" s="278">
        <v>7.8054300000000003</v>
      </c>
    </row>
    <row r="325" spans="1:13">
      <c r="A325" s="269">
        <v>315</v>
      </c>
      <c r="B325" s="278" t="s">
        <v>460</v>
      </c>
      <c r="C325" s="279">
        <v>14.1</v>
      </c>
      <c r="D325" s="280">
        <v>13.949999999999998</v>
      </c>
      <c r="E325" s="280">
        <v>13.699999999999996</v>
      </c>
      <c r="F325" s="280">
        <v>13.299999999999999</v>
      </c>
      <c r="G325" s="280">
        <v>13.049999999999997</v>
      </c>
      <c r="H325" s="280">
        <v>14.349999999999994</v>
      </c>
      <c r="I325" s="280">
        <v>14.599999999999998</v>
      </c>
      <c r="J325" s="280">
        <v>14.999999999999993</v>
      </c>
      <c r="K325" s="278">
        <v>14.2</v>
      </c>
      <c r="L325" s="278">
        <v>13.55</v>
      </c>
      <c r="M325" s="278">
        <v>4.27088</v>
      </c>
    </row>
    <row r="326" spans="1:13">
      <c r="A326" s="269">
        <v>316</v>
      </c>
      <c r="B326" s="278" t="s">
        <v>461</v>
      </c>
      <c r="C326" s="279">
        <v>125.55</v>
      </c>
      <c r="D326" s="280">
        <v>124.21666666666665</v>
      </c>
      <c r="E326" s="280">
        <v>119.43333333333331</v>
      </c>
      <c r="F326" s="280">
        <v>113.31666666666665</v>
      </c>
      <c r="G326" s="280">
        <v>108.5333333333333</v>
      </c>
      <c r="H326" s="280">
        <v>130.33333333333331</v>
      </c>
      <c r="I326" s="280">
        <v>135.11666666666665</v>
      </c>
      <c r="J326" s="280">
        <v>141.23333333333332</v>
      </c>
      <c r="K326" s="278">
        <v>129</v>
      </c>
      <c r="L326" s="278">
        <v>118.1</v>
      </c>
      <c r="M326" s="278">
        <v>3.8421400000000001</v>
      </c>
    </row>
    <row r="327" spans="1:13">
      <c r="A327" s="269">
        <v>317</v>
      </c>
      <c r="B327" s="278" t="s">
        <v>148</v>
      </c>
      <c r="C327" s="279">
        <v>81.5</v>
      </c>
      <c r="D327" s="280">
        <v>78.7</v>
      </c>
      <c r="E327" s="280">
        <v>73.5</v>
      </c>
      <c r="F327" s="280">
        <v>65.5</v>
      </c>
      <c r="G327" s="280">
        <v>60.3</v>
      </c>
      <c r="H327" s="280">
        <v>86.7</v>
      </c>
      <c r="I327" s="280">
        <v>91.90000000000002</v>
      </c>
      <c r="J327" s="280">
        <v>99.9</v>
      </c>
      <c r="K327" s="278">
        <v>83.9</v>
      </c>
      <c r="L327" s="278">
        <v>70.7</v>
      </c>
      <c r="M327" s="278">
        <v>501.60597000000001</v>
      </c>
    </row>
    <row r="328" spans="1:13">
      <c r="A328" s="269">
        <v>318</v>
      </c>
      <c r="B328" s="278" t="s">
        <v>472</v>
      </c>
      <c r="C328" s="279">
        <v>531</v>
      </c>
      <c r="D328" s="280">
        <v>527.23333333333335</v>
      </c>
      <c r="E328" s="280">
        <v>518.76666666666665</v>
      </c>
      <c r="F328" s="280">
        <v>506.5333333333333</v>
      </c>
      <c r="G328" s="280">
        <v>498.06666666666661</v>
      </c>
      <c r="H328" s="280">
        <v>539.4666666666667</v>
      </c>
      <c r="I328" s="280">
        <v>547.93333333333339</v>
      </c>
      <c r="J328" s="280">
        <v>560.16666666666674</v>
      </c>
      <c r="K328" s="278">
        <v>535.70000000000005</v>
      </c>
      <c r="L328" s="278">
        <v>515</v>
      </c>
      <c r="M328" s="278">
        <v>0.49732999999999999</v>
      </c>
    </row>
    <row r="329" spans="1:13">
      <c r="A329" s="269">
        <v>319</v>
      </c>
      <c r="B329" s="278" t="s">
        <v>269</v>
      </c>
      <c r="C329" s="279">
        <v>686.65</v>
      </c>
      <c r="D329" s="280">
        <v>684.09999999999991</v>
      </c>
      <c r="E329" s="280">
        <v>666.14999999999986</v>
      </c>
      <c r="F329" s="280">
        <v>645.65</v>
      </c>
      <c r="G329" s="280">
        <v>627.69999999999993</v>
      </c>
      <c r="H329" s="280">
        <v>704.5999999999998</v>
      </c>
      <c r="I329" s="280">
        <v>722.54999999999984</v>
      </c>
      <c r="J329" s="280">
        <v>743.04999999999973</v>
      </c>
      <c r="K329" s="278">
        <v>702.05</v>
      </c>
      <c r="L329" s="278">
        <v>663.6</v>
      </c>
      <c r="M329" s="278">
        <v>2.1017399999999999</v>
      </c>
    </row>
    <row r="330" spans="1:13">
      <c r="A330" s="269">
        <v>320</v>
      </c>
      <c r="B330" s="278" t="s">
        <v>149</v>
      </c>
      <c r="C330" s="279">
        <v>60441.9</v>
      </c>
      <c r="D330" s="280">
        <v>59818</v>
      </c>
      <c r="E330" s="280">
        <v>57636</v>
      </c>
      <c r="F330" s="280">
        <v>54830.1</v>
      </c>
      <c r="G330" s="280">
        <v>52648.1</v>
      </c>
      <c r="H330" s="280">
        <v>62623.9</v>
      </c>
      <c r="I330" s="280">
        <v>64805.9</v>
      </c>
      <c r="J330" s="280">
        <v>67611.8</v>
      </c>
      <c r="K330" s="278">
        <v>62000</v>
      </c>
      <c r="L330" s="278">
        <v>57012.1</v>
      </c>
      <c r="M330" s="278">
        <v>0.22062000000000001</v>
      </c>
    </row>
    <row r="331" spans="1:13">
      <c r="A331" s="269">
        <v>321</v>
      </c>
      <c r="B331" s="278" t="s">
        <v>268</v>
      </c>
      <c r="C331" s="279">
        <v>29.5</v>
      </c>
      <c r="D331" s="280">
        <v>28.983333333333334</v>
      </c>
      <c r="E331" s="280">
        <v>28.116666666666667</v>
      </c>
      <c r="F331" s="280">
        <v>26.733333333333334</v>
      </c>
      <c r="G331" s="280">
        <v>25.866666666666667</v>
      </c>
      <c r="H331" s="280">
        <v>30.366666666666667</v>
      </c>
      <c r="I331" s="280">
        <v>31.233333333333334</v>
      </c>
      <c r="J331" s="280">
        <v>32.616666666666667</v>
      </c>
      <c r="K331" s="278">
        <v>29.85</v>
      </c>
      <c r="L331" s="278">
        <v>27.6</v>
      </c>
      <c r="M331" s="278">
        <v>7.7934200000000002</v>
      </c>
    </row>
    <row r="332" spans="1:13">
      <c r="A332" s="269">
        <v>322</v>
      </c>
      <c r="B332" s="278" t="s">
        <v>150</v>
      </c>
      <c r="C332" s="279">
        <v>693.6</v>
      </c>
      <c r="D332" s="280">
        <v>685.68333333333339</v>
      </c>
      <c r="E332" s="280">
        <v>666.36666666666679</v>
      </c>
      <c r="F332" s="280">
        <v>639.13333333333344</v>
      </c>
      <c r="G332" s="280">
        <v>619.81666666666683</v>
      </c>
      <c r="H332" s="280">
        <v>712.91666666666674</v>
      </c>
      <c r="I332" s="280">
        <v>732.23333333333335</v>
      </c>
      <c r="J332" s="280">
        <v>759.4666666666667</v>
      </c>
      <c r="K332" s="278">
        <v>705</v>
      </c>
      <c r="L332" s="278">
        <v>658.45</v>
      </c>
      <c r="M332" s="278">
        <v>43.303559999999997</v>
      </c>
    </row>
    <row r="333" spans="1:13">
      <c r="A333" s="269">
        <v>323</v>
      </c>
      <c r="B333" s="278" t="s">
        <v>3163</v>
      </c>
      <c r="C333" s="279">
        <v>286.05</v>
      </c>
      <c r="D333" s="280">
        <v>284.5</v>
      </c>
      <c r="E333" s="280">
        <v>279</v>
      </c>
      <c r="F333" s="280">
        <v>271.95</v>
      </c>
      <c r="G333" s="280">
        <v>266.45</v>
      </c>
      <c r="H333" s="280">
        <v>291.55</v>
      </c>
      <c r="I333" s="280">
        <v>297.05</v>
      </c>
      <c r="J333" s="280">
        <v>304.10000000000002</v>
      </c>
      <c r="K333" s="278">
        <v>290</v>
      </c>
      <c r="L333" s="278">
        <v>277.45</v>
      </c>
      <c r="M333" s="278">
        <v>12.729279999999999</v>
      </c>
    </row>
    <row r="334" spans="1:13">
      <c r="A334" s="269">
        <v>324</v>
      </c>
      <c r="B334" s="278" t="s">
        <v>270</v>
      </c>
      <c r="C334" s="279">
        <v>617.5</v>
      </c>
      <c r="D334" s="280">
        <v>608.13333333333333</v>
      </c>
      <c r="E334" s="280">
        <v>591.26666666666665</v>
      </c>
      <c r="F334" s="280">
        <v>565.0333333333333</v>
      </c>
      <c r="G334" s="280">
        <v>548.16666666666663</v>
      </c>
      <c r="H334" s="280">
        <v>634.36666666666667</v>
      </c>
      <c r="I334" s="280">
        <v>651.23333333333323</v>
      </c>
      <c r="J334" s="280">
        <v>677.4666666666667</v>
      </c>
      <c r="K334" s="278">
        <v>625</v>
      </c>
      <c r="L334" s="278">
        <v>581.9</v>
      </c>
      <c r="M334" s="278">
        <v>3.2796400000000001</v>
      </c>
    </row>
    <row r="335" spans="1:13">
      <c r="A335" s="269">
        <v>325</v>
      </c>
      <c r="B335" s="278" t="s">
        <v>151</v>
      </c>
      <c r="C335" s="279">
        <v>31.05</v>
      </c>
      <c r="D335" s="280">
        <v>30.666666666666668</v>
      </c>
      <c r="E335" s="280">
        <v>29.983333333333334</v>
      </c>
      <c r="F335" s="280">
        <v>28.916666666666668</v>
      </c>
      <c r="G335" s="280">
        <v>28.233333333333334</v>
      </c>
      <c r="H335" s="280">
        <v>31.733333333333334</v>
      </c>
      <c r="I335" s="280">
        <v>32.416666666666664</v>
      </c>
      <c r="J335" s="280">
        <v>33.483333333333334</v>
      </c>
      <c r="K335" s="278">
        <v>31.35</v>
      </c>
      <c r="L335" s="278">
        <v>29.6</v>
      </c>
      <c r="M335" s="278">
        <v>59.99344</v>
      </c>
    </row>
    <row r="336" spans="1:13">
      <c r="A336" s="269">
        <v>326</v>
      </c>
      <c r="B336" s="278" t="s">
        <v>262</v>
      </c>
      <c r="C336" s="279">
        <v>2348.4499999999998</v>
      </c>
      <c r="D336" s="280">
        <v>2364.8166666666666</v>
      </c>
      <c r="E336" s="280">
        <v>2309.6333333333332</v>
      </c>
      <c r="F336" s="280">
        <v>2270.8166666666666</v>
      </c>
      <c r="G336" s="280">
        <v>2215.6333333333332</v>
      </c>
      <c r="H336" s="280">
        <v>2403.6333333333332</v>
      </c>
      <c r="I336" s="280">
        <v>2458.8166666666666</v>
      </c>
      <c r="J336" s="280">
        <v>2497.6333333333332</v>
      </c>
      <c r="K336" s="278">
        <v>2420</v>
      </c>
      <c r="L336" s="278">
        <v>2326</v>
      </c>
      <c r="M336" s="278">
        <v>5.7911900000000003</v>
      </c>
    </row>
    <row r="337" spans="1:13">
      <c r="A337" s="269">
        <v>327</v>
      </c>
      <c r="B337" s="278" t="s">
        <v>479</v>
      </c>
      <c r="C337" s="279">
        <v>1437.4</v>
      </c>
      <c r="D337" s="280">
        <v>1444.7833333333335</v>
      </c>
      <c r="E337" s="280">
        <v>1416.616666666667</v>
      </c>
      <c r="F337" s="280">
        <v>1395.8333333333335</v>
      </c>
      <c r="G337" s="280">
        <v>1367.666666666667</v>
      </c>
      <c r="H337" s="280">
        <v>1465.5666666666671</v>
      </c>
      <c r="I337" s="280">
        <v>1493.7333333333336</v>
      </c>
      <c r="J337" s="280">
        <v>1514.5166666666671</v>
      </c>
      <c r="K337" s="278">
        <v>1472.95</v>
      </c>
      <c r="L337" s="278">
        <v>1424</v>
      </c>
      <c r="M337" s="278">
        <v>1.14764</v>
      </c>
    </row>
    <row r="338" spans="1:13">
      <c r="A338" s="269">
        <v>328</v>
      </c>
      <c r="B338" s="278" t="s">
        <v>152</v>
      </c>
      <c r="C338" s="279">
        <v>22.85</v>
      </c>
      <c r="D338" s="280">
        <v>22.166666666666668</v>
      </c>
      <c r="E338" s="280">
        <v>21.033333333333335</v>
      </c>
      <c r="F338" s="280">
        <v>19.216666666666669</v>
      </c>
      <c r="G338" s="280">
        <v>18.083333333333336</v>
      </c>
      <c r="H338" s="280">
        <v>23.983333333333334</v>
      </c>
      <c r="I338" s="280">
        <v>25.116666666666667</v>
      </c>
      <c r="J338" s="280">
        <v>26.933333333333334</v>
      </c>
      <c r="K338" s="278">
        <v>23.3</v>
      </c>
      <c r="L338" s="278">
        <v>20.350000000000001</v>
      </c>
      <c r="M338" s="278">
        <v>97.331990000000005</v>
      </c>
    </row>
    <row r="339" spans="1:13">
      <c r="A339" s="269">
        <v>329</v>
      </c>
      <c r="B339" s="278" t="s">
        <v>478</v>
      </c>
      <c r="C339" s="279">
        <v>39.700000000000003</v>
      </c>
      <c r="D339" s="280">
        <v>39.25</v>
      </c>
      <c r="E339" s="280">
        <v>37.6</v>
      </c>
      <c r="F339" s="280">
        <v>35.5</v>
      </c>
      <c r="G339" s="280">
        <v>33.85</v>
      </c>
      <c r="H339" s="280">
        <v>41.35</v>
      </c>
      <c r="I339" s="280">
        <v>43.000000000000007</v>
      </c>
      <c r="J339" s="280">
        <v>45.1</v>
      </c>
      <c r="K339" s="278">
        <v>40.9</v>
      </c>
      <c r="L339" s="278">
        <v>37.15</v>
      </c>
      <c r="M339" s="278">
        <v>0.59718000000000004</v>
      </c>
    </row>
    <row r="340" spans="1:13">
      <c r="A340" s="269">
        <v>330</v>
      </c>
      <c r="B340" s="278" t="s">
        <v>153</v>
      </c>
      <c r="C340" s="279">
        <v>26.9</v>
      </c>
      <c r="D340" s="280">
        <v>26.399999999999995</v>
      </c>
      <c r="E340" s="280">
        <v>25.599999999999991</v>
      </c>
      <c r="F340" s="280">
        <v>24.299999999999997</v>
      </c>
      <c r="G340" s="280">
        <v>23.499999999999993</v>
      </c>
      <c r="H340" s="280">
        <v>27.699999999999989</v>
      </c>
      <c r="I340" s="280">
        <v>28.499999999999993</v>
      </c>
      <c r="J340" s="280">
        <v>29.799999999999986</v>
      </c>
      <c r="K340" s="278">
        <v>27.2</v>
      </c>
      <c r="L340" s="278">
        <v>25.1</v>
      </c>
      <c r="M340" s="278">
        <v>438.78206999999998</v>
      </c>
    </row>
    <row r="341" spans="1:13">
      <c r="A341" s="269">
        <v>331</v>
      </c>
      <c r="B341" s="278" t="s">
        <v>474</v>
      </c>
      <c r="C341" s="279">
        <v>465.25</v>
      </c>
      <c r="D341" s="280">
        <v>467.06666666666666</v>
      </c>
      <c r="E341" s="280">
        <v>460.18333333333334</v>
      </c>
      <c r="F341" s="280">
        <v>455.11666666666667</v>
      </c>
      <c r="G341" s="280">
        <v>448.23333333333335</v>
      </c>
      <c r="H341" s="280">
        <v>472.13333333333333</v>
      </c>
      <c r="I341" s="280">
        <v>479.01666666666665</v>
      </c>
      <c r="J341" s="280">
        <v>484.08333333333331</v>
      </c>
      <c r="K341" s="278">
        <v>473.95</v>
      </c>
      <c r="L341" s="278">
        <v>462</v>
      </c>
      <c r="M341" s="278">
        <v>0.49560999999999999</v>
      </c>
    </row>
    <row r="342" spans="1:13">
      <c r="A342" s="269">
        <v>332</v>
      </c>
      <c r="B342" s="278" t="s">
        <v>154</v>
      </c>
      <c r="C342" s="279">
        <v>17895.25</v>
      </c>
      <c r="D342" s="280">
        <v>17649.683333333334</v>
      </c>
      <c r="E342" s="280">
        <v>17297.716666666667</v>
      </c>
      <c r="F342" s="280">
        <v>16700.183333333334</v>
      </c>
      <c r="G342" s="280">
        <v>16348.216666666667</v>
      </c>
      <c r="H342" s="280">
        <v>18247.216666666667</v>
      </c>
      <c r="I342" s="280">
        <v>18599.183333333334</v>
      </c>
      <c r="J342" s="280">
        <v>19196.716666666667</v>
      </c>
      <c r="K342" s="278">
        <v>18001.650000000001</v>
      </c>
      <c r="L342" s="278">
        <v>17052.150000000001</v>
      </c>
      <c r="M342" s="278">
        <v>2.2574000000000001</v>
      </c>
    </row>
    <row r="343" spans="1:13">
      <c r="A343" s="269">
        <v>333</v>
      </c>
      <c r="B343" s="278" t="s">
        <v>3183</v>
      </c>
      <c r="C343" s="279">
        <v>19.45</v>
      </c>
      <c r="D343" s="280">
        <v>19.099999999999998</v>
      </c>
      <c r="E343" s="280">
        <v>18.599999999999994</v>
      </c>
      <c r="F343" s="280">
        <v>17.749999999999996</v>
      </c>
      <c r="G343" s="280">
        <v>17.249999999999993</v>
      </c>
      <c r="H343" s="280">
        <v>19.949999999999996</v>
      </c>
      <c r="I343" s="280">
        <v>20.450000000000003</v>
      </c>
      <c r="J343" s="280">
        <v>21.299999999999997</v>
      </c>
      <c r="K343" s="278">
        <v>19.600000000000001</v>
      </c>
      <c r="L343" s="278">
        <v>18.25</v>
      </c>
      <c r="M343" s="278">
        <v>2.6415500000000001</v>
      </c>
    </row>
    <row r="344" spans="1:13">
      <c r="A344" s="269">
        <v>334</v>
      </c>
      <c r="B344" s="278" t="s">
        <v>477</v>
      </c>
      <c r="C344" s="279">
        <v>25.25</v>
      </c>
      <c r="D344" s="280">
        <v>25.45</v>
      </c>
      <c r="E344" s="280">
        <v>25</v>
      </c>
      <c r="F344" s="280">
        <v>24.75</v>
      </c>
      <c r="G344" s="280">
        <v>24.3</v>
      </c>
      <c r="H344" s="280">
        <v>25.7</v>
      </c>
      <c r="I344" s="280">
        <v>26.149999999999995</v>
      </c>
      <c r="J344" s="280">
        <v>26.4</v>
      </c>
      <c r="K344" s="278">
        <v>25.9</v>
      </c>
      <c r="L344" s="278">
        <v>25.2</v>
      </c>
      <c r="M344" s="278">
        <v>6.8004699999999998</v>
      </c>
    </row>
    <row r="345" spans="1:13">
      <c r="A345" s="269">
        <v>335</v>
      </c>
      <c r="B345" s="278" t="s">
        <v>476</v>
      </c>
      <c r="C345" s="279">
        <v>274.95</v>
      </c>
      <c r="D345" s="280">
        <v>277.23333333333335</v>
      </c>
      <c r="E345" s="280">
        <v>269.91666666666669</v>
      </c>
      <c r="F345" s="280">
        <v>264.88333333333333</v>
      </c>
      <c r="G345" s="280">
        <v>257.56666666666666</v>
      </c>
      <c r="H345" s="280">
        <v>282.26666666666671</v>
      </c>
      <c r="I345" s="280">
        <v>289.58333333333331</v>
      </c>
      <c r="J345" s="280">
        <v>294.61666666666673</v>
      </c>
      <c r="K345" s="278">
        <v>284.55</v>
      </c>
      <c r="L345" s="278">
        <v>272.2</v>
      </c>
      <c r="M345" s="278">
        <v>0.73626000000000003</v>
      </c>
    </row>
    <row r="346" spans="1:13">
      <c r="A346" s="269">
        <v>336</v>
      </c>
      <c r="B346" s="278" t="s">
        <v>271</v>
      </c>
      <c r="C346" s="279">
        <v>22.3</v>
      </c>
      <c r="D346" s="280">
        <v>22.333333333333332</v>
      </c>
      <c r="E346" s="280">
        <v>22.066666666666663</v>
      </c>
      <c r="F346" s="280">
        <v>21.833333333333332</v>
      </c>
      <c r="G346" s="280">
        <v>21.566666666666663</v>
      </c>
      <c r="H346" s="280">
        <v>22.566666666666663</v>
      </c>
      <c r="I346" s="280">
        <v>22.833333333333336</v>
      </c>
      <c r="J346" s="280">
        <v>23.066666666666663</v>
      </c>
      <c r="K346" s="278">
        <v>22.6</v>
      </c>
      <c r="L346" s="278">
        <v>22.1</v>
      </c>
      <c r="M346" s="278">
        <v>33.143569999999997</v>
      </c>
    </row>
    <row r="347" spans="1:13">
      <c r="A347" s="269">
        <v>337</v>
      </c>
      <c r="B347" s="278" t="s">
        <v>284</v>
      </c>
      <c r="C347" s="279">
        <v>125.65</v>
      </c>
      <c r="D347" s="280">
        <v>124.39999999999999</v>
      </c>
      <c r="E347" s="280">
        <v>119.85</v>
      </c>
      <c r="F347" s="280">
        <v>114.05</v>
      </c>
      <c r="G347" s="280">
        <v>109.5</v>
      </c>
      <c r="H347" s="280">
        <v>130.19999999999999</v>
      </c>
      <c r="I347" s="280">
        <v>134.74999999999997</v>
      </c>
      <c r="J347" s="280">
        <v>140.54999999999998</v>
      </c>
      <c r="K347" s="278">
        <v>128.94999999999999</v>
      </c>
      <c r="L347" s="278">
        <v>118.6</v>
      </c>
      <c r="M347" s="278">
        <v>3.1329600000000002</v>
      </c>
    </row>
    <row r="348" spans="1:13">
      <c r="A348" s="269">
        <v>338</v>
      </c>
      <c r="B348" s="278" t="s">
        <v>155</v>
      </c>
      <c r="C348" s="279">
        <v>1079.0999999999999</v>
      </c>
      <c r="D348" s="280">
        <v>1082.7666666666667</v>
      </c>
      <c r="E348" s="280">
        <v>1050.5333333333333</v>
      </c>
      <c r="F348" s="280">
        <v>1021.9666666666667</v>
      </c>
      <c r="G348" s="280">
        <v>989.73333333333335</v>
      </c>
      <c r="H348" s="280">
        <v>1111.3333333333333</v>
      </c>
      <c r="I348" s="280">
        <v>1143.5666666666664</v>
      </c>
      <c r="J348" s="280">
        <v>1172.1333333333332</v>
      </c>
      <c r="K348" s="278">
        <v>1115</v>
      </c>
      <c r="L348" s="278">
        <v>1054.2</v>
      </c>
      <c r="M348" s="278">
        <v>4.5269000000000004</v>
      </c>
    </row>
    <row r="349" spans="1:13">
      <c r="A349" s="269">
        <v>339</v>
      </c>
      <c r="B349" s="278" t="s">
        <v>480</v>
      </c>
      <c r="C349" s="279">
        <v>1049.3499999999999</v>
      </c>
      <c r="D349" s="280">
        <v>1062.0833333333333</v>
      </c>
      <c r="E349" s="280">
        <v>1027.2666666666664</v>
      </c>
      <c r="F349" s="280">
        <v>1005.1833333333332</v>
      </c>
      <c r="G349" s="280">
        <v>970.36666666666633</v>
      </c>
      <c r="H349" s="280">
        <v>1084.1666666666665</v>
      </c>
      <c r="I349" s="280">
        <v>1118.9833333333336</v>
      </c>
      <c r="J349" s="280">
        <v>1141.0666666666666</v>
      </c>
      <c r="K349" s="278">
        <v>1096.9000000000001</v>
      </c>
      <c r="L349" s="278">
        <v>1040</v>
      </c>
      <c r="M349" s="278">
        <v>0.12997</v>
      </c>
    </row>
    <row r="350" spans="1:13">
      <c r="A350" s="269">
        <v>340</v>
      </c>
      <c r="B350" s="278" t="s">
        <v>475</v>
      </c>
      <c r="C350" s="279">
        <v>45.85</v>
      </c>
      <c r="D350" s="280">
        <v>46.04999999999999</v>
      </c>
      <c r="E350" s="280">
        <v>45.59999999999998</v>
      </c>
      <c r="F350" s="280">
        <v>45.349999999999987</v>
      </c>
      <c r="G350" s="280">
        <v>44.899999999999977</v>
      </c>
      <c r="H350" s="280">
        <v>46.299999999999983</v>
      </c>
      <c r="I350" s="280">
        <v>46.749999999999986</v>
      </c>
      <c r="J350" s="280">
        <v>46.999999999999986</v>
      </c>
      <c r="K350" s="278">
        <v>46.5</v>
      </c>
      <c r="L350" s="278">
        <v>45.8</v>
      </c>
      <c r="M350" s="278">
        <v>4.8163999999999998</v>
      </c>
    </row>
    <row r="351" spans="1:13">
      <c r="A351" s="269">
        <v>341</v>
      </c>
      <c r="B351" s="278" t="s">
        <v>156</v>
      </c>
      <c r="C351" s="279">
        <v>80.45</v>
      </c>
      <c r="D351" s="280">
        <v>81.100000000000009</v>
      </c>
      <c r="E351" s="280">
        <v>79.100000000000023</v>
      </c>
      <c r="F351" s="280">
        <v>77.750000000000014</v>
      </c>
      <c r="G351" s="280">
        <v>75.750000000000028</v>
      </c>
      <c r="H351" s="280">
        <v>82.450000000000017</v>
      </c>
      <c r="I351" s="280">
        <v>84.449999999999989</v>
      </c>
      <c r="J351" s="280">
        <v>85.800000000000011</v>
      </c>
      <c r="K351" s="278">
        <v>83.1</v>
      </c>
      <c r="L351" s="278">
        <v>79.75</v>
      </c>
      <c r="M351" s="278">
        <v>40.120899999999999</v>
      </c>
    </row>
    <row r="352" spans="1:13">
      <c r="A352" s="269">
        <v>342</v>
      </c>
      <c r="B352" s="278" t="s">
        <v>157</v>
      </c>
      <c r="C352" s="279">
        <v>95.1</v>
      </c>
      <c r="D352" s="280">
        <v>92.8</v>
      </c>
      <c r="E352" s="280">
        <v>89.3</v>
      </c>
      <c r="F352" s="280">
        <v>83.5</v>
      </c>
      <c r="G352" s="280">
        <v>80</v>
      </c>
      <c r="H352" s="280">
        <v>98.6</v>
      </c>
      <c r="I352" s="280">
        <v>102.1</v>
      </c>
      <c r="J352" s="280">
        <v>107.89999999999999</v>
      </c>
      <c r="K352" s="278">
        <v>96.3</v>
      </c>
      <c r="L352" s="278">
        <v>87</v>
      </c>
      <c r="M352" s="278">
        <v>208.76392000000001</v>
      </c>
    </row>
    <row r="353" spans="1:13">
      <c r="A353" s="269">
        <v>343</v>
      </c>
      <c r="B353" s="278" t="s">
        <v>272</v>
      </c>
      <c r="C353" s="279">
        <v>341.35</v>
      </c>
      <c r="D353" s="280">
        <v>334.09999999999997</v>
      </c>
      <c r="E353" s="280">
        <v>314.19999999999993</v>
      </c>
      <c r="F353" s="280">
        <v>287.04999999999995</v>
      </c>
      <c r="G353" s="280">
        <v>267.14999999999992</v>
      </c>
      <c r="H353" s="280">
        <v>361.24999999999994</v>
      </c>
      <c r="I353" s="280">
        <v>381.14999999999992</v>
      </c>
      <c r="J353" s="280">
        <v>408.29999999999995</v>
      </c>
      <c r="K353" s="278">
        <v>354</v>
      </c>
      <c r="L353" s="278">
        <v>306.95</v>
      </c>
      <c r="M353" s="278">
        <v>7.1083600000000002</v>
      </c>
    </row>
    <row r="354" spans="1:13">
      <c r="A354" s="269">
        <v>344</v>
      </c>
      <c r="B354" s="278" t="s">
        <v>273</v>
      </c>
      <c r="C354" s="279">
        <v>2197.3000000000002</v>
      </c>
      <c r="D354" s="280">
        <v>2212.9</v>
      </c>
      <c r="E354" s="280">
        <v>2164.4</v>
      </c>
      <c r="F354" s="280">
        <v>2131.5</v>
      </c>
      <c r="G354" s="280">
        <v>2083</v>
      </c>
      <c r="H354" s="280">
        <v>2245.8000000000002</v>
      </c>
      <c r="I354" s="280">
        <v>2294.3000000000002</v>
      </c>
      <c r="J354" s="280">
        <v>2327.2000000000003</v>
      </c>
      <c r="K354" s="278">
        <v>2261.4</v>
      </c>
      <c r="L354" s="278">
        <v>2180</v>
      </c>
      <c r="M354" s="278">
        <v>0.14846999999999999</v>
      </c>
    </row>
    <row r="355" spans="1:13">
      <c r="A355" s="269">
        <v>345</v>
      </c>
      <c r="B355" s="278" t="s">
        <v>158</v>
      </c>
      <c r="C355" s="279">
        <v>90.15</v>
      </c>
      <c r="D355" s="280">
        <v>89.5</v>
      </c>
      <c r="E355" s="280">
        <v>88.15</v>
      </c>
      <c r="F355" s="280">
        <v>86.15</v>
      </c>
      <c r="G355" s="280">
        <v>84.800000000000011</v>
      </c>
      <c r="H355" s="280">
        <v>91.5</v>
      </c>
      <c r="I355" s="280">
        <v>92.85</v>
      </c>
      <c r="J355" s="280">
        <v>94.85</v>
      </c>
      <c r="K355" s="278">
        <v>90.85</v>
      </c>
      <c r="L355" s="278">
        <v>87.5</v>
      </c>
      <c r="M355" s="278">
        <v>30.1129</v>
      </c>
    </row>
    <row r="356" spans="1:13">
      <c r="A356" s="269">
        <v>346</v>
      </c>
      <c r="B356" s="278" t="s">
        <v>481</v>
      </c>
      <c r="C356" s="279">
        <v>150.69999999999999</v>
      </c>
      <c r="D356" s="280">
        <v>158.6</v>
      </c>
      <c r="E356" s="280">
        <v>138.1</v>
      </c>
      <c r="F356" s="280">
        <v>125.5</v>
      </c>
      <c r="G356" s="280">
        <v>105</v>
      </c>
      <c r="H356" s="280">
        <v>171.2</v>
      </c>
      <c r="I356" s="280">
        <v>191.7</v>
      </c>
      <c r="J356" s="280">
        <v>204.29999999999998</v>
      </c>
      <c r="K356" s="278">
        <v>179.1</v>
      </c>
      <c r="L356" s="278">
        <v>146</v>
      </c>
      <c r="M356" s="278">
        <v>2.75773</v>
      </c>
    </row>
    <row r="357" spans="1:13">
      <c r="A357" s="269">
        <v>347</v>
      </c>
      <c r="B357" s="278" t="s">
        <v>159</v>
      </c>
      <c r="C357" s="279">
        <v>75.45</v>
      </c>
      <c r="D357" s="280">
        <v>75.11666666666666</v>
      </c>
      <c r="E357" s="280">
        <v>73.73333333333332</v>
      </c>
      <c r="F357" s="280">
        <v>72.016666666666666</v>
      </c>
      <c r="G357" s="280">
        <v>70.633333333333326</v>
      </c>
      <c r="H357" s="280">
        <v>76.833333333333314</v>
      </c>
      <c r="I357" s="280">
        <v>78.216666666666669</v>
      </c>
      <c r="J357" s="280">
        <v>79.933333333333309</v>
      </c>
      <c r="K357" s="278">
        <v>76.5</v>
      </c>
      <c r="L357" s="278">
        <v>73.400000000000006</v>
      </c>
      <c r="M357" s="278">
        <v>244.73642000000001</v>
      </c>
    </row>
    <row r="358" spans="1:13">
      <c r="A358" s="269">
        <v>348</v>
      </c>
      <c r="B358" s="278" t="s">
        <v>482</v>
      </c>
      <c r="C358" s="279">
        <v>46.9</v>
      </c>
      <c r="D358" s="280">
        <v>47.866666666666667</v>
      </c>
      <c r="E358" s="280">
        <v>45.633333333333333</v>
      </c>
      <c r="F358" s="280">
        <v>44.366666666666667</v>
      </c>
      <c r="G358" s="280">
        <v>42.133333333333333</v>
      </c>
      <c r="H358" s="280">
        <v>49.133333333333333</v>
      </c>
      <c r="I358" s="280">
        <v>51.366666666666667</v>
      </c>
      <c r="J358" s="280">
        <v>52.633333333333333</v>
      </c>
      <c r="K358" s="278">
        <v>50.1</v>
      </c>
      <c r="L358" s="278">
        <v>46.6</v>
      </c>
      <c r="M358" s="278">
        <v>3.05199</v>
      </c>
    </row>
    <row r="359" spans="1:13">
      <c r="A359" s="269">
        <v>349</v>
      </c>
      <c r="B359" s="278" t="s">
        <v>483</v>
      </c>
      <c r="C359" s="279">
        <v>180.7</v>
      </c>
      <c r="D359" s="280">
        <v>182.4</v>
      </c>
      <c r="E359" s="280">
        <v>169.8</v>
      </c>
      <c r="F359" s="280">
        <v>158.9</v>
      </c>
      <c r="G359" s="280">
        <v>146.30000000000001</v>
      </c>
      <c r="H359" s="280">
        <v>193.3</v>
      </c>
      <c r="I359" s="280">
        <v>205.89999999999998</v>
      </c>
      <c r="J359" s="280">
        <v>216.8</v>
      </c>
      <c r="K359" s="278">
        <v>195</v>
      </c>
      <c r="L359" s="278">
        <v>171.5</v>
      </c>
      <c r="M359" s="278">
        <v>8.1110000000000007</v>
      </c>
    </row>
    <row r="360" spans="1:13">
      <c r="A360" s="269">
        <v>350</v>
      </c>
      <c r="B360" s="278" t="s">
        <v>484</v>
      </c>
      <c r="C360" s="279">
        <v>136.6</v>
      </c>
      <c r="D360" s="280">
        <v>135.13333333333333</v>
      </c>
      <c r="E360" s="280">
        <v>131.71666666666664</v>
      </c>
      <c r="F360" s="280">
        <v>126.83333333333331</v>
      </c>
      <c r="G360" s="280">
        <v>123.41666666666663</v>
      </c>
      <c r="H360" s="280">
        <v>140.01666666666665</v>
      </c>
      <c r="I360" s="280">
        <v>143.43333333333334</v>
      </c>
      <c r="J360" s="280">
        <v>148.31666666666666</v>
      </c>
      <c r="K360" s="278">
        <v>138.55000000000001</v>
      </c>
      <c r="L360" s="278">
        <v>130.25</v>
      </c>
      <c r="M360" s="278">
        <v>0.10299999999999999</v>
      </c>
    </row>
    <row r="361" spans="1:13">
      <c r="A361" s="269">
        <v>351</v>
      </c>
      <c r="B361" s="278" t="s">
        <v>160</v>
      </c>
      <c r="C361" s="279">
        <v>16869.05</v>
      </c>
      <c r="D361" s="280">
        <v>16907.633333333335</v>
      </c>
      <c r="E361" s="280">
        <v>16665.26666666667</v>
      </c>
      <c r="F361" s="280">
        <v>16461.483333333334</v>
      </c>
      <c r="G361" s="280">
        <v>16219.116666666669</v>
      </c>
      <c r="H361" s="280">
        <v>17111.416666666672</v>
      </c>
      <c r="I361" s="280">
        <v>17353.783333333333</v>
      </c>
      <c r="J361" s="280">
        <v>17557.566666666673</v>
      </c>
      <c r="K361" s="278">
        <v>17150</v>
      </c>
      <c r="L361" s="278">
        <v>16703.849999999999</v>
      </c>
      <c r="M361" s="278">
        <v>0.55328999999999995</v>
      </c>
    </row>
    <row r="362" spans="1:13">
      <c r="A362" s="269">
        <v>352</v>
      </c>
      <c r="B362" s="278" t="s">
        <v>488</v>
      </c>
      <c r="C362" s="279">
        <v>103.25</v>
      </c>
      <c r="D362" s="280">
        <v>102.08333333333333</v>
      </c>
      <c r="E362" s="280">
        <v>99.166666666666657</v>
      </c>
      <c r="F362" s="280">
        <v>95.083333333333329</v>
      </c>
      <c r="G362" s="280">
        <v>92.166666666666657</v>
      </c>
      <c r="H362" s="280">
        <v>106.16666666666666</v>
      </c>
      <c r="I362" s="280">
        <v>109.08333333333331</v>
      </c>
      <c r="J362" s="280">
        <v>113.16666666666666</v>
      </c>
      <c r="K362" s="278">
        <v>105</v>
      </c>
      <c r="L362" s="278">
        <v>98</v>
      </c>
      <c r="M362" s="278">
        <v>8.9402000000000008</v>
      </c>
    </row>
    <row r="363" spans="1:13">
      <c r="A363" s="269">
        <v>353</v>
      </c>
      <c r="B363" s="278" t="s">
        <v>485</v>
      </c>
      <c r="C363" s="279">
        <v>12.5</v>
      </c>
      <c r="D363" s="280">
        <v>12.200000000000001</v>
      </c>
      <c r="E363" s="280">
        <v>11.900000000000002</v>
      </c>
      <c r="F363" s="280">
        <v>11.3</v>
      </c>
      <c r="G363" s="280">
        <v>11.000000000000002</v>
      </c>
      <c r="H363" s="280">
        <v>12.800000000000002</v>
      </c>
      <c r="I363" s="280">
        <v>13.100000000000003</v>
      </c>
      <c r="J363" s="280">
        <v>13.700000000000003</v>
      </c>
      <c r="K363" s="278">
        <v>12.5</v>
      </c>
      <c r="L363" s="278">
        <v>11.6</v>
      </c>
      <c r="M363" s="278">
        <v>10.639150000000001</v>
      </c>
    </row>
    <row r="364" spans="1:13">
      <c r="A364" s="269">
        <v>354</v>
      </c>
      <c r="B364" s="278" t="s">
        <v>161</v>
      </c>
      <c r="C364" s="279">
        <v>895.45</v>
      </c>
      <c r="D364" s="280">
        <v>906.81666666666672</v>
      </c>
      <c r="E364" s="280">
        <v>874.28333333333342</v>
      </c>
      <c r="F364" s="280">
        <v>853.11666666666667</v>
      </c>
      <c r="G364" s="280">
        <v>820.58333333333337</v>
      </c>
      <c r="H364" s="280">
        <v>927.98333333333346</v>
      </c>
      <c r="I364" s="280">
        <v>960.51666666666677</v>
      </c>
      <c r="J364" s="280">
        <v>981.68333333333351</v>
      </c>
      <c r="K364" s="278">
        <v>939.35</v>
      </c>
      <c r="L364" s="278">
        <v>885.65</v>
      </c>
      <c r="M364" s="278">
        <v>26.091059999999999</v>
      </c>
    </row>
    <row r="365" spans="1:13">
      <c r="A365" s="269">
        <v>355</v>
      </c>
      <c r="B365" s="278" t="s">
        <v>489</v>
      </c>
      <c r="C365" s="279">
        <v>495.5</v>
      </c>
      <c r="D365" s="280">
        <v>498.48333333333329</v>
      </c>
      <c r="E365" s="280">
        <v>489.66666666666657</v>
      </c>
      <c r="F365" s="280">
        <v>483.83333333333326</v>
      </c>
      <c r="G365" s="280">
        <v>475.01666666666654</v>
      </c>
      <c r="H365" s="280">
        <v>504.31666666666661</v>
      </c>
      <c r="I365" s="280">
        <v>513.13333333333333</v>
      </c>
      <c r="J365" s="280">
        <v>518.9666666666667</v>
      </c>
      <c r="K365" s="278">
        <v>507.3</v>
      </c>
      <c r="L365" s="278">
        <v>492.65</v>
      </c>
      <c r="M365" s="278">
        <v>0.54215000000000002</v>
      </c>
    </row>
    <row r="366" spans="1:13">
      <c r="A366" s="269">
        <v>356</v>
      </c>
      <c r="B366" s="278" t="s">
        <v>162</v>
      </c>
      <c r="C366" s="279">
        <v>218.5</v>
      </c>
      <c r="D366" s="280">
        <v>214.45000000000002</v>
      </c>
      <c r="E366" s="280">
        <v>207.90000000000003</v>
      </c>
      <c r="F366" s="280">
        <v>197.3</v>
      </c>
      <c r="G366" s="280">
        <v>190.75000000000003</v>
      </c>
      <c r="H366" s="280">
        <v>225.05000000000004</v>
      </c>
      <c r="I366" s="280">
        <v>231.60000000000005</v>
      </c>
      <c r="J366" s="280">
        <v>242.20000000000005</v>
      </c>
      <c r="K366" s="278">
        <v>221</v>
      </c>
      <c r="L366" s="278">
        <v>203.85</v>
      </c>
      <c r="M366" s="278">
        <v>50.492139999999999</v>
      </c>
    </row>
    <row r="367" spans="1:13">
      <c r="A367" s="269">
        <v>357</v>
      </c>
      <c r="B367" s="278" t="s">
        <v>163</v>
      </c>
      <c r="C367" s="279">
        <v>89.9</v>
      </c>
      <c r="D367" s="280">
        <v>89.366666666666674</v>
      </c>
      <c r="E367" s="280">
        <v>87.533333333333346</v>
      </c>
      <c r="F367" s="280">
        <v>85.166666666666671</v>
      </c>
      <c r="G367" s="280">
        <v>83.333333333333343</v>
      </c>
      <c r="H367" s="280">
        <v>91.733333333333348</v>
      </c>
      <c r="I367" s="280">
        <v>93.566666666666663</v>
      </c>
      <c r="J367" s="280">
        <v>95.933333333333351</v>
      </c>
      <c r="K367" s="278">
        <v>91.2</v>
      </c>
      <c r="L367" s="278">
        <v>87</v>
      </c>
      <c r="M367" s="278">
        <v>49.949420000000003</v>
      </c>
    </row>
    <row r="368" spans="1:13">
      <c r="A368" s="269">
        <v>358</v>
      </c>
      <c r="B368" s="278" t="s">
        <v>276</v>
      </c>
      <c r="C368" s="279">
        <v>4344.1499999999996</v>
      </c>
      <c r="D368" s="280">
        <v>4389.05</v>
      </c>
      <c r="E368" s="280">
        <v>4281.1000000000004</v>
      </c>
      <c r="F368" s="280">
        <v>4218.05</v>
      </c>
      <c r="G368" s="280">
        <v>4110.1000000000004</v>
      </c>
      <c r="H368" s="280">
        <v>4452.1000000000004</v>
      </c>
      <c r="I368" s="280">
        <v>4560.0499999999993</v>
      </c>
      <c r="J368" s="280">
        <v>4623.1000000000004</v>
      </c>
      <c r="K368" s="278">
        <v>4497</v>
      </c>
      <c r="L368" s="278">
        <v>4326</v>
      </c>
      <c r="M368" s="278">
        <v>0.61099999999999999</v>
      </c>
    </row>
    <row r="369" spans="1:13">
      <c r="A369" s="269">
        <v>359</v>
      </c>
      <c r="B369" s="278" t="s">
        <v>278</v>
      </c>
      <c r="C369" s="279">
        <v>11036</v>
      </c>
      <c r="D369" s="280">
        <v>11020.516666666668</v>
      </c>
      <c r="E369" s="280">
        <v>10865.483333333337</v>
      </c>
      <c r="F369" s="280">
        <v>10694.966666666669</v>
      </c>
      <c r="G369" s="280">
        <v>10539.933333333338</v>
      </c>
      <c r="H369" s="280">
        <v>11191.033333333336</v>
      </c>
      <c r="I369" s="280">
        <v>11346.066666666666</v>
      </c>
      <c r="J369" s="280">
        <v>11516.583333333336</v>
      </c>
      <c r="K369" s="278">
        <v>11175.55</v>
      </c>
      <c r="L369" s="278">
        <v>10850</v>
      </c>
      <c r="M369" s="278">
        <v>7.3359999999999995E-2</v>
      </c>
    </row>
    <row r="370" spans="1:13">
      <c r="A370" s="269">
        <v>360</v>
      </c>
      <c r="B370" s="278" t="s">
        <v>495</v>
      </c>
      <c r="C370" s="279">
        <v>4346.8999999999996</v>
      </c>
      <c r="D370" s="280">
        <v>4348.9666666666662</v>
      </c>
      <c r="E370" s="280">
        <v>4247.9333333333325</v>
      </c>
      <c r="F370" s="280">
        <v>4148.9666666666662</v>
      </c>
      <c r="G370" s="280">
        <v>4047.9333333333325</v>
      </c>
      <c r="H370" s="280">
        <v>4447.9333333333325</v>
      </c>
      <c r="I370" s="280">
        <v>4548.9666666666672</v>
      </c>
      <c r="J370" s="280">
        <v>4647.9333333333325</v>
      </c>
      <c r="K370" s="278">
        <v>4450</v>
      </c>
      <c r="L370" s="278">
        <v>4250</v>
      </c>
      <c r="M370" s="278">
        <v>8.4779999999999994E-2</v>
      </c>
    </row>
    <row r="371" spans="1:13">
      <c r="A371" s="269">
        <v>361</v>
      </c>
      <c r="B371" s="278" t="s">
        <v>490</v>
      </c>
      <c r="C371" s="279">
        <v>82</v>
      </c>
      <c r="D371" s="280">
        <v>80.216666666666669</v>
      </c>
      <c r="E371" s="280">
        <v>78.433333333333337</v>
      </c>
      <c r="F371" s="280">
        <v>74.866666666666674</v>
      </c>
      <c r="G371" s="280">
        <v>73.083333333333343</v>
      </c>
      <c r="H371" s="280">
        <v>83.783333333333331</v>
      </c>
      <c r="I371" s="280">
        <v>85.566666666666663</v>
      </c>
      <c r="J371" s="280">
        <v>89.133333333333326</v>
      </c>
      <c r="K371" s="278">
        <v>82</v>
      </c>
      <c r="L371" s="278">
        <v>76.650000000000006</v>
      </c>
      <c r="M371" s="278">
        <v>6.8364799999999999</v>
      </c>
    </row>
    <row r="372" spans="1:13">
      <c r="A372" s="269">
        <v>362</v>
      </c>
      <c r="B372" s="278" t="s">
        <v>491</v>
      </c>
      <c r="C372" s="279">
        <v>517.95000000000005</v>
      </c>
      <c r="D372" s="280">
        <v>519.11666666666667</v>
      </c>
      <c r="E372" s="280">
        <v>505.33333333333337</v>
      </c>
      <c r="F372" s="280">
        <v>492.7166666666667</v>
      </c>
      <c r="G372" s="280">
        <v>478.93333333333339</v>
      </c>
      <c r="H372" s="280">
        <v>531.73333333333335</v>
      </c>
      <c r="I372" s="280">
        <v>545.51666666666665</v>
      </c>
      <c r="J372" s="280">
        <v>558.13333333333333</v>
      </c>
      <c r="K372" s="278">
        <v>532.9</v>
      </c>
      <c r="L372" s="278">
        <v>506.5</v>
      </c>
      <c r="M372" s="278">
        <v>2.10948</v>
      </c>
    </row>
    <row r="373" spans="1:13">
      <c r="A373" s="269">
        <v>363</v>
      </c>
      <c r="B373" s="278" t="s">
        <v>164</v>
      </c>
      <c r="C373" s="279">
        <v>1475.8</v>
      </c>
      <c r="D373" s="280">
        <v>1479.0166666666664</v>
      </c>
      <c r="E373" s="280">
        <v>1463.1333333333328</v>
      </c>
      <c r="F373" s="280">
        <v>1450.4666666666662</v>
      </c>
      <c r="G373" s="280">
        <v>1434.5833333333326</v>
      </c>
      <c r="H373" s="280">
        <v>1491.6833333333329</v>
      </c>
      <c r="I373" s="280">
        <v>1507.5666666666666</v>
      </c>
      <c r="J373" s="280">
        <v>1520.2333333333331</v>
      </c>
      <c r="K373" s="278">
        <v>1494.9</v>
      </c>
      <c r="L373" s="278">
        <v>1466.35</v>
      </c>
      <c r="M373" s="278">
        <v>10.280430000000001</v>
      </c>
    </row>
    <row r="374" spans="1:13">
      <c r="A374" s="269">
        <v>364</v>
      </c>
      <c r="B374" s="278" t="s">
        <v>274</v>
      </c>
      <c r="C374" s="279">
        <v>1454.1</v>
      </c>
      <c r="D374" s="280">
        <v>1427.4166666666667</v>
      </c>
      <c r="E374" s="280">
        <v>1381.9333333333334</v>
      </c>
      <c r="F374" s="280">
        <v>1309.7666666666667</v>
      </c>
      <c r="G374" s="280">
        <v>1264.2833333333333</v>
      </c>
      <c r="H374" s="280">
        <v>1499.5833333333335</v>
      </c>
      <c r="I374" s="280">
        <v>1545.0666666666666</v>
      </c>
      <c r="J374" s="280">
        <v>1617.2333333333336</v>
      </c>
      <c r="K374" s="278">
        <v>1472.9</v>
      </c>
      <c r="L374" s="278">
        <v>1355.25</v>
      </c>
      <c r="M374" s="278">
        <v>1.7270000000000001</v>
      </c>
    </row>
    <row r="375" spans="1:13">
      <c r="A375" s="269">
        <v>365</v>
      </c>
      <c r="B375" s="278" t="s">
        <v>165</v>
      </c>
      <c r="C375" s="279">
        <v>31.05</v>
      </c>
      <c r="D375" s="280">
        <v>31.033333333333331</v>
      </c>
      <c r="E375" s="280">
        <v>30.566666666666663</v>
      </c>
      <c r="F375" s="280">
        <v>30.083333333333332</v>
      </c>
      <c r="G375" s="280">
        <v>29.616666666666664</v>
      </c>
      <c r="H375" s="280">
        <v>31.516666666666662</v>
      </c>
      <c r="I375" s="280">
        <v>31.983333333333331</v>
      </c>
      <c r="J375" s="280">
        <v>32.466666666666661</v>
      </c>
      <c r="K375" s="278">
        <v>31.5</v>
      </c>
      <c r="L375" s="278">
        <v>30.55</v>
      </c>
      <c r="M375" s="278">
        <v>199.94398000000001</v>
      </c>
    </row>
    <row r="376" spans="1:13">
      <c r="A376" s="269">
        <v>366</v>
      </c>
      <c r="B376" s="278" t="s">
        <v>275</v>
      </c>
      <c r="C376" s="279">
        <v>176.45</v>
      </c>
      <c r="D376" s="280">
        <v>178.21666666666667</v>
      </c>
      <c r="E376" s="280">
        <v>172.98333333333335</v>
      </c>
      <c r="F376" s="280">
        <v>169.51666666666668</v>
      </c>
      <c r="G376" s="280">
        <v>164.28333333333336</v>
      </c>
      <c r="H376" s="280">
        <v>181.68333333333334</v>
      </c>
      <c r="I376" s="280">
        <v>186.91666666666663</v>
      </c>
      <c r="J376" s="280">
        <v>190.38333333333333</v>
      </c>
      <c r="K376" s="278">
        <v>183.45</v>
      </c>
      <c r="L376" s="278">
        <v>174.75</v>
      </c>
      <c r="M376" s="278">
        <v>11.917770000000001</v>
      </c>
    </row>
    <row r="377" spans="1:13">
      <c r="A377" s="269">
        <v>367</v>
      </c>
      <c r="B377" s="278" t="s">
        <v>486</v>
      </c>
      <c r="C377" s="279">
        <v>125.05</v>
      </c>
      <c r="D377" s="280">
        <v>122.14999999999999</v>
      </c>
      <c r="E377" s="280">
        <v>117.99999999999999</v>
      </c>
      <c r="F377" s="280">
        <v>110.94999999999999</v>
      </c>
      <c r="G377" s="280">
        <v>106.79999999999998</v>
      </c>
      <c r="H377" s="280">
        <v>129.19999999999999</v>
      </c>
      <c r="I377" s="280">
        <v>133.35</v>
      </c>
      <c r="J377" s="280">
        <v>140.39999999999998</v>
      </c>
      <c r="K377" s="278">
        <v>126.3</v>
      </c>
      <c r="L377" s="278">
        <v>115.1</v>
      </c>
      <c r="M377" s="278">
        <v>1.3451500000000001</v>
      </c>
    </row>
    <row r="378" spans="1:13">
      <c r="A378" s="269">
        <v>368</v>
      </c>
      <c r="B378" s="278" t="s">
        <v>492</v>
      </c>
      <c r="C378" s="279">
        <v>729.05</v>
      </c>
      <c r="D378" s="280">
        <v>729.08333333333337</v>
      </c>
      <c r="E378" s="280">
        <v>720.11666666666679</v>
      </c>
      <c r="F378" s="280">
        <v>711.18333333333339</v>
      </c>
      <c r="G378" s="280">
        <v>702.21666666666681</v>
      </c>
      <c r="H378" s="280">
        <v>738.01666666666677</v>
      </c>
      <c r="I378" s="280">
        <v>746.98333333333323</v>
      </c>
      <c r="J378" s="280">
        <v>755.91666666666674</v>
      </c>
      <c r="K378" s="278">
        <v>738.05</v>
      </c>
      <c r="L378" s="278">
        <v>720.15</v>
      </c>
      <c r="M378" s="278">
        <v>0.91525000000000001</v>
      </c>
    </row>
    <row r="379" spans="1:13">
      <c r="A379" s="269">
        <v>369</v>
      </c>
      <c r="B379" s="278" t="s">
        <v>166</v>
      </c>
      <c r="C379" s="279">
        <v>163.4</v>
      </c>
      <c r="D379" s="280">
        <v>162.53333333333333</v>
      </c>
      <c r="E379" s="280">
        <v>158.36666666666667</v>
      </c>
      <c r="F379" s="280">
        <v>153.33333333333334</v>
      </c>
      <c r="G379" s="280">
        <v>149.16666666666669</v>
      </c>
      <c r="H379" s="280">
        <v>167.56666666666666</v>
      </c>
      <c r="I379" s="280">
        <v>171.73333333333335</v>
      </c>
      <c r="J379" s="280">
        <v>176.76666666666665</v>
      </c>
      <c r="K379" s="278">
        <v>166.7</v>
      </c>
      <c r="L379" s="278">
        <v>157.5</v>
      </c>
      <c r="M379" s="278">
        <v>175.22308000000001</v>
      </c>
    </row>
    <row r="380" spans="1:13">
      <c r="A380" s="269">
        <v>370</v>
      </c>
      <c r="B380" s="278" t="s">
        <v>493</v>
      </c>
      <c r="C380" s="279">
        <v>64.95</v>
      </c>
      <c r="D380" s="280">
        <v>64.800000000000011</v>
      </c>
      <c r="E380" s="280">
        <v>61.700000000000017</v>
      </c>
      <c r="F380" s="280">
        <v>58.45</v>
      </c>
      <c r="G380" s="280">
        <v>55.350000000000009</v>
      </c>
      <c r="H380" s="280">
        <v>68.050000000000026</v>
      </c>
      <c r="I380" s="280">
        <v>71.15000000000002</v>
      </c>
      <c r="J380" s="280">
        <v>74.400000000000034</v>
      </c>
      <c r="K380" s="278">
        <v>67.900000000000006</v>
      </c>
      <c r="L380" s="278">
        <v>61.55</v>
      </c>
      <c r="M380" s="278">
        <v>30.18805</v>
      </c>
    </row>
    <row r="381" spans="1:13">
      <c r="A381" s="269">
        <v>371</v>
      </c>
      <c r="B381" s="278" t="s">
        <v>277</v>
      </c>
      <c r="C381" s="279">
        <v>176</v>
      </c>
      <c r="D381" s="280">
        <v>175.33333333333334</v>
      </c>
      <c r="E381" s="280">
        <v>170.66666666666669</v>
      </c>
      <c r="F381" s="280">
        <v>165.33333333333334</v>
      </c>
      <c r="G381" s="280">
        <v>160.66666666666669</v>
      </c>
      <c r="H381" s="280">
        <v>180.66666666666669</v>
      </c>
      <c r="I381" s="280">
        <v>185.33333333333337</v>
      </c>
      <c r="J381" s="280">
        <v>190.66666666666669</v>
      </c>
      <c r="K381" s="278">
        <v>180</v>
      </c>
      <c r="L381" s="278">
        <v>170</v>
      </c>
      <c r="M381" s="278">
        <v>4.6619900000000003</v>
      </c>
    </row>
    <row r="382" spans="1:13">
      <c r="A382" s="269">
        <v>372</v>
      </c>
      <c r="B382" s="278" t="s">
        <v>494</v>
      </c>
      <c r="C382" s="279">
        <v>37.25</v>
      </c>
      <c r="D382" s="280">
        <v>37.016666666666666</v>
      </c>
      <c r="E382" s="280">
        <v>35.93333333333333</v>
      </c>
      <c r="F382" s="280">
        <v>34.616666666666667</v>
      </c>
      <c r="G382" s="280">
        <v>33.533333333333331</v>
      </c>
      <c r="H382" s="280">
        <v>38.333333333333329</v>
      </c>
      <c r="I382" s="280">
        <v>39.416666666666671</v>
      </c>
      <c r="J382" s="280">
        <v>40.733333333333327</v>
      </c>
      <c r="K382" s="278">
        <v>38.1</v>
      </c>
      <c r="L382" s="278">
        <v>35.700000000000003</v>
      </c>
      <c r="M382" s="278">
        <v>3.4366599999999998</v>
      </c>
    </row>
    <row r="383" spans="1:13">
      <c r="A383" s="269">
        <v>373</v>
      </c>
      <c r="B383" s="278" t="s">
        <v>487</v>
      </c>
      <c r="C383" s="279">
        <v>41.85</v>
      </c>
      <c r="D383" s="280">
        <v>42</v>
      </c>
      <c r="E383" s="280">
        <v>41.1</v>
      </c>
      <c r="F383" s="280">
        <v>40.35</v>
      </c>
      <c r="G383" s="280">
        <v>39.450000000000003</v>
      </c>
      <c r="H383" s="280">
        <v>42.75</v>
      </c>
      <c r="I383" s="280">
        <v>43.650000000000006</v>
      </c>
      <c r="J383" s="280">
        <v>44.4</v>
      </c>
      <c r="K383" s="278">
        <v>42.9</v>
      </c>
      <c r="L383" s="278">
        <v>41.25</v>
      </c>
      <c r="M383" s="278">
        <v>4.0835100000000004</v>
      </c>
    </row>
    <row r="384" spans="1:13">
      <c r="A384" s="269">
        <v>374</v>
      </c>
      <c r="B384" s="278" t="s">
        <v>167</v>
      </c>
      <c r="C384" s="279">
        <v>1165.8</v>
      </c>
      <c r="D384" s="280">
        <v>1127.1666666666667</v>
      </c>
      <c r="E384" s="280">
        <v>1068.6333333333334</v>
      </c>
      <c r="F384" s="280">
        <v>971.4666666666667</v>
      </c>
      <c r="G384" s="280">
        <v>912.93333333333339</v>
      </c>
      <c r="H384" s="280">
        <v>1224.3333333333335</v>
      </c>
      <c r="I384" s="280">
        <v>1282.8666666666668</v>
      </c>
      <c r="J384" s="280">
        <v>1380.0333333333335</v>
      </c>
      <c r="K384" s="278">
        <v>1185.7</v>
      </c>
      <c r="L384" s="278">
        <v>1030</v>
      </c>
      <c r="M384" s="278">
        <v>22.307289999999998</v>
      </c>
    </row>
    <row r="385" spans="1:13">
      <c r="A385" s="269">
        <v>375</v>
      </c>
      <c r="B385" s="278" t="s">
        <v>279</v>
      </c>
      <c r="C385" s="279">
        <v>203.6</v>
      </c>
      <c r="D385" s="280">
        <v>206.41666666666666</v>
      </c>
      <c r="E385" s="280">
        <v>197.68333333333331</v>
      </c>
      <c r="F385" s="280">
        <v>191.76666666666665</v>
      </c>
      <c r="G385" s="280">
        <v>183.0333333333333</v>
      </c>
      <c r="H385" s="280">
        <v>212.33333333333331</v>
      </c>
      <c r="I385" s="280">
        <v>221.06666666666666</v>
      </c>
      <c r="J385" s="280">
        <v>226.98333333333332</v>
      </c>
      <c r="K385" s="278">
        <v>215.15</v>
      </c>
      <c r="L385" s="278">
        <v>200.5</v>
      </c>
      <c r="M385" s="278">
        <v>14.75028</v>
      </c>
    </row>
    <row r="386" spans="1:13">
      <c r="A386" s="269">
        <v>376</v>
      </c>
      <c r="B386" s="278" t="s">
        <v>497</v>
      </c>
      <c r="C386" s="279">
        <v>318.5</v>
      </c>
      <c r="D386" s="280">
        <v>314.53333333333336</v>
      </c>
      <c r="E386" s="280">
        <v>305.36666666666673</v>
      </c>
      <c r="F386" s="280">
        <v>292.23333333333335</v>
      </c>
      <c r="G386" s="280">
        <v>283.06666666666672</v>
      </c>
      <c r="H386" s="280">
        <v>327.66666666666674</v>
      </c>
      <c r="I386" s="280">
        <v>336.83333333333337</v>
      </c>
      <c r="J386" s="280">
        <v>349.96666666666675</v>
      </c>
      <c r="K386" s="278">
        <v>323.7</v>
      </c>
      <c r="L386" s="278">
        <v>301.39999999999998</v>
      </c>
      <c r="M386" s="278">
        <v>8.40151</v>
      </c>
    </row>
    <row r="387" spans="1:13">
      <c r="A387" s="269">
        <v>377</v>
      </c>
      <c r="B387" s="278" t="s">
        <v>499</v>
      </c>
      <c r="C387" s="279">
        <v>72</v>
      </c>
      <c r="D387" s="280">
        <v>71.266666666666666</v>
      </c>
      <c r="E387" s="280">
        <v>69.233333333333334</v>
      </c>
      <c r="F387" s="280">
        <v>66.466666666666669</v>
      </c>
      <c r="G387" s="280">
        <v>64.433333333333337</v>
      </c>
      <c r="H387" s="280">
        <v>74.033333333333331</v>
      </c>
      <c r="I387" s="280">
        <v>76.066666666666663</v>
      </c>
      <c r="J387" s="280">
        <v>78.833333333333329</v>
      </c>
      <c r="K387" s="278">
        <v>73.3</v>
      </c>
      <c r="L387" s="278">
        <v>68.5</v>
      </c>
      <c r="M387" s="278">
        <v>9.0137499999999999</v>
      </c>
    </row>
    <row r="388" spans="1:13">
      <c r="A388" s="269">
        <v>378</v>
      </c>
      <c r="B388" s="278" t="s">
        <v>280</v>
      </c>
      <c r="C388" s="279">
        <v>544.85</v>
      </c>
      <c r="D388" s="280">
        <v>553.15</v>
      </c>
      <c r="E388" s="280">
        <v>532.25</v>
      </c>
      <c r="F388" s="280">
        <v>519.65</v>
      </c>
      <c r="G388" s="280">
        <v>498.75</v>
      </c>
      <c r="H388" s="280">
        <v>565.75</v>
      </c>
      <c r="I388" s="280">
        <v>586.64999999999986</v>
      </c>
      <c r="J388" s="280">
        <v>599.25</v>
      </c>
      <c r="K388" s="278">
        <v>574.04999999999995</v>
      </c>
      <c r="L388" s="278">
        <v>540.54999999999995</v>
      </c>
      <c r="M388" s="278">
        <v>0.82725000000000004</v>
      </c>
    </row>
    <row r="389" spans="1:13">
      <c r="A389" s="269">
        <v>379</v>
      </c>
      <c r="B389" s="278" t="s">
        <v>500</v>
      </c>
      <c r="C389" s="279">
        <v>210.95</v>
      </c>
      <c r="D389" s="280">
        <v>212.08333333333334</v>
      </c>
      <c r="E389" s="280">
        <v>206.36666666666667</v>
      </c>
      <c r="F389" s="280">
        <v>201.78333333333333</v>
      </c>
      <c r="G389" s="280">
        <v>196.06666666666666</v>
      </c>
      <c r="H389" s="280">
        <v>216.66666666666669</v>
      </c>
      <c r="I389" s="280">
        <v>222.38333333333333</v>
      </c>
      <c r="J389" s="280">
        <v>226.9666666666667</v>
      </c>
      <c r="K389" s="278">
        <v>217.8</v>
      </c>
      <c r="L389" s="278">
        <v>207.5</v>
      </c>
      <c r="M389" s="278">
        <v>4.3597599999999996</v>
      </c>
    </row>
    <row r="390" spans="1:13">
      <c r="A390" s="269">
        <v>380</v>
      </c>
      <c r="B390" s="278" t="s">
        <v>168</v>
      </c>
      <c r="C390" s="279">
        <v>525.1</v>
      </c>
      <c r="D390" s="280">
        <v>519.9</v>
      </c>
      <c r="E390" s="280">
        <v>510.29999999999995</v>
      </c>
      <c r="F390" s="280">
        <v>495.5</v>
      </c>
      <c r="G390" s="280">
        <v>485.9</v>
      </c>
      <c r="H390" s="280">
        <v>534.69999999999993</v>
      </c>
      <c r="I390" s="280">
        <v>544.30000000000007</v>
      </c>
      <c r="J390" s="280">
        <v>559.09999999999991</v>
      </c>
      <c r="K390" s="278">
        <v>529.5</v>
      </c>
      <c r="L390" s="278">
        <v>505.1</v>
      </c>
      <c r="M390" s="278">
        <v>14.10534</v>
      </c>
    </row>
    <row r="391" spans="1:13">
      <c r="A391" s="269">
        <v>381</v>
      </c>
      <c r="B391" s="278" t="s">
        <v>502</v>
      </c>
      <c r="C391" s="279">
        <v>903.65</v>
      </c>
      <c r="D391" s="280">
        <v>901.69999999999993</v>
      </c>
      <c r="E391" s="280">
        <v>890.94999999999982</v>
      </c>
      <c r="F391" s="280">
        <v>878.24999999999989</v>
      </c>
      <c r="G391" s="280">
        <v>867.49999999999977</v>
      </c>
      <c r="H391" s="280">
        <v>914.39999999999986</v>
      </c>
      <c r="I391" s="280">
        <v>925.15000000000009</v>
      </c>
      <c r="J391" s="280">
        <v>937.84999999999991</v>
      </c>
      <c r="K391" s="278">
        <v>912.45</v>
      </c>
      <c r="L391" s="278">
        <v>889</v>
      </c>
      <c r="M391" s="278">
        <v>3.0339999999999999E-2</v>
      </c>
    </row>
    <row r="392" spans="1:13">
      <c r="A392" s="269">
        <v>382</v>
      </c>
      <c r="B392" s="278" t="s">
        <v>503</v>
      </c>
      <c r="C392" s="279">
        <v>271.25</v>
      </c>
      <c r="D392" s="280">
        <v>271.18333333333334</v>
      </c>
      <c r="E392" s="280">
        <v>263.56666666666666</v>
      </c>
      <c r="F392" s="280">
        <v>255.88333333333333</v>
      </c>
      <c r="G392" s="280">
        <v>248.26666666666665</v>
      </c>
      <c r="H392" s="280">
        <v>278.86666666666667</v>
      </c>
      <c r="I392" s="280">
        <v>286.48333333333335</v>
      </c>
      <c r="J392" s="280">
        <v>294.16666666666669</v>
      </c>
      <c r="K392" s="278">
        <v>278.8</v>
      </c>
      <c r="L392" s="278">
        <v>263.5</v>
      </c>
      <c r="M392" s="278">
        <v>3.5646399999999998</v>
      </c>
    </row>
    <row r="393" spans="1:13">
      <c r="A393" s="269">
        <v>383</v>
      </c>
      <c r="B393" s="278" t="s">
        <v>169</v>
      </c>
      <c r="C393" s="279">
        <v>124.05</v>
      </c>
      <c r="D393" s="280">
        <v>121.64999999999999</v>
      </c>
      <c r="E393" s="280">
        <v>117.39999999999998</v>
      </c>
      <c r="F393" s="280">
        <v>110.74999999999999</v>
      </c>
      <c r="G393" s="280">
        <v>106.49999999999997</v>
      </c>
      <c r="H393" s="280">
        <v>128.29999999999998</v>
      </c>
      <c r="I393" s="280">
        <v>132.55000000000001</v>
      </c>
      <c r="J393" s="280">
        <v>139.19999999999999</v>
      </c>
      <c r="K393" s="278">
        <v>125.9</v>
      </c>
      <c r="L393" s="278">
        <v>115</v>
      </c>
      <c r="M393" s="278">
        <v>226.08798999999999</v>
      </c>
    </row>
    <row r="394" spans="1:13">
      <c r="A394" s="269">
        <v>384</v>
      </c>
      <c r="B394" s="278" t="s">
        <v>501</v>
      </c>
      <c r="C394" s="279">
        <v>39</v>
      </c>
      <c r="D394" s="280">
        <v>38.9</v>
      </c>
      <c r="E394" s="280">
        <v>38.299999999999997</v>
      </c>
      <c r="F394" s="280">
        <v>37.6</v>
      </c>
      <c r="G394" s="280">
        <v>37</v>
      </c>
      <c r="H394" s="280">
        <v>39.599999999999994</v>
      </c>
      <c r="I394" s="280">
        <v>40.200000000000003</v>
      </c>
      <c r="J394" s="280">
        <v>40.899999999999991</v>
      </c>
      <c r="K394" s="278">
        <v>39.5</v>
      </c>
      <c r="L394" s="278">
        <v>38.200000000000003</v>
      </c>
      <c r="M394" s="278">
        <v>28.564800000000002</v>
      </c>
    </row>
    <row r="395" spans="1:13">
      <c r="A395" s="269">
        <v>385</v>
      </c>
      <c r="B395" s="278" t="s">
        <v>170</v>
      </c>
      <c r="C395" s="279">
        <v>91</v>
      </c>
      <c r="D395" s="280">
        <v>90.416666666666671</v>
      </c>
      <c r="E395" s="280">
        <v>88.733333333333348</v>
      </c>
      <c r="F395" s="280">
        <v>86.466666666666683</v>
      </c>
      <c r="G395" s="280">
        <v>84.78333333333336</v>
      </c>
      <c r="H395" s="280">
        <v>92.683333333333337</v>
      </c>
      <c r="I395" s="280">
        <v>94.366666666666646</v>
      </c>
      <c r="J395" s="280">
        <v>96.633333333333326</v>
      </c>
      <c r="K395" s="278">
        <v>92.1</v>
      </c>
      <c r="L395" s="278">
        <v>88.15</v>
      </c>
      <c r="M395" s="278">
        <v>47.69706</v>
      </c>
    </row>
    <row r="396" spans="1:13">
      <c r="A396" s="269">
        <v>386</v>
      </c>
      <c r="B396" s="278" t="s">
        <v>504</v>
      </c>
      <c r="C396" s="279">
        <v>78.400000000000006</v>
      </c>
      <c r="D396" s="280">
        <v>81.416666666666671</v>
      </c>
      <c r="E396" s="280">
        <v>75.033333333333346</v>
      </c>
      <c r="F396" s="280">
        <v>71.666666666666671</v>
      </c>
      <c r="G396" s="280">
        <v>65.283333333333346</v>
      </c>
      <c r="H396" s="280">
        <v>84.783333333333346</v>
      </c>
      <c r="I396" s="280">
        <v>91.166666666666671</v>
      </c>
      <c r="J396" s="280">
        <v>94.533333333333346</v>
      </c>
      <c r="K396" s="278">
        <v>87.8</v>
      </c>
      <c r="L396" s="278">
        <v>78.05</v>
      </c>
      <c r="M396" s="278">
        <v>8.4371500000000008</v>
      </c>
    </row>
    <row r="397" spans="1:13">
      <c r="A397" s="269">
        <v>387</v>
      </c>
      <c r="B397" s="278" t="s">
        <v>505</v>
      </c>
      <c r="C397" s="279">
        <v>604.25</v>
      </c>
      <c r="D397" s="280">
        <v>607.9666666666667</v>
      </c>
      <c r="E397" s="280">
        <v>598.28333333333342</v>
      </c>
      <c r="F397" s="280">
        <v>592.31666666666672</v>
      </c>
      <c r="G397" s="280">
        <v>582.63333333333344</v>
      </c>
      <c r="H397" s="280">
        <v>613.93333333333339</v>
      </c>
      <c r="I397" s="280">
        <v>623.61666666666679</v>
      </c>
      <c r="J397" s="280">
        <v>629.58333333333337</v>
      </c>
      <c r="K397" s="278">
        <v>617.65</v>
      </c>
      <c r="L397" s="278">
        <v>602</v>
      </c>
      <c r="M397" s="278">
        <v>1.5152600000000001</v>
      </c>
    </row>
    <row r="398" spans="1:13">
      <c r="A398" s="269">
        <v>388</v>
      </c>
      <c r="B398" s="278" t="s">
        <v>506</v>
      </c>
      <c r="C398" s="279">
        <v>4.5999999999999996</v>
      </c>
      <c r="D398" s="280">
        <v>4.5166666666666666</v>
      </c>
      <c r="E398" s="280">
        <v>4.3833333333333329</v>
      </c>
      <c r="F398" s="280">
        <v>4.1666666666666661</v>
      </c>
      <c r="G398" s="280">
        <v>4.0333333333333323</v>
      </c>
      <c r="H398" s="280">
        <v>4.7333333333333334</v>
      </c>
      <c r="I398" s="280">
        <v>4.866666666666668</v>
      </c>
      <c r="J398" s="280">
        <v>5.0833333333333339</v>
      </c>
      <c r="K398" s="278">
        <v>4.6500000000000004</v>
      </c>
      <c r="L398" s="278">
        <v>4.3</v>
      </c>
      <c r="M398" s="278">
        <v>77.101519999999994</v>
      </c>
    </row>
    <row r="399" spans="1:13">
      <c r="A399" s="269">
        <v>389</v>
      </c>
      <c r="B399" s="278" t="s">
        <v>171</v>
      </c>
      <c r="C399" s="279">
        <v>1168.05</v>
      </c>
      <c r="D399" s="280">
        <v>1166.8333333333333</v>
      </c>
      <c r="E399" s="280">
        <v>1146.2166666666665</v>
      </c>
      <c r="F399" s="280">
        <v>1124.3833333333332</v>
      </c>
      <c r="G399" s="280">
        <v>1103.7666666666664</v>
      </c>
      <c r="H399" s="280">
        <v>1188.6666666666665</v>
      </c>
      <c r="I399" s="280">
        <v>1209.2833333333333</v>
      </c>
      <c r="J399" s="280">
        <v>1231.1166666666666</v>
      </c>
      <c r="K399" s="278">
        <v>1187.45</v>
      </c>
      <c r="L399" s="278">
        <v>1145</v>
      </c>
      <c r="M399" s="278">
        <v>171.23533</v>
      </c>
    </row>
    <row r="400" spans="1:13">
      <c r="A400" s="269">
        <v>390</v>
      </c>
      <c r="B400" s="278" t="s">
        <v>507</v>
      </c>
      <c r="C400" s="279">
        <v>14.85</v>
      </c>
      <c r="D400" s="280">
        <v>14.633333333333333</v>
      </c>
      <c r="E400" s="280">
        <v>14.416666666666666</v>
      </c>
      <c r="F400" s="280">
        <v>13.983333333333333</v>
      </c>
      <c r="G400" s="280">
        <v>13.766666666666666</v>
      </c>
      <c r="H400" s="280">
        <v>15.066666666666666</v>
      </c>
      <c r="I400" s="280">
        <v>15.283333333333335</v>
      </c>
      <c r="J400" s="280">
        <v>15.716666666666667</v>
      </c>
      <c r="K400" s="278">
        <v>14.85</v>
      </c>
      <c r="L400" s="278">
        <v>14.2</v>
      </c>
      <c r="M400" s="278">
        <v>12.949820000000001</v>
      </c>
    </row>
    <row r="401" spans="1:13">
      <c r="A401" s="269">
        <v>391</v>
      </c>
      <c r="B401" s="278" t="s">
        <v>520</v>
      </c>
      <c r="C401" s="279">
        <v>5.05</v>
      </c>
      <c r="D401" s="280">
        <v>5.05</v>
      </c>
      <c r="E401" s="280">
        <v>5.05</v>
      </c>
      <c r="F401" s="280">
        <v>5.05</v>
      </c>
      <c r="G401" s="280">
        <v>5.05</v>
      </c>
      <c r="H401" s="280">
        <v>5.05</v>
      </c>
      <c r="I401" s="280">
        <v>5.05</v>
      </c>
      <c r="J401" s="280">
        <v>5.05</v>
      </c>
      <c r="K401" s="278">
        <v>5.05</v>
      </c>
      <c r="L401" s="278">
        <v>5.05</v>
      </c>
      <c r="M401" s="278">
        <v>3.4495399999999998</v>
      </c>
    </row>
    <row r="402" spans="1:13">
      <c r="A402" s="269">
        <v>392</v>
      </c>
      <c r="B402" s="278" t="s">
        <v>509</v>
      </c>
      <c r="C402" s="279">
        <v>113.9</v>
      </c>
      <c r="D402" s="280">
        <v>112.3</v>
      </c>
      <c r="E402" s="280">
        <v>109.6</v>
      </c>
      <c r="F402" s="280">
        <v>105.3</v>
      </c>
      <c r="G402" s="280">
        <v>102.6</v>
      </c>
      <c r="H402" s="280">
        <v>116.6</v>
      </c>
      <c r="I402" s="280">
        <v>119.30000000000001</v>
      </c>
      <c r="J402" s="280">
        <v>123.6</v>
      </c>
      <c r="K402" s="278">
        <v>115</v>
      </c>
      <c r="L402" s="278">
        <v>108</v>
      </c>
      <c r="M402" s="278">
        <v>2.5785900000000002</v>
      </c>
    </row>
    <row r="403" spans="1:13">
      <c r="A403" s="269">
        <v>393</v>
      </c>
      <c r="B403" s="278" t="s">
        <v>2317</v>
      </c>
      <c r="C403" s="279">
        <v>80.849999999999994</v>
      </c>
      <c r="D403" s="280">
        <v>81.183333333333337</v>
      </c>
      <c r="E403" s="280">
        <v>79.666666666666671</v>
      </c>
      <c r="F403" s="280">
        <v>78.483333333333334</v>
      </c>
      <c r="G403" s="280">
        <v>76.966666666666669</v>
      </c>
      <c r="H403" s="280">
        <v>82.366666666666674</v>
      </c>
      <c r="I403" s="280">
        <v>83.883333333333326</v>
      </c>
      <c r="J403" s="280">
        <v>85.066666666666677</v>
      </c>
      <c r="K403" s="278">
        <v>82.7</v>
      </c>
      <c r="L403" s="278">
        <v>80</v>
      </c>
      <c r="M403" s="278">
        <v>0.92720000000000002</v>
      </c>
    </row>
    <row r="404" spans="1:13">
      <c r="A404" s="269">
        <v>394</v>
      </c>
      <c r="B404" s="278" t="s">
        <v>496</v>
      </c>
      <c r="C404" s="279">
        <v>256.8</v>
      </c>
      <c r="D404" s="280">
        <v>252</v>
      </c>
      <c r="E404" s="280">
        <v>242.3</v>
      </c>
      <c r="F404" s="280">
        <v>227.8</v>
      </c>
      <c r="G404" s="280">
        <v>218.10000000000002</v>
      </c>
      <c r="H404" s="280">
        <v>266.5</v>
      </c>
      <c r="I404" s="280">
        <v>276.20000000000005</v>
      </c>
      <c r="J404" s="280">
        <v>290.7</v>
      </c>
      <c r="K404" s="278">
        <v>261.7</v>
      </c>
      <c r="L404" s="278">
        <v>237.5</v>
      </c>
      <c r="M404" s="278">
        <v>9.1236300000000004</v>
      </c>
    </row>
    <row r="405" spans="1:13">
      <c r="A405" s="269">
        <v>395</v>
      </c>
      <c r="B405" s="278" t="s">
        <v>508</v>
      </c>
      <c r="C405" s="279">
        <v>1.65</v>
      </c>
      <c r="D405" s="280">
        <v>1.6333333333333335</v>
      </c>
      <c r="E405" s="280">
        <v>1.6166666666666671</v>
      </c>
      <c r="F405" s="280">
        <v>1.5833333333333337</v>
      </c>
      <c r="G405" s="280">
        <v>1.5666666666666673</v>
      </c>
      <c r="H405" s="280">
        <v>1.666666666666667</v>
      </c>
      <c r="I405" s="280">
        <v>1.6833333333333331</v>
      </c>
      <c r="J405" s="280">
        <v>1.7166666666666668</v>
      </c>
      <c r="K405" s="278">
        <v>1.65</v>
      </c>
      <c r="L405" s="278">
        <v>1.6</v>
      </c>
      <c r="M405" s="278">
        <v>69.21454</v>
      </c>
    </row>
    <row r="406" spans="1:13">
      <c r="A406" s="269">
        <v>396</v>
      </c>
      <c r="B406" s="278" t="s">
        <v>498</v>
      </c>
      <c r="C406" s="279">
        <v>17.600000000000001</v>
      </c>
      <c r="D406" s="280">
        <v>17.25</v>
      </c>
      <c r="E406" s="280">
        <v>16.899999999999999</v>
      </c>
      <c r="F406" s="280">
        <v>16.2</v>
      </c>
      <c r="G406" s="280">
        <v>15.849999999999998</v>
      </c>
      <c r="H406" s="280">
        <v>17.95</v>
      </c>
      <c r="I406" s="280">
        <v>18.3</v>
      </c>
      <c r="J406" s="280">
        <v>19</v>
      </c>
      <c r="K406" s="278">
        <v>17.600000000000001</v>
      </c>
      <c r="L406" s="278">
        <v>16.55</v>
      </c>
      <c r="M406" s="278">
        <v>68.412229999999994</v>
      </c>
    </row>
    <row r="407" spans="1:13">
      <c r="A407" s="269">
        <v>397</v>
      </c>
      <c r="B407" s="278" t="s">
        <v>513</v>
      </c>
      <c r="C407" s="279">
        <v>28.95</v>
      </c>
      <c r="D407" s="280">
        <v>28.95</v>
      </c>
      <c r="E407" s="280">
        <v>28.95</v>
      </c>
      <c r="F407" s="280">
        <v>28.95</v>
      </c>
      <c r="G407" s="280">
        <v>28.95</v>
      </c>
      <c r="H407" s="280">
        <v>28.95</v>
      </c>
      <c r="I407" s="280">
        <v>28.95</v>
      </c>
      <c r="J407" s="280">
        <v>28.95</v>
      </c>
      <c r="K407" s="278">
        <v>28.95</v>
      </c>
      <c r="L407" s="278">
        <v>28.95</v>
      </c>
      <c r="M407" s="278">
        <v>0.44616</v>
      </c>
    </row>
    <row r="408" spans="1:13">
      <c r="A408" s="269">
        <v>398</v>
      </c>
      <c r="B408" s="278" t="s">
        <v>172</v>
      </c>
      <c r="C408" s="279">
        <v>26.85</v>
      </c>
      <c r="D408" s="280">
        <v>26.483333333333334</v>
      </c>
      <c r="E408" s="280">
        <v>25.916666666666668</v>
      </c>
      <c r="F408" s="280">
        <v>24.983333333333334</v>
      </c>
      <c r="G408" s="280">
        <v>24.416666666666668</v>
      </c>
      <c r="H408" s="280">
        <v>27.416666666666668</v>
      </c>
      <c r="I408" s="280">
        <v>27.983333333333331</v>
      </c>
      <c r="J408" s="280">
        <v>28.916666666666668</v>
      </c>
      <c r="K408" s="278">
        <v>27.05</v>
      </c>
      <c r="L408" s="278">
        <v>25.55</v>
      </c>
      <c r="M408" s="278">
        <v>190.14841999999999</v>
      </c>
    </row>
    <row r="409" spans="1:13">
      <c r="A409" s="269">
        <v>399</v>
      </c>
      <c r="B409" s="278" t="s">
        <v>514</v>
      </c>
      <c r="C409" s="279">
        <v>7971.05</v>
      </c>
      <c r="D409" s="280">
        <v>7943.3999999999987</v>
      </c>
      <c r="E409" s="280">
        <v>7609.7499999999982</v>
      </c>
      <c r="F409" s="280">
        <v>7248.45</v>
      </c>
      <c r="G409" s="280">
        <v>6914.7999999999993</v>
      </c>
      <c r="H409" s="280">
        <v>8304.6999999999971</v>
      </c>
      <c r="I409" s="280">
        <v>8638.3499999999967</v>
      </c>
      <c r="J409" s="280">
        <v>8999.649999999996</v>
      </c>
      <c r="K409" s="278">
        <v>8277.0499999999993</v>
      </c>
      <c r="L409" s="278">
        <v>7582.1</v>
      </c>
      <c r="M409" s="278">
        <v>1.1066100000000001</v>
      </c>
    </row>
    <row r="410" spans="1:13">
      <c r="A410" s="269">
        <v>400</v>
      </c>
      <c r="B410" s="278" t="s">
        <v>281</v>
      </c>
      <c r="C410" s="279">
        <v>685.25</v>
      </c>
      <c r="D410" s="280">
        <v>688.11666666666667</v>
      </c>
      <c r="E410" s="280">
        <v>678.23333333333335</v>
      </c>
      <c r="F410" s="280">
        <v>671.2166666666667</v>
      </c>
      <c r="G410" s="280">
        <v>661.33333333333337</v>
      </c>
      <c r="H410" s="280">
        <v>695.13333333333333</v>
      </c>
      <c r="I410" s="280">
        <v>705.01666666666677</v>
      </c>
      <c r="J410" s="280">
        <v>712.0333333333333</v>
      </c>
      <c r="K410" s="278">
        <v>698</v>
      </c>
      <c r="L410" s="278">
        <v>681.1</v>
      </c>
      <c r="M410" s="278">
        <v>13.63991</v>
      </c>
    </row>
    <row r="411" spans="1:13">
      <c r="A411" s="269">
        <v>401</v>
      </c>
      <c r="B411" s="278" t="s">
        <v>173</v>
      </c>
      <c r="C411" s="279">
        <v>188.5</v>
      </c>
      <c r="D411" s="280">
        <v>186.21666666666667</v>
      </c>
      <c r="E411" s="280">
        <v>182.53333333333333</v>
      </c>
      <c r="F411" s="280">
        <v>176.56666666666666</v>
      </c>
      <c r="G411" s="280">
        <v>172.88333333333333</v>
      </c>
      <c r="H411" s="280">
        <v>192.18333333333334</v>
      </c>
      <c r="I411" s="280">
        <v>195.86666666666667</v>
      </c>
      <c r="J411" s="280">
        <v>201.83333333333334</v>
      </c>
      <c r="K411" s="278">
        <v>189.9</v>
      </c>
      <c r="L411" s="278">
        <v>180.25</v>
      </c>
      <c r="M411" s="278">
        <v>611.65997000000004</v>
      </c>
    </row>
    <row r="412" spans="1:13">
      <c r="A412" s="269">
        <v>402</v>
      </c>
      <c r="B412" s="278" t="s">
        <v>515</v>
      </c>
      <c r="C412" s="279">
        <v>3485.2</v>
      </c>
      <c r="D412" s="280">
        <v>3438.4</v>
      </c>
      <c r="E412" s="280">
        <v>3376.8</v>
      </c>
      <c r="F412" s="280">
        <v>3268.4</v>
      </c>
      <c r="G412" s="280">
        <v>3206.8</v>
      </c>
      <c r="H412" s="280">
        <v>3546.8</v>
      </c>
      <c r="I412" s="280">
        <v>3608.3999999999996</v>
      </c>
      <c r="J412" s="280">
        <v>3716.8</v>
      </c>
      <c r="K412" s="278">
        <v>3500</v>
      </c>
      <c r="L412" s="278">
        <v>3330</v>
      </c>
      <c r="M412" s="278">
        <v>8.3269999999999997E-2</v>
      </c>
    </row>
    <row r="413" spans="1:13">
      <c r="A413" s="269">
        <v>403</v>
      </c>
      <c r="B413" s="278" t="s">
        <v>517</v>
      </c>
      <c r="C413" s="279">
        <v>1248</v>
      </c>
      <c r="D413" s="280">
        <v>1241.3999999999999</v>
      </c>
      <c r="E413" s="280">
        <v>1222.7999999999997</v>
      </c>
      <c r="F413" s="280">
        <v>1197.5999999999999</v>
      </c>
      <c r="G413" s="280">
        <v>1178.9999999999998</v>
      </c>
      <c r="H413" s="280">
        <v>1266.5999999999997</v>
      </c>
      <c r="I413" s="280">
        <v>1285.1999999999996</v>
      </c>
      <c r="J413" s="280">
        <v>1310.3999999999996</v>
      </c>
      <c r="K413" s="278">
        <v>1260</v>
      </c>
      <c r="L413" s="278">
        <v>1216.2</v>
      </c>
      <c r="M413" s="278">
        <v>5.5840000000000001E-2</v>
      </c>
    </row>
    <row r="414" spans="1:13">
      <c r="A414" s="269">
        <v>404</v>
      </c>
      <c r="B414" s="278" t="s">
        <v>518</v>
      </c>
      <c r="C414" s="279">
        <v>361.25</v>
      </c>
      <c r="D414" s="280">
        <v>361.25</v>
      </c>
      <c r="E414" s="280">
        <v>361.25</v>
      </c>
      <c r="F414" s="280">
        <v>361.25</v>
      </c>
      <c r="G414" s="280">
        <v>361.25</v>
      </c>
      <c r="H414" s="280">
        <v>361.25</v>
      </c>
      <c r="I414" s="280">
        <v>361.25</v>
      </c>
      <c r="J414" s="280">
        <v>361.25</v>
      </c>
      <c r="K414" s="278">
        <v>361.25</v>
      </c>
      <c r="L414" s="278">
        <v>361.25</v>
      </c>
      <c r="M414" s="278">
        <v>7.6939999999999995E-2</v>
      </c>
    </row>
    <row r="415" spans="1:13">
      <c r="A415" s="269">
        <v>405</v>
      </c>
      <c r="B415" s="278" t="s">
        <v>510</v>
      </c>
      <c r="C415" s="279">
        <v>76.55</v>
      </c>
      <c r="D415" s="280">
        <v>76.816666666666663</v>
      </c>
      <c r="E415" s="280">
        <v>73.783333333333331</v>
      </c>
      <c r="F415" s="280">
        <v>71.016666666666666</v>
      </c>
      <c r="G415" s="280">
        <v>67.983333333333334</v>
      </c>
      <c r="H415" s="280">
        <v>79.583333333333329</v>
      </c>
      <c r="I415" s="280">
        <v>82.61666666666666</v>
      </c>
      <c r="J415" s="280">
        <v>85.383333333333326</v>
      </c>
      <c r="K415" s="278">
        <v>79.849999999999994</v>
      </c>
      <c r="L415" s="278">
        <v>74.05</v>
      </c>
      <c r="M415" s="278">
        <v>0.26989999999999997</v>
      </c>
    </row>
    <row r="416" spans="1:13">
      <c r="A416" s="269">
        <v>406</v>
      </c>
      <c r="B416" s="278" t="s">
        <v>519</v>
      </c>
      <c r="C416" s="279">
        <v>199.65</v>
      </c>
      <c r="D416" s="280">
        <v>200.88333333333333</v>
      </c>
      <c r="E416" s="280">
        <v>196.76666666666665</v>
      </c>
      <c r="F416" s="280">
        <v>193.88333333333333</v>
      </c>
      <c r="G416" s="280">
        <v>189.76666666666665</v>
      </c>
      <c r="H416" s="280">
        <v>203.76666666666665</v>
      </c>
      <c r="I416" s="280">
        <v>207.88333333333333</v>
      </c>
      <c r="J416" s="280">
        <v>210.76666666666665</v>
      </c>
      <c r="K416" s="278">
        <v>205</v>
      </c>
      <c r="L416" s="278">
        <v>198</v>
      </c>
      <c r="M416" s="278">
        <v>0.12786</v>
      </c>
    </row>
    <row r="417" spans="1:13">
      <c r="A417" s="269">
        <v>407</v>
      </c>
      <c r="B417" s="278" t="s">
        <v>174</v>
      </c>
      <c r="C417" s="279">
        <v>18928.900000000001</v>
      </c>
      <c r="D417" s="280">
        <v>18609.7</v>
      </c>
      <c r="E417" s="280">
        <v>17870.45</v>
      </c>
      <c r="F417" s="280">
        <v>16812</v>
      </c>
      <c r="G417" s="280">
        <v>16072.75</v>
      </c>
      <c r="H417" s="280">
        <v>19668.150000000001</v>
      </c>
      <c r="I417" s="280">
        <v>20407.400000000001</v>
      </c>
      <c r="J417" s="280">
        <v>21465.850000000002</v>
      </c>
      <c r="K417" s="278">
        <v>19348.95</v>
      </c>
      <c r="L417" s="278">
        <v>17551.25</v>
      </c>
      <c r="M417" s="278">
        <v>1.1262700000000001</v>
      </c>
    </row>
    <row r="418" spans="1:13">
      <c r="A418" s="269">
        <v>408</v>
      </c>
      <c r="B418" s="278" t="s">
        <v>521</v>
      </c>
      <c r="C418" s="279">
        <v>720.4</v>
      </c>
      <c r="D418" s="280">
        <v>728.7833333333333</v>
      </c>
      <c r="E418" s="280">
        <v>707.61666666666656</v>
      </c>
      <c r="F418" s="280">
        <v>694.83333333333326</v>
      </c>
      <c r="G418" s="280">
        <v>673.66666666666652</v>
      </c>
      <c r="H418" s="280">
        <v>741.56666666666661</v>
      </c>
      <c r="I418" s="280">
        <v>762.73333333333335</v>
      </c>
      <c r="J418" s="280">
        <v>775.51666666666665</v>
      </c>
      <c r="K418" s="278">
        <v>749.95</v>
      </c>
      <c r="L418" s="278">
        <v>716</v>
      </c>
      <c r="M418" s="278">
        <v>0.17222000000000001</v>
      </c>
    </row>
    <row r="419" spans="1:13">
      <c r="A419" s="269">
        <v>409</v>
      </c>
      <c r="B419" s="278" t="s">
        <v>175</v>
      </c>
      <c r="C419" s="279">
        <v>1210</v>
      </c>
      <c r="D419" s="280">
        <v>1203.1499999999999</v>
      </c>
      <c r="E419" s="280">
        <v>1178.2999999999997</v>
      </c>
      <c r="F419" s="280">
        <v>1146.5999999999999</v>
      </c>
      <c r="G419" s="280">
        <v>1121.7499999999998</v>
      </c>
      <c r="H419" s="280">
        <v>1234.8499999999997</v>
      </c>
      <c r="I419" s="280">
        <v>1259.6999999999996</v>
      </c>
      <c r="J419" s="280">
        <v>1291.3999999999996</v>
      </c>
      <c r="K419" s="278">
        <v>1228</v>
      </c>
      <c r="L419" s="278">
        <v>1171.45</v>
      </c>
      <c r="M419" s="278">
        <v>7.0922499999999999</v>
      </c>
    </row>
    <row r="420" spans="1:13">
      <c r="A420" s="269">
        <v>410</v>
      </c>
      <c r="B420" s="278" t="s">
        <v>516</v>
      </c>
      <c r="C420" s="279">
        <v>391.6</v>
      </c>
      <c r="D420" s="280">
        <v>395.2</v>
      </c>
      <c r="E420" s="280">
        <v>385.4</v>
      </c>
      <c r="F420" s="280">
        <v>379.2</v>
      </c>
      <c r="G420" s="280">
        <v>369.4</v>
      </c>
      <c r="H420" s="280">
        <v>401.4</v>
      </c>
      <c r="I420" s="280">
        <v>411.20000000000005</v>
      </c>
      <c r="J420" s="280">
        <v>417.4</v>
      </c>
      <c r="K420" s="278">
        <v>405</v>
      </c>
      <c r="L420" s="278">
        <v>389</v>
      </c>
      <c r="M420" s="278">
        <v>0.38200000000000001</v>
      </c>
    </row>
    <row r="421" spans="1:13">
      <c r="A421" s="269">
        <v>411</v>
      </c>
      <c r="B421" s="278" t="s">
        <v>511</v>
      </c>
      <c r="C421" s="279">
        <v>22.1</v>
      </c>
      <c r="D421" s="280">
        <v>22.166666666666668</v>
      </c>
      <c r="E421" s="280">
        <v>21.933333333333337</v>
      </c>
      <c r="F421" s="280">
        <v>21.766666666666669</v>
      </c>
      <c r="G421" s="280">
        <v>21.533333333333339</v>
      </c>
      <c r="H421" s="280">
        <v>22.333333333333336</v>
      </c>
      <c r="I421" s="280">
        <v>22.566666666666663</v>
      </c>
      <c r="J421" s="280">
        <v>22.733333333333334</v>
      </c>
      <c r="K421" s="278">
        <v>22.4</v>
      </c>
      <c r="L421" s="278">
        <v>22</v>
      </c>
      <c r="M421" s="278">
        <v>6.3575100000000004</v>
      </c>
    </row>
    <row r="422" spans="1:13">
      <c r="A422" s="269">
        <v>412</v>
      </c>
      <c r="B422" s="278" t="s">
        <v>512</v>
      </c>
      <c r="C422" s="279">
        <v>1417.7</v>
      </c>
      <c r="D422" s="280">
        <v>1415.8999999999999</v>
      </c>
      <c r="E422" s="280">
        <v>1401.7999999999997</v>
      </c>
      <c r="F422" s="280">
        <v>1385.8999999999999</v>
      </c>
      <c r="G422" s="280">
        <v>1371.7999999999997</v>
      </c>
      <c r="H422" s="280">
        <v>1431.7999999999997</v>
      </c>
      <c r="I422" s="280">
        <v>1445.8999999999996</v>
      </c>
      <c r="J422" s="280">
        <v>1461.7999999999997</v>
      </c>
      <c r="K422" s="278">
        <v>1430</v>
      </c>
      <c r="L422" s="278">
        <v>1400</v>
      </c>
      <c r="M422" s="278">
        <v>3.7449999999999997E-2</v>
      </c>
    </row>
    <row r="423" spans="1:13">
      <c r="A423" s="269">
        <v>413</v>
      </c>
      <c r="B423" s="278" t="s">
        <v>522</v>
      </c>
      <c r="C423" s="279">
        <v>202.95</v>
      </c>
      <c r="D423" s="280">
        <v>200.33333333333334</v>
      </c>
      <c r="E423" s="280">
        <v>197.7166666666667</v>
      </c>
      <c r="F423" s="280">
        <v>192.48333333333335</v>
      </c>
      <c r="G423" s="280">
        <v>189.8666666666667</v>
      </c>
      <c r="H423" s="280">
        <v>205.56666666666669</v>
      </c>
      <c r="I423" s="280">
        <v>208.18333333333331</v>
      </c>
      <c r="J423" s="280">
        <v>213.41666666666669</v>
      </c>
      <c r="K423" s="278">
        <v>202.95</v>
      </c>
      <c r="L423" s="278">
        <v>195.1</v>
      </c>
      <c r="M423" s="278">
        <v>6.2739399999999996</v>
      </c>
    </row>
    <row r="424" spans="1:13">
      <c r="A424" s="269">
        <v>414</v>
      </c>
      <c r="B424" s="278" t="s">
        <v>523</v>
      </c>
      <c r="C424" s="279">
        <v>877</v>
      </c>
      <c r="D424" s="280">
        <v>888</v>
      </c>
      <c r="E424" s="280">
        <v>864</v>
      </c>
      <c r="F424" s="280">
        <v>851</v>
      </c>
      <c r="G424" s="280">
        <v>827</v>
      </c>
      <c r="H424" s="280">
        <v>901</v>
      </c>
      <c r="I424" s="280">
        <v>925</v>
      </c>
      <c r="J424" s="280">
        <v>938</v>
      </c>
      <c r="K424" s="278">
        <v>912</v>
      </c>
      <c r="L424" s="278">
        <v>875</v>
      </c>
      <c r="M424" s="278">
        <v>0.17369000000000001</v>
      </c>
    </row>
    <row r="425" spans="1:13">
      <c r="A425" s="269">
        <v>415</v>
      </c>
      <c r="B425" s="278" t="s">
        <v>524</v>
      </c>
      <c r="C425" s="279">
        <v>176.95</v>
      </c>
      <c r="D425" s="280">
        <v>176.63333333333333</v>
      </c>
      <c r="E425" s="280">
        <v>173.31666666666666</v>
      </c>
      <c r="F425" s="280">
        <v>169.68333333333334</v>
      </c>
      <c r="G425" s="280">
        <v>166.36666666666667</v>
      </c>
      <c r="H425" s="280">
        <v>180.26666666666665</v>
      </c>
      <c r="I425" s="280">
        <v>183.58333333333331</v>
      </c>
      <c r="J425" s="280">
        <v>187.21666666666664</v>
      </c>
      <c r="K425" s="278">
        <v>179.95</v>
      </c>
      <c r="L425" s="278">
        <v>173</v>
      </c>
      <c r="M425" s="278">
        <v>1.8277300000000001</v>
      </c>
    </row>
    <row r="426" spans="1:13">
      <c r="A426" s="269">
        <v>416</v>
      </c>
      <c r="B426" s="278" t="s">
        <v>525</v>
      </c>
      <c r="C426" s="279">
        <v>5.9</v>
      </c>
      <c r="D426" s="280">
        <v>5.8833333333333337</v>
      </c>
      <c r="E426" s="280">
        <v>5.8166666666666673</v>
      </c>
      <c r="F426" s="280">
        <v>5.7333333333333334</v>
      </c>
      <c r="G426" s="280">
        <v>5.666666666666667</v>
      </c>
      <c r="H426" s="280">
        <v>5.9666666666666677</v>
      </c>
      <c r="I426" s="280">
        <v>6.0333333333333341</v>
      </c>
      <c r="J426" s="280">
        <v>6.116666666666668</v>
      </c>
      <c r="K426" s="278">
        <v>5.95</v>
      </c>
      <c r="L426" s="278">
        <v>5.8</v>
      </c>
      <c r="M426" s="278">
        <v>57.385640000000002</v>
      </c>
    </row>
    <row r="427" spans="1:13">
      <c r="A427" s="269">
        <v>417</v>
      </c>
      <c r="B427" s="278" t="s">
        <v>2518</v>
      </c>
      <c r="C427" s="279">
        <v>536.29999999999995</v>
      </c>
      <c r="D427" s="280">
        <v>538.2833333333333</v>
      </c>
      <c r="E427" s="280">
        <v>519.56666666666661</v>
      </c>
      <c r="F427" s="280">
        <v>502.83333333333326</v>
      </c>
      <c r="G427" s="280">
        <v>484.11666666666656</v>
      </c>
      <c r="H427" s="280">
        <v>555.01666666666665</v>
      </c>
      <c r="I427" s="280">
        <v>573.73333333333335</v>
      </c>
      <c r="J427" s="280">
        <v>590.4666666666667</v>
      </c>
      <c r="K427" s="278">
        <v>557</v>
      </c>
      <c r="L427" s="278">
        <v>521.54999999999995</v>
      </c>
      <c r="M427" s="278">
        <v>9.5500000000000002E-2</v>
      </c>
    </row>
    <row r="428" spans="1:13">
      <c r="A428" s="269">
        <v>418</v>
      </c>
      <c r="B428" s="278" t="s">
        <v>528</v>
      </c>
      <c r="C428" s="279">
        <v>138.75</v>
      </c>
      <c r="D428" s="280">
        <v>139.21666666666667</v>
      </c>
      <c r="E428" s="280">
        <v>135.53333333333333</v>
      </c>
      <c r="F428" s="280">
        <v>132.31666666666666</v>
      </c>
      <c r="G428" s="280">
        <v>128.63333333333333</v>
      </c>
      <c r="H428" s="280">
        <v>142.43333333333334</v>
      </c>
      <c r="I428" s="280">
        <v>146.11666666666667</v>
      </c>
      <c r="J428" s="280">
        <v>149.33333333333334</v>
      </c>
      <c r="K428" s="278">
        <v>142.9</v>
      </c>
      <c r="L428" s="278">
        <v>136</v>
      </c>
      <c r="M428" s="278">
        <v>9.1593199999999992</v>
      </c>
    </row>
    <row r="429" spans="1:13">
      <c r="A429" s="269">
        <v>419</v>
      </c>
      <c r="B429" s="278" t="s">
        <v>2527</v>
      </c>
      <c r="C429" s="279">
        <v>46.75</v>
      </c>
      <c r="D429" s="280">
        <v>46.25</v>
      </c>
      <c r="E429" s="280">
        <v>44.6</v>
      </c>
      <c r="F429" s="280">
        <v>42.45</v>
      </c>
      <c r="G429" s="280">
        <v>40.800000000000004</v>
      </c>
      <c r="H429" s="280">
        <v>48.4</v>
      </c>
      <c r="I429" s="280">
        <v>50.050000000000004</v>
      </c>
      <c r="J429" s="280">
        <v>52.199999999999996</v>
      </c>
      <c r="K429" s="278">
        <v>47.9</v>
      </c>
      <c r="L429" s="278">
        <v>44.1</v>
      </c>
      <c r="M429" s="278">
        <v>26.713740000000001</v>
      </c>
    </row>
    <row r="430" spans="1:13">
      <c r="A430" s="269">
        <v>420</v>
      </c>
      <c r="B430" s="278" t="s">
        <v>176</v>
      </c>
      <c r="C430" s="279">
        <v>3414.1</v>
      </c>
      <c r="D430" s="280">
        <v>3373.3666666666668</v>
      </c>
      <c r="E430" s="280">
        <v>3297.7333333333336</v>
      </c>
      <c r="F430" s="280">
        <v>3181.3666666666668</v>
      </c>
      <c r="G430" s="280">
        <v>3105.7333333333336</v>
      </c>
      <c r="H430" s="280">
        <v>3489.7333333333336</v>
      </c>
      <c r="I430" s="280">
        <v>3565.3666666666668</v>
      </c>
      <c r="J430" s="280">
        <v>3681.7333333333336</v>
      </c>
      <c r="K430" s="278">
        <v>3449</v>
      </c>
      <c r="L430" s="278">
        <v>3257</v>
      </c>
      <c r="M430" s="278">
        <v>3.8206799999999999</v>
      </c>
    </row>
    <row r="431" spans="1:13">
      <c r="A431" s="269">
        <v>421</v>
      </c>
      <c r="B431" s="278" t="s">
        <v>177</v>
      </c>
      <c r="C431" s="279">
        <v>681.25</v>
      </c>
      <c r="D431" s="280">
        <v>674.68333333333339</v>
      </c>
      <c r="E431" s="280">
        <v>649.46666666666681</v>
      </c>
      <c r="F431" s="280">
        <v>617.68333333333339</v>
      </c>
      <c r="G431" s="280">
        <v>592.46666666666681</v>
      </c>
      <c r="H431" s="280">
        <v>706.46666666666681</v>
      </c>
      <c r="I431" s="280">
        <v>731.68333333333351</v>
      </c>
      <c r="J431" s="280">
        <v>763.46666666666681</v>
      </c>
      <c r="K431" s="278">
        <v>699.9</v>
      </c>
      <c r="L431" s="278">
        <v>642.9</v>
      </c>
      <c r="M431" s="278">
        <v>44.139699999999998</v>
      </c>
    </row>
    <row r="432" spans="1:13">
      <c r="A432" s="269">
        <v>422</v>
      </c>
      <c r="B432" s="278" t="s">
        <v>178</v>
      </c>
      <c r="C432" s="287">
        <v>346.15</v>
      </c>
      <c r="D432" s="288">
        <v>344.09999999999997</v>
      </c>
      <c r="E432" s="288">
        <v>338.49999999999994</v>
      </c>
      <c r="F432" s="288">
        <v>330.84999999999997</v>
      </c>
      <c r="G432" s="288">
        <v>325.24999999999994</v>
      </c>
      <c r="H432" s="288">
        <v>351.74999999999994</v>
      </c>
      <c r="I432" s="288">
        <v>357.34999999999997</v>
      </c>
      <c r="J432" s="288">
        <v>364.99999999999994</v>
      </c>
      <c r="K432" s="289">
        <v>349.7</v>
      </c>
      <c r="L432" s="289">
        <v>336.45</v>
      </c>
      <c r="M432" s="289">
        <v>5.4551299999999996</v>
      </c>
    </row>
    <row r="433" spans="1:13">
      <c r="A433" s="269">
        <v>423</v>
      </c>
      <c r="B433" s="278" t="s">
        <v>526</v>
      </c>
      <c r="C433" s="278">
        <v>72.55</v>
      </c>
      <c r="D433" s="280">
        <v>73.083333333333329</v>
      </c>
      <c r="E433" s="280">
        <v>71.466666666666654</v>
      </c>
      <c r="F433" s="280">
        <v>70.383333333333326</v>
      </c>
      <c r="G433" s="280">
        <v>68.766666666666652</v>
      </c>
      <c r="H433" s="280">
        <v>74.166666666666657</v>
      </c>
      <c r="I433" s="280">
        <v>75.783333333333331</v>
      </c>
      <c r="J433" s="280">
        <v>76.86666666666666</v>
      </c>
      <c r="K433" s="278">
        <v>74.7</v>
      </c>
      <c r="L433" s="278">
        <v>72</v>
      </c>
      <c r="M433" s="278">
        <v>0.40048</v>
      </c>
    </row>
    <row r="434" spans="1:13">
      <c r="A434" s="269">
        <v>424</v>
      </c>
      <c r="B434" s="278" t="s">
        <v>282</v>
      </c>
      <c r="C434" s="278">
        <v>82.95</v>
      </c>
      <c r="D434" s="280">
        <v>81.733333333333334</v>
      </c>
      <c r="E434" s="280">
        <v>79.566666666666663</v>
      </c>
      <c r="F434" s="280">
        <v>76.183333333333323</v>
      </c>
      <c r="G434" s="280">
        <v>74.016666666666652</v>
      </c>
      <c r="H434" s="280">
        <v>85.116666666666674</v>
      </c>
      <c r="I434" s="280">
        <v>87.283333333333331</v>
      </c>
      <c r="J434" s="280">
        <v>90.666666666666686</v>
      </c>
      <c r="K434" s="278">
        <v>83.9</v>
      </c>
      <c r="L434" s="278">
        <v>78.349999999999994</v>
      </c>
      <c r="M434" s="278">
        <v>15.220879999999999</v>
      </c>
    </row>
    <row r="435" spans="1:13">
      <c r="A435" s="269">
        <v>425</v>
      </c>
      <c r="B435" s="278" t="s">
        <v>527</v>
      </c>
      <c r="C435" s="278">
        <v>410.35</v>
      </c>
      <c r="D435" s="280">
        <v>412.86666666666662</v>
      </c>
      <c r="E435" s="280">
        <v>400.83333333333326</v>
      </c>
      <c r="F435" s="280">
        <v>391.31666666666666</v>
      </c>
      <c r="G435" s="280">
        <v>379.2833333333333</v>
      </c>
      <c r="H435" s="280">
        <v>422.38333333333321</v>
      </c>
      <c r="I435" s="280">
        <v>434.41666666666663</v>
      </c>
      <c r="J435" s="280">
        <v>443.93333333333317</v>
      </c>
      <c r="K435" s="278">
        <v>424.9</v>
      </c>
      <c r="L435" s="278">
        <v>403.35</v>
      </c>
      <c r="M435" s="278">
        <v>2.1084499999999999</v>
      </c>
    </row>
    <row r="436" spans="1:13">
      <c r="A436" s="269">
        <v>426</v>
      </c>
      <c r="B436" s="278" t="s">
        <v>529</v>
      </c>
      <c r="C436" s="278">
        <v>1419</v>
      </c>
      <c r="D436" s="280">
        <v>1425.95</v>
      </c>
      <c r="E436" s="280">
        <v>1405.1000000000001</v>
      </c>
      <c r="F436" s="280">
        <v>1391.2</v>
      </c>
      <c r="G436" s="280">
        <v>1370.3500000000001</v>
      </c>
      <c r="H436" s="280">
        <v>1439.8500000000001</v>
      </c>
      <c r="I436" s="280">
        <v>1460.7</v>
      </c>
      <c r="J436" s="280">
        <v>1474.6000000000001</v>
      </c>
      <c r="K436" s="278">
        <v>1446.8</v>
      </c>
      <c r="L436" s="278">
        <v>1412.05</v>
      </c>
      <c r="M436" s="278">
        <v>2.3539999999999998E-2</v>
      </c>
    </row>
    <row r="437" spans="1:13">
      <c r="A437" s="269">
        <v>427</v>
      </c>
      <c r="B437" s="278" t="s">
        <v>530</v>
      </c>
      <c r="C437" s="278">
        <v>1264.5999999999999</v>
      </c>
      <c r="D437" s="280">
        <v>1274.2</v>
      </c>
      <c r="E437" s="280">
        <v>1230.4000000000001</v>
      </c>
      <c r="F437" s="280">
        <v>1196.2</v>
      </c>
      <c r="G437" s="280">
        <v>1152.4000000000001</v>
      </c>
      <c r="H437" s="280">
        <v>1308.4000000000001</v>
      </c>
      <c r="I437" s="280">
        <v>1352.1999999999998</v>
      </c>
      <c r="J437" s="280">
        <v>1386.4</v>
      </c>
      <c r="K437" s="278">
        <v>1318</v>
      </c>
      <c r="L437" s="278">
        <v>1240</v>
      </c>
      <c r="M437" s="278">
        <v>0.26218000000000002</v>
      </c>
    </row>
    <row r="438" spans="1:13">
      <c r="A438" s="269">
        <v>428</v>
      </c>
      <c r="B438" s="278" t="s">
        <v>531</v>
      </c>
      <c r="C438" s="278">
        <v>303.60000000000002</v>
      </c>
      <c r="D438" s="280">
        <v>296.7</v>
      </c>
      <c r="E438" s="280">
        <v>284.89999999999998</v>
      </c>
      <c r="F438" s="280">
        <v>266.2</v>
      </c>
      <c r="G438" s="280">
        <v>254.39999999999998</v>
      </c>
      <c r="H438" s="280">
        <v>315.39999999999998</v>
      </c>
      <c r="I438" s="280">
        <v>327.20000000000005</v>
      </c>
      <c r="J438" s="280">
        <v>345.9</v>
      </c>
      <c r="K438" s="278">
        <v>308.5</v>
      </c>
      <c r="L438" s="278">
        <v>278</v>
      </c>
      <c r="M438" s="278">
        <v>1.44154</v>
      </c>
    </row>
    <row r="439" spans="1:13">
      <c r="A439" s="269">
        <v>429</v>
      </c>
      <c r="B439" s="278" t="s">
        <v>179</v>
      </c>
      <c r="C439" s="278">
        <v>463.7</v>
      </c>
      <c r="D439" s="280">
        <v>460.16666666666669</v>
      </c>
      <c r="E439" s="280">
        <v>452.73333333333335</v>
      </c>
      <c r="F439" s="280">
        <v>441.76666666666665</v>
      </c>
      <c r="G439" s="280">
        <v>434.33333333333331</v>
      </c>
      <c r="H439" s="280">
        <v>471.13333333333338</v>
      </c>
      <c r="I439" s="280">
        <v>478.56666666666666</v>
      </c>
      <c r="J439" s="280">
        <v>489.53333333333342</v>
      </c>
      <c r="K439" s="278">
        <v>467.6</v>
      </c>
      <c r="L439" s="278">
        <v>449.2</v>
      </c>
      <c r="M439" s="278">
        <v>169.33112</v>
      </c>
    </row>
    <row r="440" spans="1:13">
      <c r="A440" s="269">
        <v>430</v>
      </c>
      <c r="B440" s="278" t="s">
        <v>532</v>
      </c>
      <c r="C440" s="278">
        <v>198.3</v>
      </c>
      <c r="D440" s="280">
        <v>198.51666666666665</v>
      </c>
      <c r="E440" s="280">
        <v>195.0333333333333</v>
      </c>
      <c r="F440" s="280">
        <v>191.76666666666665</v>
      </c>
      <c r="G440" s="280">
        <v>188.2833333333333</v>
      </c>
      <c r="H440" s="280">
        <v>201.7833333333333</v>
      </c>
      <c r="I440" s="280">
        <v>205.26666666666665</v>
      </c>
      <c r="J440" s="280">
        <v>208.5333333333333</v>
      </c>
      <c r="K440" s="278">
        <v>202</v>
      </c>
      <c r="L440" s="278">
        <v>195.25</v>
      </c>
      <c r="M440" s="278">
        <v>1.3904700000000001</v>
      </c>
    </row>
    <row r="441" spans="1:13">
      <c r="A441" s="269">
        <v>431</v>
      </c>
      <c r="B441" s="278" t="s">
        <v>180</v>
      </c>
      <c r="C441" s="278">
        <v>362</v>
      </c>
      <c r="D441" s="280">
        <v>358.01666666666665</v>
      </c>
      <c r="E441" s="280">
        <v>347.63333333333333</v>
      </c>
      <c r="F441" s="280">
        <v>333.26666666666665</v>
      </c>
      <c r="G441" s="280">
        <v>322.88333333333333</v>
      </c>
      <c r="H441" s="280">
        <v>372.38333333333333</v>
      </c>
      <c r="I441" s="280">
        <v>382.76666666666665</v>
      </c>
      <c r="J441" s="280">
        <v>397.13333333333333</v>
      </c>
      <c r="K441" s="278">
        <v>368.4</v>
      </c>
      <c r="L441" s="278">
        <v>343.65</v>
      </c>
      <c r="M441" s="278">
        <v>45.155819999999999</v>
      </c>
    </row>
    <row r="442" spans="1:13">
      <c r="A442" s="269">
        <v>432</v>
      </c>
      <c r="B442" s="278" t="s">
        <v>533</v>
      </c>
      <c r="C442" s="278">
        <v>119.85</v>
      </c>
      <c r="D442" s="280">
        <v>120.16666666666667</v>
      </c>
      <c r="E442" s="280">
        <v>116.83333333333334</v>
      </c>
      <c r="F442" s="280">
        <v>113.81666666666668</v>
      </c>
      <c r="G442" s="280">
        <v>110.48333333333335</v>
      </c>
      <c r="H442" s="280">
        <v>123.18333333333334</v>
      </c>
      <c r="I442" s="280">
        <v>126.51666666666668</v>
      </c>
      <c r="J442" s="280">
        <v>129.53333333333333</v>
      </c>
      <c r="K442" s="278">
        <v>123.5</v>
      </c>
      <c r="L442" s="278">
        <v>117.15</v>
      </c>
      <c r="M442" s="278">
        <v>0.79808999999999997</v>
      </c>
    </row>
    <row r="443" spans="1:13">
      <c r="A443" s="269">
        <v>433</v>
      </c>
      <c r="B443" s="278" t="s">
        <v>534</v>
      </c>
      <c r="C443" s="278">
        <v>964.3</v>
      </c>
      <c r="D443" s="280">
        <v>981.15</v>
      </c>
      <c r="E443" s="280">
        <v>937.3</v>
      </c>
      <c r="F443" s="280">
        <v>910.3</v>
      </c>
      <c r="G443" s="280">
        <v>866.44999999999993</v>
      </c>
      <c r="H443" s="280">
        <v>1008.15</v>
      </c>
      <c r="I443" s="280">
        <v>1052</v>
      </c>
      <c r="J443" s="280">
        <v>1079</v>
      </c>
      <c r="K443" s="278">
        <v>1025</v>
      </c>
      <c r="L443" s="278">
        <v>954.15</v>
      </c>
      <c r="M443" s="278">
        <v>1.204</v>
      </c>
    </row>
    <row r="444" spans="1:13">
      <c r="A444" s="269">
        <v>434</v>
      </c>
      <c r="B444" s="278" t="s">
        <v>535</v>
      </c>
      <c r="C444" s="278">
        <v>2.7</v>
      </c>
      <c r="D444" s="280">
        <v>2.7000000000000006</v>
      </c>
      <c r="E444" s="280">
        <v>2.7000000000000011</v>
      </c>
      <c r="F444" s="280">
        <v>2.7000000000000006</v>
      </c>
      <c r="G444" s="280">
        <v>2.7000000000000011</v>
      </c>
      <c r="H444" s="280">
        <v>2.7000000000000011</v>
      </c>
      <c r="I444" s="280">
        <v>2.7</v>
      </c>
      <c r="J444" s="280">
        <v>2.7000000000000011</v>
      </c>
      <c r="K444" s="278">
        <v>2.7</v>
      </c>
      <c r="L444" s="278">
        <v>2.7</v>
      </c>
      <c r="M444" s="278">
        <v>18.266929999999999</v>
      </c>
    </row>
    <row r="445" spans="1:13">
      <c r="A445" s="269">
        <v>435</v>
      </c>
      <c r="B445" s="278" t="s">
        <v>536</v>
      </c>
      <c r="C445" s="278">
        <v>100.3</v>
      </c>
      <c r="D445" s="280">
        <v>100.43333333333334</v>
      </c>
      <c r="E445" s="280">
        <v>99.866666666666674</v>
      </c>
      <c r="F445" s="280">
        <v>99.433333333333337</v>
      </c>
      <c r="G445" s="280">
        <v>98.866666666666674</v>
      </c>
      <c r="H445" s="280">
        <v>100.86666666666667</v>
      </c>
      <c r="I445" s="280">
        <v>101.43333333333334</v>
      </c>
      <c r="J445" s="280">
        <v>101.86666666666667</v>
      </c>
      <c r="K445" s="278">
        <v>101</v>
      </c>
      <c r="L445" s="278">
        <v>100</v>
      </c>
      <c r="M445" s="278">
        <v>0.40250999999999998</v>
      </c>
    </row>
    <row r="446" spans="1:13">
      <c r="A446" s="269">
        <v>436</v>
      </c>
      <c r="B446" s="278" t="s">
        <v>537</v>
      </c>
      <c r="C446" s="278">
        <v>959.55</v>
      </c>
      <c r="D446" s="280">
        <v>940.76666666666677</v>
      </c>
      <c r="E446" s="280">
        <v>906.78333333333353</v>
      </c>
      <c r="F446" s="280">
        <v>854.01666666666677</v>
      </c>
      <c r="G446" s="280">
        <v>820.03333333333353</v>
      </c>
      <c r="H446" s="280">
        <v>993.53333333333353</v>
      </c>
      <c r="I446" s="280">
        <v>1027.5166666666669</v>
      </c>
      <c r="J446" s="280">
        <v>1080.2833333333335</v>
      </c>
      <c r="K446" s="278">
        <v>974.75</v>
      </c>
      <c r="L446" s="278">
        <v>888</v>
      </c>
      <c r="M446" s="278">
        <v>0.80169999999999997</v>
      </c>
    </row>
    <row r="447" spans="1:13">
      <c r="A447" s="269">
        <v>437</v>
      </c>
      <c r="B447" s="278" t="s">
        <v>283</v>
      </c>
      <c r="C447" s="278">
        <v>280.2</v>
      </c>
      <c r="D447" s="280">
        <v>280.21666666666664</v>
      </c>
      <c r="E447" s="280">
        <v>273.08333333333326</v>
      </c>
      <c r="F447" s="280">
        <v>265.96666666666664</v>
      </c>
      <c r="G447" s="280">
        <v>258.83333333333326</v>
      </c>
      <c r="H447" s="280">
        <v>287.33333333333326</v>
      </c>
      <c r="I447" s="280">
        <v>294.46666666666658</v>
      </c>
      <c r="J447" s="280">
        <v>301.58333333333326</v>
      </c>
      <c r="K447" s="278">
        <v>287.35000000000002</v>
      </c>
      <c r="L447" s="278">
        <v>273.10000000000002</v>
      </c>
      <c r="M447" s="278">
        <v>2.3354499999999998</v>
      </c>
    </row>
    <row r="448" spans="1:13">
      <c r="A448" s="269">
        <v>438</v>
      </c>
      <c r="B448" s="278" t="s">
        <v>543</v>
      </c>
      <c r="C448" s="278">
        <v>60.35</v>
      </c>
      <c r="D448" s="280">
        <v>60.35</v>
      </c>
      <c r="E448" s="280">
        <v>60.35</v>
      </c>
      <c r="F448" s="280">
        <v>60.35</v>
      </c>
      <c r="G448" s="280">
        <v>60.35</v>
      </c>
      <c r="H448" s="280">
        <v>60.35</v>
      </c>
      <c r="I448" s="280">
        <v>60.35</v>
      </c>
      <c r="J448" s="280">
        <v>60.35</v>
      </c>
      <c r="K448" s="278">
        <v>60.35</v>
      </c>
      <c r="L448" s="278">
        <v>60.35</v>
      </c>
      <c r="M448" s="278">
        <v>9.8379999999999995E-2</v>
      </c>
    </row>
    <row r="449" spans="1:13">
      <c r="A449" s="269">
        <v>439</v>
      </c>
      <c r="B449" s="278" t="s">
        <v>2610</v>
      </c>
      <c r="C449" s="278">
        <v>9870.9500000000007</v>
      </c>
      <c r="D449" s="280">
        <v>9714.6</v>
      </c>
      <c r="E449" s="280">
        <v>9501.35</v>
      </c>
      <c r="F449" s="280">
        <v>9131.75</v>
      </c>
      <c r="G449" s="280">
        <v>8918.5</v>
      </c>
      <c r="H449" s="280">
        <v>10084.200000000001</v>
      </c>
      <c r="I449" s="280">
        <v>10297.450000000001</v>
      </c>
      <c r="J449" s="280">
        <v>10667.050000000001</v>
      </c>
      <c r="K449" s="278">
        <v>9927.85</v>
      </c>
      <c r="L449" s="278">
        <v>9345</v>
      </c>
      <c r="M449" s="278">
        <v>2.367E-2</v>
      </c>
    </row>
    <row r="450" spans="1:13">
      <c r="A450" s="269">
        <v>440</v>
      </c>
      <c r="B450" s="278" t="s">
        <v>183</v>
      </c>
      <c r="C450" s="278">
        <v>713.9</v>
      </c>
      <c r="D450" s="280">
        <v>714.9666666666667</v>
      </c>
      <c r="E450" s="280">
        <v>699.93333333333339</v>
      </c>
      <c r="F450" s="280">
        <v>685.9666666666667</v>
      </c>
      <c r="G450" s="280">
        <v>670.93333333333339</v>
      </c>
      <c r="H450" s="280">
        <v>728.93333333333339</v>
      </c>
      <c r="I450" s="280">
        <v>743.9666666666667</v>
      </c>
      <c r="J450" s="280">
        <v>757.93333333333339</v>
      </c>
      <c r="K450" s="278">
        <v>730</v>
      </c>
      <c r="L450" s="278">
        <v>701</v>
      </c>
      <c r="M450" s="278">
        <v>4.3570900000000004</v>
      </c>
    </row>
    <row r="451" spans="1:13">
      <c r="A451" s="269">
        <v>441</v>
      </c>
      <c r="B451" s="278" t="s">
        <v>3467</v>
      </c>
      <c r="C451" s="278">
        <v>324.05</v>
      </c>
      <c r="D451" s="280">
        <v>324.46666666666664</v>
      </c>
      <c r="E451" s="280">
        <v>315.23333333333329</v>
      </c>
      <c r="F451" s="280">
        <v>306.41666666666663</v>
      </c>
      <c r="G451" s="280">
        <v>297.18333333333328</v>
      </c>
      <c r="H451" s="280">
        <v>333.2833333333333</v>
      </c>
      <c r="I451" s="280">
        <v>342.51666666666665</v>
      </c>
      <c r="J451" s="280">
        <v>351.33333333333331</v>
      </c>
      <c r="K451" s="278">
        <v>333.7</v>
      </c>
      <c r="L451" s="278">
        <v>315.64999999999998</v>
      </c>
      <c r="M451" s="278">
        <v>82.111109999999996</v>
      </c>
    </row>
    <row r="452" spans="1:13">
      <c r="A452" s="269">
        <v>442</v>
      </c>
      <c r="B452" s="278" t="s">
        <v>544</v>
      </c>
      <c r="C452" s="278">
        <v>705.8</v>
      </c>
      <c r="D452" s="280">
        <v>700.76666666666677</v>
      </c>
      <c r="E452" s="280">
        <v>691.53333333333353</v>
      </c>
      <c r="F452" s="280">
        <v>677.26666666666677</v>
      </c>
      <c r="G452" s="280">
        <v>668.03333333333353</v>
      </c>
      <c r="H452" s="280">
        <v>715.03333333333353</v>
      </c>
      <c r="I452" s="280">
        <v>724.26666666666688</v>
      </c>
      <c r="J452" s="280">
        <v>738.53333333333353</v>
      </c>
      <c r="K452" s="278">
        <v>710</v>
      </c>
      <c r="L452" s="278">
        <v>686.5</v>
      </c>
      <c r="M452" s="278">
        <v>8.8469999999999993E-2</v>
      </c>
    </row>
    <row r="453" spans="1:13">
      <c r="A453" s="269">
        <v>443</v>
      </c>
      <c r="B453" s="278" t="s">
        <v>184</v>
      </c>
      <c r="C453" s="278">
        <v>74.650000000000006</v>
      </c>
      <c r="D453" s="280">
        <v>73.683333333333337</v>
      </c>
      <c r="E453" s="280">
        <v>71.966666666666669</v>
      </c>
      <c r="F453" s="280">
        <v>69.283333333333331</v>
      </c>
      <c r="G453" s="280">
        <v>67.566666666666663</v>
      </c>
      <c r="H453" s="280">
        <v>76.366666666666674</v>
      </c>
      <c r="I453" s="280">
        <v>78.083333333333343</v>
      </c>
      <c r="J453" s="280">
        <v>80.76666666666668</v>
      </c>
      <c r="K453" s="278">
        <v>75.400000000000006</v>
      </c>
      <c r="L453" s="278">
        <v>71</v>
      </c>
      <c r="M453" s="278">
        <v>479.10556000000003</v>
      </c>
    </row>
    <row r="454" spans="1:13">
      <c r="A454" s="269">
        <v>444</v>
      </c>
      <c r="B454" s="278" t="s">
        <v>185</v>
      </c>
      <c r="C454" s="278">
        <v>36.549999999999997</v>
      </c>
      <c r="D454" s="280">
        <v>36.116666666666667</v>
      </c>
      <c r="E454" s="280">
        <v>35.283333333333331</v>
      </c>
      <c r="F454" s="280">
        <v>34.016666666666666</v>
      </c>
      <c r="G454" s="280">
        <v>33.18333333333333</v>
      </c>
      <c r="H454" s="280">
        <v>37.383333333333333</v>
      </c>
      <c r="I454" s="280">
        <v>38.216666666666661</v>
      </c>
      <c r="J454" s="280">
        <v>39.483333333333334</v>
      </c>
      <c r="K454" s="278">
        <v>36.950000000000003</v>
      </c>
      <c r="L454" s="278">
        <v>34.85</v>
      </c>
      <c r="M454" s="278">
        <v>27.080780000000001</v>
      </c>
    </row>
    <row r="455" spans="1:13">
      <c r="A455" s="269">
        <v>445</v>
      </c>
      <c r="B455" s="278" t="s">
        <v>186</v>
      </c>
      <c r="C455" s="278">
        <v>34.700000000000003</v>
      </c>
      <c r="D455" s="280">
        <v>34.9</v>
      </c>
      <c r="E455" s="280">
        <v>34.299999999999997</v>
      </c>
      <c r="F455" s="280">
        <v>33.9</v>
      </c>
      <c r="G455" s="280">
        <v>33.299999999999997</v>
      </c>
      <c r="H455" s="280">
        <v>35.299999999999997</v>
      </c>
      <c r="I455" s="280">
        <v>35.900000000000006</v>
      </c>
      <c r="J455" s="280">
        <v>36.299999999999997</v>
      </c>
      <c r="K455" s="278">
        <v>35.5</v>
      </c>
      <c r="L455" s="278">
        <v>34.5</v>
      </c>
      <c r="M455" s="278">
        <v>94.528409999999994</v>
      </c>
    </row>
    <row r="456" spans="1:13">
      <c r="A456" s="269">
        <v>446</v>
      </c>
      <c r="B456" s="278" t="s">
        <v>187</v>
      </c>
      <c r="C456" s="278">
        <v>288.89999999999998</v>
      </c>
      <c r="D456" s="280">
        <v>285.59999999999997</v>
      </c>
      <c r="E456" s="280">
        <v>279.29999999999995</v>
      </c>
      <c r="F456" s="280">
        <v>269.7</v>
      </c>
      <c r="G456" s="280">
        <v>263.39999999999998</v>
      </c>
      <c r="H456" s="280">
        <v>295.19999999999993</v>
      </c>
      <c r="I456" s="280">
        <v>301.5</v>
      </c>
      <c r="J456" s="280">
        <v>311.09999999999991</v>
      </c>
      <c r="K456" s="278">
        <v>291.89999999999998</v>
      </c>
      <c r="L456" s="278">
        <v>276</v>
      </c>
      <c r="M456" s="278">
        <v>172.48805999999999</v>
      </c>
    </row>
    <row r="457" spans="1:13">
      <c r="A457" s="269">
        <v>447</v>
      </c>
      <c r="B457" s="278" t="s">
        <v>2626</v>
      </c>
      <c r="C457" s="278">
        <v>17.95</v>
      </c>
      <c r="D457" s="280">
        <v>17.766666666666666</v>
      </c>
      <c r="E457" s="280">
        <v>17.43333333333333</v>
      </c>
      <c r="F457" s="280">
        <v>16.916666666666664</v>
      </c>
      <c r="G457" s="280">
        <v>16.583333333333329</v>
      </c>
      <c r="H457" s="280">
        <v>18.283333333333331</v>
      </c>
      <c r="I457" s="280">
        <v>18.616666666666667</v>
      </c>
      <c r="J457" s="280">
        <v>19.133333333333333</v>
      </c>
      <c r="K457" s="278">
        <v>18.100000000000001</v>
      </c>
      <c r="L457" s="278">
        <v>17.25</v>
      </c>
      <c r="M457" s="278">
        <v>9.0473300000000005</v>
      </c>
    </row>
    <row r="458" spans="1:13">
      <c r="A458" s="269">
        <v>448</v>
      </c>
      <c r="B458" s="278" t="s">
        <v>538</v>
      </c>
      <c r="C458" s="278">
        <v>591.70000000000005</v>
      </c>
      <c r="D458" s="280">
        <v>594.94999999999993</v>
      </c>
      <c r="E458" s="280">
        <v>580.89999999999986</v>
      </c>
      <c r="F458" s="280">
        <v>570.09999999999991</v>
      </c>
      <c r="G458" s="280">
        <v>556.04999999999984</v>
      </c>
      <c r="H458" s="280">
        <v>605.74999999999989</v>
      </c>
      <c r="I458" s="280">
        <v>619.79999999999984</v>
      </c>
      <c r="J458" s="280">
        <v>630.59999999999991</v>
      </c>
      <c r="K458" s="278">
        <v>609</v>
      </c>
      <c r="L458" s="278">
        <v>584.15</v>
      </c>
      <c r="M458" s="278">
        <v>0.38539000000000001</v>
      </c>
    </row>
    <row r="459" spans="1:13">
      <c r="A459" s="269">
        <v>449</v>
      </c>
      <c r="B459" s="278" t="s">
        <v>539</v>
      </c>
      <c r="C459" s="278">
        <v>401.3</v>
      </c>
      <c r="D459" s="280">
        <v>389.40000000000003</v>
      </c>
      <c r="E459" s="280">
        <v>371.90000000000009</v>
      </c>
      <c r="F459" s="280">
        <v>342.50000000000006</v>
      </c>
      <c r="G459" s="280">
        <v>325.00000000000011</v>
      </c>
      <c r="H459" s="280">
        <v>418.80000000000007</v>
      </c>
      <c r="I459" s="280">
        <v>436.29999999999995</v>
      </c>
      <c r="J459" s="280">
        <v>465.70000000000005</v>
      </c>
      <c r="K459" s="278">
        <v>406.9</v>
      </c>
      <c r="L459" s="278">
        <v>360</v>
      </c>
      <c r="M459" s="278">
        <v>7.3840000000000003E-2</v>
      </c>
    </row>
    <row r="460" spans="1:13">
      <c r="A460" s="269">
        <v>450</v>
      </c>
      <c r="B460" s="278" t="s">
        <v>188</v>
      </c>
      <c r="C460" s="278">
        <v>1716.05</v>
      </c>
      <c r="D460" s="280">
        <v>1718.6666666666667</v>
      </c>
      <c r="E460" s="280">
        <v>1672.4333333333334</v>
      </c>
      <c r="F460" s="280">
        <v>1628.8166666666666</v>
      </c>
      <c r="G460" s="280">
        <v>1582.5833333333333</v>
      </c>
      <c r="H460" s="280">
        <v>1762.2833333333335</v>
      </c>
      <c r="I460" s="280">
        <v>1808.5166666666667</v>
      </c>
      <c r="J460" s="280">
        <v>1852.1333333333337</v>
      </c>
      <c r="K460" s="278">
        <v>1764.9</v>
      </c>
      <c r="L460" s="278">
        <v>1675.05</v>
      </c>
      <c r="M460" s="278">
        <v>62.455829999999999</v>
      </c>
    </row>
    <row r="461" spans="1:13">
      <c r="A461" s="269">
        <v>451</v>
      </c>
      <c r="B461" s="278" t="s">
        <v>545</v>
      </c>
      <c r="C461" s="278">
        <v>1584.35</v>
      </c>
      <c r="D461" s="280">
        <v>1596.8666666666668</v>
      </c>
      <c r="E461" s="280">
        <v>1558.7333333333336</v>
      </c>
      <c r="F461" s="280">
        <v>1533.1166666666668</v>
      </c>
      <c r="G461" s="280">
        <v>1494.9833333333336</v>
      </c>
      <c r="H461" s="280">
        <v>1622.4833333333336</v>
      </c>
      <c r="I461" s="280">
        <v>1660.6166666666668</v>
      </c>
      <c r="J461" s="280">
        <v>1686.2333333333336</v>
      </c>
      <c r="K461" s="278">
        <v>1635</v>
      </c>
      <c r="L461" s="278">
        <v>1571.25</v>
      </c>
      <c r="M461" s="278">
        <v>0.19486000000000001</v>
      </c>
    </row>
    <row r="462" spans="1:13">
      <c r="A462" s="269">
        <v>452</v>
      </c>
      <c r="B462" s="278" t="s">
        <v>189</v>
      </c>
      <c r="C462" s="278">
        <v>517.65</v>
      </c>
      <c r="D462" s="280">
        <v>518.66666666666663</v>
      </c>
      <c r="E462" s="280">
        <v>507.33333333333326</v>
      </c>
      <c r="F462" s="280">
        <v>497.01666666666665</v>
      </c>
      <c r="G462" s="280">
        <v>485.68333333333328</v>
      </c>
      <c r="H462" s="280">
        <v>528.98333333333323</v>
      </c>
      <c r="I462" s="280">
        <v>540.31666666666649</v>
      </c>
      <c r="J462" s="280">
        <v>550.63333333333321</v>
      </c>
      <c r="K462" s="278">
        <v>530</v>
      </c>
      <c r="L462" s="278">
        <v>508.35</v>
      </c>
      <c r="M462" s="278">
        <v>70.014939999999996</v>
      </c>
    </row>
    <row r="463" spans="1:13">
      <c r="A463" s="269">
        <v>453</v>
      </c>
      <c r="B463" s="278" t="s">
        <v>546</v>
      </c>
      <c r="C463" s="278">
        <v>220</v>
      </c>
      <c r="D463" s="280">
        <v>221.26666666666665</v>
      </c>
      <c r="E463" s="280">
        <v>214.8833333333333</v>
      </c>
      <c r="F463" s="280">
        <v>209.76666666666665</v>
      </c>
      <c r="G463" s="280">
        <v>203.3833333333333</v>
      </c>
      <c r="H463" s="280">
        <v>226.3833333333333</v>
      </c>
      <c r="I463" s="280">
        <v>232.76666666666662</v>
      </c>
      <c r="J463" s="280">
        <v>237.8833333333333</v>
      </c>
      <c r="K463" s="278">
        <v>227.65</v>
      </c>
      <c r="L463" s="278">
        <v>216.15</v>
      </c>
      <c r="M463" s="278">
        <v>1.6070000000000001E-2</v>
      </c>
    </row>
    <row r="464" spans="1:13">
      <c r="A464" s="269">
        <v>454</v>
      </c>
      <c r="B464" s="278" t="s">
        <v>547</v>
      </c>
      <c r="C464" s="278">
        <v>711.55</v>
      </c>
      <c r="D464" s="280">
        <v>717</v>
      </c>
      <c r="E464" s="280">
        <v>695.1</v>
      </c>
      <c r="F464" s="280">
        <v>678.65</v>
      </c>
      <c r="G464" s="280">
        <v>656.75</v>
      </c>
      <c r="H464" s="280">
        <v>733.45</v>
      </c>
      <c r="I464" s="280">
        <v>755.35000000000014</v>
      </c>
      <c r="J464" s="280">
        <v>771.80000000000007</v>
      </c>
      <c r="K464" s="278">
        <v>738.9</v>
      </c>
      <c r="L464" s="278">
        <v>700.55</v>
      </c>
      <c r="M464" s="278">
        <v>1.4683999999999999</v>
      </c>
    </row>
    <row r="465" spans="1:13">
      <c r="A465" s="269">
        <v>455</v>
      </c>
      <c r="B465" s="278" t="s">
        <v>548</v>
      </c>
      <c r="C465" s="278">
        <v>524.75</v>
      </c>
      <c r="D465" s="280">
        <v>523.58333333333337</v>
      </c>
      <c r="E465" s="280">
        <v>514.16666666666674</v>
      </c>
      <c r="F465" s="280">
        <v>503.58333333333337</v>
      </c>
      <c r="G465" s="280">
        <v>494.16666666666674</v>
      </c>
      <c r="H465" s="280">
        <v>534.16666666666674</v>
      </c>
      <c r="I465" s="280">
        <v>543.58333333333348</v>
      </c>
      <c r="J465" s="280">
        <v>554.16666666666674</v>
      </c>
      <c r="K465" s="278">
        <v>533</v>
      </c>
      <c r="L465" s="278">
        <v>513</v>
      </c>
      <c r="M465" s="278">
        <v>0.58579999999999999</v>
      </c>
    </row>
    <row r="466" spans="1:13">
      <c r="A466" s="269">
        <v>456</v>
      </c>
      <c r="B466" s="278" t="s">
        <v>553</v>
      </c>
      <c r="C466" s="278">
        <v>320.10000000000002</v>
      </c>
      <c r="D466" s="280">
        <v>325.43333333333334</v>
      </c>
      <c r="E466" s="280">
        <v>309.66666666666669</v>
      </c>
      <c r="F466" s="280">
        <v>299.23333333333335</v>
      </c>
      <c r="G466" s="280">
        <v>283.4666666666667</v>
      </c>
      <c r="H466" s="280">
        <v>335.86666666666667</v>
      </c>
      <c r="I466" s="280">
        <v>351.63333333333333</v>
      </c>
      <c r="J466" s="280">
        <v>362.06666666666666</v>
      </c>
      <c r="K466" s="278">
        <v>341.2</v>
      </c>
      <c r="L466" s="278">
        <v>315</v>
      </c>
      <c r="M466" s="278">
        <v>0.50009000000000003</v>
      </c>
    </row>
    <row r="467" spans="1:13">
      <c r="A467" s="269">
        <v>457</v>
      </c>
      <c r="B467" s="278" t="s">
        <v>549</v>
      </c>
      <c r="C467" s="278">
        <v>32.85</v>
      </c>
      <c r="D467" s="280">
        <v>32.616666666666667</v>
      </c>
      <c r="E467" s="280">
        <v>31.583333333333336</v>
      </c>
      <c r="F467" s="280">
        <v>30.31666666666667</v>
      </c>
      <c r="G467" s="280">
        <v>29.283333333333339</v>
      </c>
      <c r="H467" s="280">
        <v>33.883333333333333</v>
      </c>
      <c r="I467" s="280">
        <v>34.916666666666664</v>
      </c>
      <c r="J467" s="280">
        <v>36.18333333333333</v>
      </c>
      <c r="K467" s="278">
        <v>33.65</v>
      </c>
      <c r="L467" s="278">
        <v>31.35</v>
      </c>
      <c r="M467" s="278">
        <v>2.0084599999999999</v>
      </c>
    </row>
    <row r="468" spans="1:13">
      <c r="A468" s="269">
        <v>458</v>
      </c>
      <c r="B468" s="278" t="s">
        <v>550</v>
      </c>
      <c r="C468" s="278">
        <v>815.4</v>
      </c>
      <c r="D468" s="280">
        <v>819.55000000000007</v>
      </c>
      <c r="E468" s="280">
        <v>804.10000000000014</v>
      </c>
      <c r="F468" s="280">
        <v>792.80000000000007</v>
      </c>
      <c r="G468" s="280">
        <v>777.35000000000014</v>
      </c>
      <c r="H468" s="280">
        <v>830.85000000000014</v>
      </c>
      <c r="I468" s="280">
        <v>846.30000000000018</v>
      </c>
      <c r="J468" s="280">
        <v>857.60000000000014</v>
      </c>
      <c r="K468" s="278">
        <v>835</v>
      </c>
      <c r="L468" s="278">
        <v>808.25</v>
      </c>
      <c r="M468" s="278">
        <v>0.33545999999999998</v>
      </c>
    </row>
    <row r="469" spans="1:13">
      <c r="A469" s="269">
        <v>459</v>
      </c>
      <c r="B469" s="278" t="s">
        <v>190</v>
      </c>
      <c r="C469" s="278">
        <v>985.25</v>
      </c>
      <c r="D469" s="280">
        <v>966.41666666666663</v>
      </c>
      <c r="E469" s="280">
        <v>933.83333333333326</v>
      </c>
      <c r="F469" s="280">
        <v>882.41666666666663</v>
      </c>
      <c r="G469" s="280">
        <v>849.83333333333326</v>
      </c>
      <c r="H469" s="280">
        <v>1017.8333333333333</v>
      </c>
      <c r="I469" s="280">
        <v>1050.4166666666665</v>
      </c>
      <c r="J469" s="280">
        <v>1101.8333333333333</v>
      </c>
      <c r="K469" s="278">
        <v>999</v>
      </c>
      <c r="L469" s="278">
        <v>915</v>
      </c>
      <c r="M469" s="278">
        <v>62.518810000000002</v>
      </c>
    </row>
    <row r="470" spans="1:13">
      <c r="A470" s="269">
        <v>460</v>
      </c>
      <c r="B470" s="278" t="s">
        <v>191</v>
      </c>
      <c r="C470" s="278">
        <v>2334.85</v>
      </c>
      <c r="D470" s="280">
        <v>2310.5666666666671</v>
      </c>
      <c r="E470" s="280">
        <v>2266.8833333333341</v>
      </c>
      <c r="F470" s="280">
        <v>2198.916666666667</v>
      </c>
      <c r="G470" s="280">
        <v>2155.233333333334</v>
      </c>
      <c r="H470" s="280">
        <v>2378.5333333333342</v>
      </c>
      <c r="I470" s="280">
        <v>2422.2166666666676</v>
      </c>
      <c r="J470" s="280">
        <v>2490.1833333333343</v>
      </c>
      <c r="K470" s="278">
        <v>2354.25</v>
      </c>
      <c r="L470" s="278">
        <v>2242.6</v>
      </c>
      <c r="M470" s="278">
        <v>9.8613700000000009</v>
      </c>
    </row>
    <row r="471" spans="1:13">
      <c r="A471" s="269">
        <v>461</v>
      </c>
      <c r="B471" s="278" t="s">
        <v>192</v>
      </c>
      <c r="C471" s="278">
        <v>298.5</v>
      </c>
      <c r="D471" s="280">
        <v>297.16666666666669</v>
      </c>
      <c r="E471" s="280">
        <v>293.83333333333337</v>
      </c>
      <c r="F471" s="280">
        <v>289.16666666666669</v>
      </c>
      <c r="G471" s="280">
        <v>285.83333333333337</v>
      </c>
      <c r="H471" s="280">
        <v>301.83333333333337</v>
      </c>
      <c r="I471" s="280">
        <v>305.16666666666674</v>
      </c>
      <c r="J471" s="280">
        <v>309.83333333333337</v>
      </c>
      <c r="K471" s="278">
        <v>300.5</v>
      </c>
      <c r="L471" s="278">
        <v>292.5</v>
      </c>
      <c r="M471" s="278">
        <v>8.9320299999999992</v>
      </c>
    </row>
    <row r="472" spans="1:13">
      <c r="A472" s="269">
        <v>462</v>
      </c>
      <c r="B472" s="278" t="s">
        <v>551</v>
      </c>
      <c r="C472" s="278">
        <v>460.35</v>
      </c>
      <c r="D472" s="280">
        <v>457.93333333333334</v>
      </c>
      <c r="E472" s="280">
        <v>453.41666666666669</v>
      </c>
      <c r="F472" s="280">
        <v>446.48333333333335</v>
      </c>
      <c r="G472" s="280">
        <v>441.9666666666667</v>
      </c>
      <c r="H472" s="280">
        <v>464.86666666666667</v>
      </c>
      <c r="I472" s="280">
        <v>469.38333333333333</v>
      </c>
      <c r="J472" s="280">
        <v>476.31666666666666</v>
      </c>
      <c r="K472" s="278">
        <v>462.45</v>
      </c>
      <c r="L472" s="278">
        <v>451</v>
      </c>
      <c r="M472" s="278">
        <v>2.89907</v>
      </c>
    </row>
    <row r="473" spans="1:13">
      <c r="A473" s="269">
        <v>463</v>
      </c>
      <c r="B473" s="278" t="s">
        <v>552</v>
      </c>
      <c r="C473" s="278">
        <v>5.65</v>
      </c>
      <c r="D473" s="280">
        <v>5.6500000000000012</v>
      </c>
      <c r="E473" s="280">
        <v>5.4000000000000021</v>
      </c>
      <c r="F473" s="280">
        <v>5.1500000000000012</v>
      </c>
      <c r="G473" s="280">
        <v>4.9000000000000021</v>
      </c>
      <c r="H473" s="280">
        <v>5.9000000000000021</v>
      </c>
      <c r="I473" s="280">
        <v>6.15</v>
      </c>
      <c r="J473" s="280">
        <v>6.4000000000000021</v>
      </c>
      <c r="K473" s="278">
        <v>5.9</v>
      </c>
      <c r="L473" s="278">
        <v>5.4</v>
      </c>
      <c r="M473" s="278">
        <v>131.59046000000001</v>
      </c>
    </row>
    <row r="474" spans="1:13">
      <c r="A474" s="269">
        <v>464</v>
      </c>
      <c r="B474" s="278" t="s">
        <v>705</v>
      </c>
      <c r="C474" s="278">
        <v>64.45</v>
      </c>
      <c r="D474" s="280">
        <v>65.05</v>
      </c>
      <c r="E474" s="280">
        <v>62.399999999999991</v>
      </c>
      <c r="F474" s="280">
        <v>60.349999999999994</v>
      </c>
      <c r="G474" s="280">
        <v>57.699999999999989</v>
      </c>
      <c r="H474" s="280">
        <v>67.099999999999994</v>
      </c>
      <c r="I474" s="280">
        <v>69.75</v>
      </c>
      <c r="J474" s="280">
        <v>71.8</v>
      </c>
      <c r="K474" s="278">
        <v>67.7</v>
      </c>
      <c r="L474" s="278">
        <v>63</v>
      </c>
      <c r="M474" s="278">
        <v>0.11494</v>
      </c>
    </row>
    <row r="475" spans="1:13">
      <c r="A475" s="269">
        <v>465</v>
      </c>
      <c r="B475" s="278" t="s">
        <v>540</v>
      </c>
      <c r="C475" s="278">
        <v>4751.95</v>
      </c>
      <c r="D475" s="280">
        <v>4786.6333333333332</v>
      </c>
      <c r="E475" s="280">
        <v>4678.8166666666666</v>
      </c>
      <c r="F475" s="280">
        <v>4605.6833333333334</v>
      </c>
      <c r="G475" s="280">
        <v>4497.8666666666668</v>
      </c>
      <c r="H475" s="280">
        <v>4859.7666666666664</v>
      </c>
      <c r="I475" s="280">
        <v>4967.5833333333321</v>
      </c>
      <c r="J475" s="280">
        <v>5040.7166666666662</v>
      </c>
      <c r="K475" s="278">
        <v>4894.45</v>
      </c>
      <c r="L475" s="278">
        <v>4713.5</v>
      </c>
      <c r="M475" s="278">
        <v>3.9329999999999997E-2</v>
      </c>
    </row>
    <row r="476" spans="1:13">
      <c r="A476" s="269">
        <v>466</v>
      </c>
      <c r="B476" s="246" t="s">
        <v>542</v>
      </c>
      <c r="C476" s="278">
        <v>15.7</v>
      </c>
      <c r="D476" s="280">
        <v>15.633333333333335</v>
      </c>
      <c r="E476" s="280">
        <v>15.366666666666669</v>
      </c>
      <c r="F476" s="280">
        <v>15.033333333333335</v>
      </c>
      <c r="G476" s="280">
        <v>14.766666666666669</v>
      </c>
      <c r="H476" s="280">
        <v>15.966666666666669</v>
      </c>
      <c r="I476" s="280">
        <v>16.233333333333334</v>
      </c>
      <c r="J476" s="280">
        <v>16.56666666666667</v>
      </c>
      <c r="K476" s="278">
        <v>15.9</v>
      </c>
      <c r="L476" s="278">
        <v>15.3</v>
      </c>
      <c r="M476" s="278">
        <v>28.574739999999998</v>
      </c>
    </row>
    <row r="477" spans="1:13">
      <c r="A477" s="269">
        <v>467</v>
      </c>
      <c r="B477" s="246" t="s">
        <v>193</v>
      </c>
      <c r="C477" s="278">
        <v>276.2</v>
      </c>
      <c r="D477" s="280">
        <v>273.8</v>
      </c>
      <c r="E477" s="280">
        <v>267.60000000000002</v>
      </c>
      <c r="F477" s="280">
        <v>259</v>
      </c>
      <c r="G477" s="280">
        <v>252.8</v>
      </c>
      <c r="H477" s="280">
        <v>282.40000000000003</v>
      </c>
      <c r="I477" s="280">
        <v>288.59999999999997</v>
      </c>
      <c r="J477" s="280">
        <v>297.20000000000005</v>
      </c>
      <c r="K477" s="278">
        <v>280</v>
      </c>
      <c r="L477" s="278">
        <v>265.2</v>
      </c>
      <c r="M477" s="278">
        <v>67.285700000000006</v>
      </c>
    </row>
    <row r="478" spans="1:13">
      <c r="A478" s="269">
        <v>468</v>
      </c>
      <c r="B478" s="246" t="s">
        <v>541</v>
      </c>
      <c r="C478" s="278">
        <v>204.05</v>
      </c>
      <c r="D478" s="280">
        <v>201.43333333333337</v>
      </c>
      <c r="E478" s="280">
        <v>197.71666666666673</v>
      </c>
      <c r="F478" s="280">
        <v>191.38333333333335</v>
      </c>
      <c r="G478" s="280">
        <v>187.66666666666671</v>
      </c>
      <c r="H478" s="280">
        <v>207.76666666666674</v>
      </c>
      <c r="I478" s="280">
        <v>211.48333333333338</v>
      </c>
      <c r="J478" s="280">
        <v>217.81666666666675</v>
      </c>
      <c r="K478" s="278">
        <v>205.15</v>
      </c>
      <c r="L478" s="278">
        <v>195.1</v>
      </c>
      <c r="M478" s="278">
        <v>0.18257000000000001</v>
      </c>
    </row>
    <row r="479" spans="1:13">
      <c r="A479" s="269">
        <v>469</v>
      </c>
      <c r="B479" s="246" t="s">
        <v>194</v>
      </c>
      <c r="C479" s="278">
        <v>920.8</v>
      </c>
      <c r="D479" s="280">
        <v>911.63333333333333</v>
      </c>
      <c r="E479" s="280">
        <v>897.76666666666665</v>
      </c>
      <c r="F479" s="280">
        <v>874.73333333333335</v>
      </c>
      <c r="G479" s="280">
        <v>860.86666666666667</v>
      </c>
      <c r="H479" s="280">
        <v>934.66666666666663</v>
      </c>
      <c r="I479" s="280">
        <v>948.53333333333319</v>
      </c>
      <c r="J479" s="280">
        <v>971.56666666666661</v>
      </c>
      <c r="K479" s="278">
        <v>925.5</v>
      </c>
      <c r="L479" s="278">
        <v>888.6</v>
      </c>
      <c r="M479" s="278">
        <v>4.0345300000000002</v>
      </c>
    </row>
    <row r="480" spans="1:13">
      <c r="A480" s="269">
        <v>470</v>
      </c>
      <c r="B480" s="246" t="s">
        <v>554</v>
      </c>
      <c r="C480" s="278">
        <v>9.9</v>
      </c>
      <c r="D480" s="280">
        <v>9.6999999999999993</v>
      </c>
      <c r="E480" s="280">
        <v>9.3999999999999986</v>
      </c>
      <c r="F480" s="280">
        <v>8.8999999999999986</v>
      </c>
      <c r="G480" s="280">
        <v>8.5999999999999979</v>
      </c>
      <c r="H480" s="280">
        <v>10.199999999999999</v>
      </c>
      <c r="I480" s="280">
        <v>10.5</v>
      </c>
      <c r="J480" s="280">
        <v>11</v>
      </c>
      <c r="K480" s="278">
        <v>10</v>
      </c>
      <c r="L480" s="278">
        <v>9.1999999999999993</v>
      </c>
      <c r="M480" s="278">
        <v>10.56673</v>
      </c>
    </row>
    <row r="481" spans="1:13">
      <c r="A481" s="269">
        <v>471</v>
      </c>
      <c r="B481" s="246" t="s">
        <v>555</v>
      </c>
      <c r="C481" s="278">
        <v>167.8</v>
      </c>
      <c r="D481" s="280">
        <v>167.98333333333332</v>
      </c>
      <c r="E481" s="280">
        <v>163.86666666666665</v>
      </c>
      <c r="F481" s="280">
        <v>159.93333333333334</v>
      </c>
      <c r="G481" s="280">
        <v>155.81666666666666</v>
      </c>
      <c r="H481" s="280">
        <v>171.91666666666663</v>
      </c>
      <c r="I481" s="280">
        <v>176.0333333333333</v>
      </c>
      <c r="J481" s="280">
        <v>179.96666666666661</v>
      </c>
      <c r="K481" s="278">
        <v>172.1</v>
      </c>
      <c r="L481" s="278">
        <v>164.05</v>
      </c>
      <c r="M481" s="278">
        <v>0.20147000000000001</v>
      </c>
    </row>
    <row r="482" spans="1:13">
      <c r="A482" s="269">
        <v>472</v>
      </c>
      <c r="B482" s="246" t="s">
        <v>195</v>
      </c>
      <c r="C482" s="278">
        <v>165.6</v>
      </c>
      <c r="D482" s="280">
        <v>162.28333333333333</v>
      </c>
      <c r="E482" s="280">
        <v>155.66666666666666</v>
      </c>
      <c r="F482" s="278">
        <v>145.73333333333332</v>
      </c>
      <c r="G482" s="280">
        <v>139.11666666666665</v>
      </c>
      <c r="H482" s="280">
        <v>172.21666666666667</v>
      </c>
      <c r="I482" s="278">
        <v>178.83333333333334</v>
      </c>
      <c r="J482" s="280">
        <v>188.76666666666668</v>
      </c>
      <c r="K482" s="280">
        <v>168.9</v>
      </c>
      <c r="L482" s="278">
        <v>152.35</v>
      </c>
      <c r="M482" s="280">
        <v>44.047440000000002</v>
      </c>
    </row>
    <row r="483" spans="1:13">
      <c r="A483" s="269">
        <v>473</v>
      </c>
      <c r="B483" s="246" t="s">
        <v>196</v>
      </c>
      <c r="C483" s="278">
        <v>3539.1</v>
      </c>
      <c r="D483" s="280">
        <v>3526.6499999999996</v>
      </c>
      <c r="E483" s="280">
        <v>3487.5999999999995</v>
      </c>
      <c r="F483" s="278">
        <v>3436.1</v>
      </c>
      <c r="G483" s="280">
        <v>3397.0499999999997</v>
      </c>
      <c r="H483" s="280">
        <v>3578.1499999999992</v>
      </c>
      <c r="I483" s="278">
        <v>3617.1999999999994</v>
      </c>
      <c r="J483" s="280">
        <v>3668.6999999999989</v>
      </c>
      <c r="K483" s="280">
        <v>3565.7</v>
      </c>
      <c r="L483" s="278">
        <v>3475.15</v>
      </c>
      <c r="M483" s="280">
        <v>6.1728100000000001</v>
      </c>
    </row>
    <row r="484" spans="1:13">
      <c r="A484" s="269">
        <v>474</v>
      </c>
      <c r="B484" s="246" t="s">
        <v>197</v>
      </c>
      <c r="C484" s="246">
        <v>29.3</v>
      </c>
      <c r="D484" s="290">
        <v>29.100000000000005</v>
      </c>
      <c r="E484" s="290">
        <v>28.600000000000009</v>
      </c>
      <c r="F484" s="290">
        <v>27.900000000000002</v>
      </c>
      <c r="G484" s="290">
        <v>27.400000000000006</v>
      </c>
      <c r="H484" s="290">
        <v>29.800000000000011</v>
      </c>
      <c r="I484" s="290">
        <v>30.300000000000004</v>
      </c>
      <c r="J484" s="290">
        <v>31.000000000000014</v>
      </c>
      <c r="K484" s="290">
        <v>29.6</v>
      </c>
      <c r="L484" s="290">
        <v>28.4</v>
      </c>
      <c r="M484" s="290">
        <v>36.007890000000003</v>
      </c>
    </row>
    <row r="485" spans="1:13">
      <c r="A485" s="269">
        <v>475</v>
      </c>
      <c r="B485" s="246" t="s">
        <v>198</v>
      </c>
      <c r="C485" s="246">
        <v>363.2</v>
      </c>
      <c r="D485" s="290">
        <v>362.73333333333335</v>
      </c>
      <c r="E485" s="290">
        <v>356.4666666666667</v>
      </c>
      <c r="F485" s="290">
        <v>349.73333333333335</v>
      </c>
      <c r="G485" s="290">
        <v>343.4666666666667</v>
      </c>
      <c r="H485" s="290">
        <v>369.4666666666667</v>
      </c>
      <c r="I485" s="290">
        <v>375.73333333333335</v>
      </c>
      <c r="J485" s="290">
        <v>382.4666666666667</v>
      </c>
      <c r="K485" s="290">
        <v>369</v>
      </c>
      <c r="L485" s="290">
        <v>356</v>
      </c>
      <c r="M485" s="290">
        <v>101.32741</v>
      </c>
    </row>
    <row r="486" spans="1:13">
      <c r="A486" s="269">
        <v>476</v>
      </c>
      <c r="B486" s="246" t="s">
        <v>561</v>
      </c>
      <c r="C486" s="290">
        <v>826.6</v>
      </c>
      <c r="D486" s="290">
        <v>833.01666666666677</v>
      </c>
      <c r="E486" s="290">
        <v>816.08333333333348</v>
      </c>
      <c r="F486" s="290">
        <v>805.56666666666672</v>
      </c>
      <c r="G486" s="290">
        <v>788.63333333333344</v>
      </c>
      <c r="H486" s="290">
        <v>843.53333333333353</v>
      </c>
      <c r="I486" s="290">
        <v>860.4666666666667</v>
      </c>
      <c r="J486" s="290">
        <v>870.98333333333358</v>
      </c>
      <c r="K486" s="290">
        <v>849.95</v>
      </c>
      <c r="L486" s="290">
        <v>822.5</v>
      </c>
      <c r="M486" s="290">
        <v>3.7580000000000002E-2</v>
      </c>
    </row>
    <row r="487" spans="1:13">
      <c r="A487" s="269">
        <v>477</v>
      </c>
      <c r="B487" s="246" t="s">
        <v>562</v>
      </c>
      <c r="C487" s="290">
        <v>23.95</v>
      </c>
      <c r="D487" s="290">
        <v>23.95</v>
      </c>
      <c r="E487" s="290">
        <v>23.95</v>
      </c>
      <c r="F487" s="290">
        <v>23.95</v>
      </c>
      <c r="G487" s="290">
        <v>23.95</v>
      </c>
      <c r="H487" s="290">
        <v>23.95</v>
      </c>
      <c r="I487" s="290">
        <v>23.95</v>
      </c>
      <c r="J487" s="290">
        <v>23.95</v>
      </c>
      <c r="K487" s="290">
        <v>23.95</v>
      </c>
      <c r="L487" s="290">
        <v>23.95</v>
      </c>
      <c r="M487" s="290">
        <v>7.4129899999999997</v>
      </c>
    </row>
    <row r="488" spans="1:13">
      <c r="A488" s="269">
        <v>478</v>
      </c>
      <c r="B488" s="246" t="s">
        <v>286</v>
      </c>
      <c r="C488" s="290">
        <v>143.9</v>
      </c>
      <c r="D488" s="290">
        <v>141.65</v>
      </c>
      <c r="E488" s="290">
        <v>139.4</v>
      </c>
      <c r="F488" s="290">
        <v>134.9</v>
      </c>
      <c r="G488" s="290">
        <v>132.65</v>
      </c>
      <c r="H488" s="290">
        <v>146.15</v>
      </c>
      <c r="I488" s="290">
        <v>148.4</v>
      </c>
      <c r="J488" s="290">
        <v>152.9</v>
      </c>
      <c r="K488" s="290">
        <v>143.9</v>
      </c>
      <c r="L488" s="290">
        <v>137.15</v>
      </c>
      <c r="M488" s="290">
        <v>5.9561299999999999</v>
      </c>
    </row>
    <row r="489" spans="1:13">
      <c r="A489" s="269">
        <v>479</v>
      </c>
      <c r="B489" s="246" t="s">
        <v>564</v>
      </c>
      <c r="C489" s="290">
        <v>577.35</v>
      </c>
      <c r="D489" s="290">
        <v>572.7833333333333</v>
      </c>
      <c r="E489" s="290">
        <v>560.56666666666661</v>
      </c>
      <c r="F489" s="290">
        <v>543.7833333333333</v>
      </c>
      <c r="G489" s="290">
        <v>531.56666666666661</v>
      </c>
      <c r="H489" s="290">
        <v>589.56666666666661</v>
      </c>
      <c r="I489" s="290">
        <v>601.7833333333333</v>
      </c>
      <c r="J489" s="290">
        <v>618.56666666666661</v>
      </c>
      <c r="K489" s="290">
        <v>585</v>
      </c>
      <c r="L489" s="290">
        <v>556</v>
      </c>
      <c r="M489" s="290">
        <v>1.58632</v>
      </c>
    </row>
    <row r="490" spans="1:13">
      <c r="A490" s="269">
        <v>480</v>
      </c>
      <c r="B490" s="246" t="s">
        <v>199</v>
      </c>
      <c r="C490" s="290">
        <v>82.7</v>
      </c>
      <c r="D490" s="290">
        <v>81.500000000000014</v>
      </c>
      <c r="E490" s="290">
        <v>78.350000000000023</v>
      </c>
      <c r="F490" s="290">
        <v>74.000000000000014</v>
      </c>
      <c r="G490" s="290">
        <v>70.850000000000023</v>
      </c>
      <c r="H490" s="290">
        <v>85.850000000000023</v>
      </c>
      <c r="I490" s="290">
        <v>89.000000000000028</v>
      </c>
      <c r="J490" s="290">
        <v>93.350000000000023</v>
      </c>
      <c r="K490" s="290">
        <v>84.65</v>
      </c>
      <c r="L490" s="290">
        <v>77.150000000000006</v>
      </c>
      <c r="M490" s="290">
        <v>544.89625000000001</v>
      </c>
    </row>
    <row r="491" spans="1:13">
      <c r="A491" s="269">
        <v>481</v>
      </c>
      <c r="B491" s="246" t="s">
        <v>565</v>
      </c>
      <c r="C491" s="290">
        <v>1088.8499999999999</v>
      </c>
      <c r="D491" s="290">
        <v>1080.5833333333333</v>
      </c>
      <c r="E491" s="290">
        <v>1072.3166666666666</v>
      </c>
      <c r="F491" s="290">
        <v>1055.7833333333333</v>
      </c>
      <c r="G491" s="290">
        <v>1047.5166666666667</v>
      </c>
      <c r="H491" s="290">
        <v>1097.1166666666666</v>
      </c>
      <c r="I491" s="290">
        <v>1105.3833333333334</v>
      </c>
      <c r="J491" s="290">
        <v>1121.9166666666665</v>
      </c>
      <c r="K491" s="290">
        <v>1088.8499999999999</v>
      </c>
      <c r="L491" s="290">
        <v>1064.05</v>
      </c>
      <c r="M491" s="290">
        <v>0.38361000000000001</v>
      </c>
    </row>
    <row r="492" spans="1:13">
      <c r="A492" s="269">
        <v>482</v>
      </c>
      <c r="B492" s="246" t="s">
        <v>285</v>
      </c>
      <c r="C492" s="290">
        <v>160.65</v>
      </c>
      <c r="D492" s="290">
        <v>160.76666666666668</v>
      </c>
      <c r="E492" s="290">
        <v>158.43333333333337</v>
      </c>
      <c r="F492" s="290">
        <v>156.2166666666667</v>
      </c>
      <c r="G492" s="290">
        <v>153.88333333333338</v>
      </c>
      <c r="H492" s="290">
        <v>162.98333333333335</v>
      </c>
      <c r="I492" s="290">
        <v>165.31666666666666</v>
      </c>
      <c r="J492" s="290">
        <v>167.53333333333333</v>
      </c>
      <c r="K492" s="290">
        <v>163.1</v>
      </c>
      <c r="L492" s="290">
        <v>158.55000000000001</v>
      </c>
      <c r="M492" s="290">
        <v>3.0931000000000002</v>
      </c>
    </row>
    <row r="493" spans="1:13">
      <c r="A493" s="269">
        <v>483</v>
      </c>
      <c r="B493" s="246" t="s">
        <v>566</v>
      </c>
      <c r="C493" s="290">
        <v>859.95</v>
      </c>
      <c r="D493" s="290">
        <v>866.18333333333339</v>
      </c>
      <c r="E493" s="290">
        <v>847.46666666666681</v>
      </c>
      <c r="F493" s="290">
        <v>834.98333333333346</v>
      </c>
      <c r="G493" s="290">
        <v>816.26666666666688</v>
      </c>
      <c r="H493" s="290">
        <v>878.66666666666674</v>
      </c>
      <c r="I493" s="290">
        <v>897.38333333333344</v>
      </c>
      <c r="J493" s="290">
        <v>909.86666666666667</v>
      </c>
      <c r="K493" s="290">
        <v>884.9</v>
      </c>
      <c r="L493" s="290">
        <v>853.7</v>
      </c>
      <c r="M493" s="290">
        <v>0.72138999999999998</v>
      </c>
    </row>
    <row r="494" spans="1:13">
      <c r="A494" s="269">
        <v>484</v>
      </c>
      <c r="B494" s="246" t="s">
        <v>557</v>
      </c>
      <c r="C494" s="290">
        <v>241.3</v>
      </c>
      <c r="D494" s="290">
        <v>239.35</v>
      </c>
      <c r="E494" s="290">
        <v>233.7</v>
      </c>
      <c r="F494" s="290">
        <v>226.1</v>
      </c>
      <c r="G494" s="290">
        <v>220.45</v>
      </c>
      <c r="H494" s="290">
        <v>246.95</v>
      </c>
      <c r="I494" s="290">
        <v>252.60000000000002</v>
      </c>
      <c r="J494" s="290">
        <v>260.2</v>
      </c>
      <c r="K494" s="290">
        <v>245</v>
      </c>
      <c r="L494" s="290">
        <v>231.75</v>
      </c>
      <c r="M494" s="290">
        <v>1.5508299999999999</v>
      </c>
    </row>
    <row r="495" spans="1:13">
      <c r="A495" s="269">
        <v>485</v>
      </c>
      <c r="B495" s="246" t="s">
        <v>556</v>
      </c>
      <c r="C495" s="290">
        <v>1643.85</v>
      </c>
      <c r="D495" s="290">
        <v>1632.6666666666667</v>
      </c>
      <c r="E495" s="290">
        <v>1596.6833333333334</v>
      </c>
      <c r="F495" s="290">
        <v>1549.5166666666667</v>
      </c>
      <c r="G495" s="290">
        <v>1513.5333333333333</v>
      </c>
      <c r="H495" s="290">
        <v>1679.8333333333335</v>
      </c>
      <c r="I495" s="290">
        <v>1715.8166666666666</v>
      </c>
      <c r="J495" s="290">
        <v>1762.9833333333336</v>
      </c>
      <c r="K495" s="290">
        <v>1668.65</v>
      </c>
      <c r="L495" s="290">
        <v>1585.5</v>
      </c>
      <c r="M495" s="290">
        <v>8.1570000000000004E-2</v>
      </c>
    </row>
    <row r="496" spans="1:13">
      <c r="A496" s="269">
        <v>486</v>
      </c>
      <c r="B496" s="246" t="s">
        <v>200</v>
      </c>
      <c r="C496" s="290">
        <v>521.29999999999995</v>
      </c>
      <c r="D496" s="290">
        <v>521.13333333333333</v>
      </c>
      <c r="E496" s="290">
        <v>509.31666666666661</v>
      </c>
      <c r="F496" s="290">
        <v>497.33333333333326</v>
      </c>
      <c r="G496" s="290">
        <v>485.51666666666654</v>
      </c>
      <c r="H496" s="290">
        <v>533.11666666666667</v>
      </c>
      <c r="I496" s="290">
        <v>544.93333333333351</v>
      </c>
      <c r="J496" s="290">
        <v>556.91666666666674</v>
      </c>
      <c r="K496" s="290">
        <v>532.95000000000005</v>
      </c>
      <c r="L496" s="290">
        <v>509.15</v>
      </c>
      <c r="M496" s="290">
        <v>33.131180000000001</v>
      </c>
    </row>
    <row r="497" spans="1:13">
      <c r="A497" s="269">
        <v>487</v>
      </c>
      <c r="B497" s="246" t="s">
        <v>558</v>
      </c>
      <c r="C497" s="290">
        <v>170.65</v>
      </c>
      <c r="D497" s="290">
        <v>171.88333333333333</v>
      </c>
      <c r="E497" s="290">
        <v>166.76666666666665</v>
      </c>
      <c r="F497" s="290">
        <v>162.88333333333333</v>
      </c>
      <c r="G497" s="290">
        <v>157.76666666666665</v>
      </c>
      <c r="H497" s="290">
        <v>175.76666666666665</v>
      </c>
      <c r="I497" s="290">
        <v>180.88333333333333</v>
      </c>
      <c r="J497" s="290">
        <v>184.76666666666665</v>
      </c>
      <c r="K497" s="290">
        <v>177</v>
      </c>
      <c r="L497" s="290">
        <v>168</v>
      </c>
      <c r="M497" s="290">
        <v>1.2756700000000001</v>
      </c>
    </row>
    <row r="498" spans="1:13">
      <c r="A498" s="269">
        <v>488</v>
      </c>
      <c r="B498" s="246" t="s">
        <v>559</v>
      </c>
      <c r="C498" s="290">
        <v>3101.75</v>
      </c>
      <c r="D498" s="290">
        <v>3078.9166666666665</v>
      </c>
      <c r="E498" s="290">
        <v>3008.833333333333</v>
      </c>
      <c r="F498" s="290">
        <v>2915.9166666666665</v>
      </c>
      <c r="G498" s="290">
        <v>2845.833333333333</v>
      </c>
      <c r="H498" s="290">
        <v>3171.833333333333</v>
      </c>
      <c r="I498" s="290">
        <v>3241.9166666666661</v>
      </c>
      <c r="J498" s="290">
        <v>3334.833333333333</v>
      </c>
      <c r="K498" s="290">
        <v>3149</v>
      </c>
      <c r="L498" s="290">
        <v>2986</v>
      </c>
      <c r="M498" s="290">
        <v>0.27267999999999998</v>
      </c>
    </row>
    <row r="499" spans="1:13">
      <c r="A499" s="269">
        <v>489</v>
      </c>
      <c r="B499" s="246" t="s">
        <v>563</v>
      </c>
      <c r="C499" s="290">
        <v>638.20000000000005</v>
      </c>
      <c r="D499" s="290">
        <v>639.61666666666667</v>
      </c>
      <c r="E499" s="290">
        <v>629.33333333333337</v>
      </c>
      <c r="F499" s="290">
        <v>620.4666666666667</v>
      </c>
      <c r="G499" s="290">
        <v>610.18333333333339</v>
      </c>
      <c r="H499" s="290">
        <v>648.48333333333335</v>
      </c>
      <c r="I499" s="290">
        <v>658.76666666666665</v>
      </c>
      <c r="J499" s="290">
        <v>667.63333333333333</v>
      </c>
      <c r="K499" s="290">
        <v>649.9</v>
      </c>
      <c r="L499" s="290">
        <v>630.75</v>
      </c>
      <c r="M499" s="290">
        <v>0.39792</v>
      </c>
    </row>
    <row r="500" spans="1:13">
      <c r="A500" s="269">
        <v>490</v>
      </c>
      <c r="B500" s="246" t="s">
        <v>560</v>
      </c>
      <c r="C500" s="290">
        <v>99.2</v>
      </c>
      <c r="D500" s="290">
        <v>99.2</v>
      </c>
      <c r="E500" s="290">
        <v>99.2</v>
      </c>
      <c r="F500" s="290">
        <v>99.2</v>
      </c>
      <c r="G500" s="290">
        <v>99.2</v>
      </c>
      <c r="H500" s="290">
        <v>99.2</v>
      </c>
      <c r="I500" s="290">
        <v>99.2</v>
      </c>
      <c r="J500" s="290">
        <v>99.2</v>
      </c>
      <c r="K500" s="290">
        <v>99.2</v>
      </c>
      <c r="L500" s="290">
        <v>99.2</v>
      </c>
      <c r="M500" s="290">
        <v>0.24973000000000001</v>
      </c>
    </row>
    <row r="501" spans="1:13">
      <c r="A501" s="269">
        <v>491</v>
      </c>
      <c r="B501" s="246" t="s">
        <v>567</v>
      </c>
      <c r="C501" s="290">
        <v>6330.9</v>
      </c>
      <c r="D501" s="290">
        <v>6292.7833333333328</v>
      </c>
      <c r="E501" s="290">
        <v>6235.5666666666657</v>
      </c>
      <c r="F501" s="290">
        <v>6140.2333333333327</v>
      </c>
      <c r="G501" s="290">
        <v>6083.0166666666655</v>
      </c>
      <c r="H501" s="290">
        <v>6388.1166666666659</v>
      </c>
      <c r="I501" s="290">
        <v>6445.333333333333</v>
      </c>
      <c r="J501" s="290">
        <v>6540.6666666666661</v>
      </c>
      <c r="K501" s="290">
        <v>6350</v>
      </c>
      <c r="L501" s="290">
        <v>6197.45</v>
      </c>
      <c r="M501" s="290">
        <v>3.2559999999999999E-2</v>
      </c>
    </row>
    <row r="502" spans="1:13">
      <c r="A502" s="269">
        <v>492</v>
      </c>
      <c r="B502" s="246" t="s">
        <v>568</v>
      </c>
      <c r="C502" s="290">
        <v>68</v>
      </c>
      <c r="D502" s="290">
        <v>67.850000000000009</v>
      </c>
      <c r="E502" s="290">
        <v>66.300000000000011</v>
      </c>
      <c r="F502" s="290">
        <v>64.600000000000009</v>
      </c>
      <c r="G502" s="290">
        <v>63.050000000000011</v>
      </c>
      <c r="H502" s="290">
        <v>69.550000000000011</v>
      </c>
      <c r="I502" s="290">
        <v>71.099999999999994</v>
      </c>
      <c r="J502" s="290">
        <v>72.800000000000011</v>
      </c>
      <c r="K502" s="290">
        <v>69.400000000000006</v>
      </c>
      <c r="L502" s="290">
        <v>66.150000000000006</v>
      </c>
      <c r="M502" s="290">
        <v>13.247159999999999</v>
      </c>
    </row>
    <row r="503" spans="1:13">
      <c r="A503" s="269">
        <v>493</v>
      </c>
      <c r="B503" s="246" t="s">
        <v>569</v>
      </c>
      <c r="C503" s="290">
        <v>25.65</v>
      </c>
      <c r="D503" s="290">
        <v>24.883333333333336</v>
      </c>
      <c r="E503" s="290">
        <v>24.116666666666674</v>
      </c>
      <c r="F503" s="290">
        <v>22.583333333333339</v>
      </c>
      <c r="G503" s="290">
        <v>21.816666666666677</v>
      </c>
      <c r="H503" s="290">
        <v>26.416666666666671</v>
      </c>
      <c r="I503" s="290">
        <v>27.18333333333333</v>
      </c>
      <c r="J503" s="290">
        <v>28.716666666666669</v>
      </c>
      <c r="K503" s="290">
        <v>25.65</v>
      </c>
      <c r="L503" s="290">
        <v>23.35</v>
      </c>
      <c r="M503" s="290">
        <v>12.177390000000001</v>
      </c>
    </row>
    <row r="504" spans="1:13">
      <c r="A504" s="269">
        <v>494</v>
      </c>
      <c r="B504" s="246" t="s">
        <v>2853</v>
      </c>
      <c r="C504" s="290">
        <v>310.8</v>
      </c>
      <c r="D504" s="290">
        <v>311.18333333333334</v>
      </c>
      <c r="E504" s="290">
        <v>304.66666666666669</v>
      </c>
      <c r="F504" s="290">
        <v>298.53333333333336</v>
      </c>
      <c r="G504" s="290">
        <v>292.01666666666671</v>
      </c>
      <c r="H504" s="290">
        <v>317.31666666666666</v>
      </c>
      <c r="I504" s="290">
        <v>323.83333333333331</v>
      </c>
      <c r="J504" s="290">
        <v>329.96666666666664</v>
      </c>
      <c r="K504" s="290">
        <v>317.7</v>
      </c>
      <c r="L504" s="290">
        <v>305.05</v>
      </c>
      <c r="M504" s="290">
        <v>2.5434899999999998</v>
      </c>
    </row>
    <row r="505" spans="1:13">
      <c r="A505" s="269">
        <v>495</v>
      </c>
      <c r="B505" s="246" t="s">
        <v>570</v>
      </c>
      <c r="C505" s="290">
        <v>1810.3</v>
      </c>
      <c r="D505" s="290">
        <v>1796.45</v>
      </c>
      <c r="E505" s="290">
        <v>1774.9</v>
      </c>
      <c r="F505" s="290">
        <v>1739.5</v>
      </c>
      <c r="G505" s="290">
        <v>1717.95</v>
      </c>
      <c r="H505" s="290">
        <v>1831.8500000000001</v>
      </c>
      <c r="I505" s="290">
        <v>1853.3999999999999</v>
      </c>
      <c r="J505" s="290">
        <v>1888.8000000000002</v>
      </c>
      <c r="K505" s="290">
        <v>1818</v>
      </c>
      <c r="L505" s="290">
        <v>1761.05</v>
      </c>
      <c r="M505" s="290">
        <v>0.51578000000000002</v>
      </c>
    </row>
    <row r="506" spans="1:13">
      <c r="A506" s="269">
        <v>496</v>
      </c>
      <c r="B506" s="246" t="s">
        <v>201</v>
      </c>
      <c r="C506" s="290">
        <v>187.85</v>
      </c>
      <c r="D506" s="290">
        <v>185.86666666666667</v>
      </c>
      <c r="E506" s="290">
        <v>181.98333333333335</v>
      </c>
      <c r="F506" s="290">
        <v>176.11666666666667</v>
      </c>
      <c r="G506" s="290">
        <v>172.23333333333335</v>
      </c>
      <c r="H506" s="290">
        <v>191.73333333333335</v>
      </c>
      <c r="I506" s="290">
        <v>195.61666666666667</v>
      </c>
      <c r="J506" s="290">
        <v>201.48333333333335</v>
      </c>
      <c r="K506" s="290">
        <v>189.75</v>
      </c>
      <c r="L506" s="290">
        <v>180</v>
      </c>
      <c r="M506" s="290">
        <v>216.90456</v>
      </c>
    </row>
    <row r="507" spans="1:13">
      <c r="A507" s="269">
        <v>497</v>
      </c>
      <c r="B507" s="246" t="s">
        <v>571</v>
      </c>
      <c r="C507" s="290">
        <v>268.10000000000002</v>
      </c>
      <c r="D507" s="290">
        <v>262.88333333333338</v>
      </c>
      <c r="E507" s="290">
        <v>257.21666666666675</v>
      </c>
      <c r="F507" s="290">
        <v>246.33333333333337</v>
      </c>
      <c r="G507" s="290">
        <v>240.66666666666674</v>
      </c>
      <c r="H507" s="290">
        <v>273.76666666666677</v>
      </c>
      <c r="I507" s="290">
        <v>279.43333333333339</v>
      </c>
      <c r="J507" s="290">
        <v>290.31666666666678</v>
      </c>
      <c r="K507" s="290">
        <v>268.55</v>
      </c>
      <c r="L507" s="290">
        <v>252</v>
      </c>
      <c r="M507" s="290">
        <v>5.7335799999999999</v>
      </c>
    </row>
    <row r="508" spans="1:13">
      <c r="A508" s="269">
        <v>498</v>
      </c>
      <c r="B508" s="246" t="s">
        <v>202</v>
      </c>
      <c r="C508" s="290">
        <v>24.6</v>
      </c>
      <c r="D508" s="290">
        <v>24.533333333333331</v>
      </c>
      <c r="E508" s="290">
        <v>24.116666666666664</v>
      </c>
      <c r="F508" s="290">
        <v>23.633333333333333</v>
      </c>
      <c r="G508" s="290">
        <v>23.216666666666665</v>
      </c>
      <c r="H508" s="290">
        <v>25.016666666666662</v>
      </c>
      <c r="I508" s="290">
        <v>25.433333333333334</v>
      </c>
      <c r="J508" s="290">
        <v>25.916666666666661</v>
      </c>
      <c r="K508" s="290">
        <v>24.95</v>
      </c>
      <c r="L508" s="290">
        <v>24.05</v>
      </c>
      <c r="M508" s="290">
        <v>187.65964</v>
      </c>
    </row>
    <row r="509" spans="1:13">
      <c r="A509" s="269">
        <v>499</v>
      </c>
      <c r="B509" s="246" t="s">
        <v>203</v>
      </c>
      <c r="C509" s="290">
        <v>135.55000000000001</v>
      </c>
      <c r="D509" s="290">
        <v>135.33333333333334</v>
      </c>
      <c r="E509" s="290">
        <v>131.7166666666667</v>
      </c>
      <c r="F509" s="290">
        <v>127.88333333333335</v>
      </c>
      <c r="G509" s="290">
        <v>124.26666666666671</v>
      </c>
      <c r="H509" s="290">
        <v>139.16666666666669</v>
      </c>
      <c r="I509" s="290">
        <v>142.7833333333333</v>
      </c>
      <c r="J509" s="290">
        <v>146.61666666666667</v>
      </c>
      <c r="K509" s="290">
        <v>138.94999999999999</v>
      </c>
      <c r="L509" s="290">
        <v>131.5</v>
      </c>
      <c r="M509" s="290">
        <v>181.12295</v>
      </c>
    </row>
    <row r="510" spans="1:13">
      <c r="A510" s="269">
        <v>500</v>
      </c>
      <c r="B510" s="246" t="s">
        <v>572</v>
      </c>
      <c r="C510" s="290">
        <v>95.55</v>
      </c>
      <c r="D510" s="290">
        <v>94.850000000000009</v>
      </c>
      <c r="E510" s="290">
        <v>92.700000000000017</v>
      </c>
      <c r="F510" s="290">
        <v>89.850000000000009</v>
      </c>
      <c r="G510" s="290">
        <v>87.700000000000017</v>
      </c>
      <c r="H510" s="290">
        <v>97.700000000000017</v>
      </c>
      <c r="I510" s="290">
        <v>99.850000000000023</v>
      </c>
      <c r="J510" s="290">
        <v>102.70000000000002</v>
      </c>
      <c r="K510" s="290">
        <v>97</v>
      </c>
      <c r="L510" s="290">
        <v>92</v>
      </c>
      <c r="M510" s="290">
        <v>11.86675</v>
      </c>
    </row>
    <row r="511" spans="1:13">
      <c r="A511" s="269">
        <v>501</v>
      </c>
      <c r="B511" s="246" t="s">
        <v>573</v>
      </c>
      <c r="C511" s="290">
        <v>1344.3</v>
      </c>
      <c r="D511" s="290">
        <v>1357.7</v>
      </c>
      <c r="E511" s="290">
        <v>1311.6000000000001</v>
      </c>
      <c r="F511" s="290">
        <v>1278.9000000000001</v>
      </c>
      <c r="G511" s="290">
        <v>1232.8000000000002</v>
      </c>
      <c r="H511" s="290">
        <v>1390.4</v>
      </c>
      <c r="I511" s="290">
        <v>1436.5</v>
      </c>
      <c r="J511" s="290">
        <v>1469.2</v>
      </c>
      <c r="K511" s="290">
        <v>1403.8</v>
      </c>
      <c r="L511" s="290">
        <v>1325</v>
      </c>
      <c r="M511" s="290">
        <v>0.34822999999999998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943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ColWidth="9.109375" defaultRowHeight="13.2"/>
  <cols>
    <col min="1" max="1" width="12.109375" style="245" customWidth="1"/>
    <col min="2" max="2" width="14.33203125" style="123" customWidth="1"/>
    <col min="3" max="3" width="28.109375" style="246" customWidth="1"/>
    <col min="4" max="4" width="55.88671875" style="246" customWidth="1"/>
    <col min="5" max="5" width="12.44140625" style="123" customWidth="1"/>
    <col min="6" max="6" width="11.5546875" style="123" customWidth="1"/>
    <col min="7" max="7" width="9.5546875" style="123" customWidth="1"/>
    <col min="8" max="8" width="10.33203125" style="247" customWidth="1"/>
    <col min="9" max="16384" width="9.109375" style="246"/>
  </cols>
  <sheetData>
    <row r="1" spans="1:35" s="244" customFormat="1" ht="11.4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05"/>
      <c r="B5" s="505"/>
      <c r="C5" s="506"/>
      <c r="D5" s="506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07" t="s">
        <v>575</v>
      </c>
      <c r="C7" s="507"/>
      <c r="D7" s="263">
        <f>Main!B10</f>
        <v>43938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43937</v>
      </c>
      <c r="B10" s="268">
        <v>542934</v>
      </c>
      <c r="C10" s="269" t="s">
        <v>3740</v>
      </c>
      <c r="D10" s="269" t="s">
        <v>3741</v>
      </c>
      <c r="E10" s="269" t="s">
        <v>584</v>
      </c>
      <c r="F10" s="389">
        <v>122000</v>
      </c>
      <c r="G10" s="268">
        <v>31.56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43937</v>
      </c>
      <c r="B11" s="268">
        <v>542934</v>
      </c>
      <c r="C11" s="269" t="s">
        <v>3740</v>
      </c>
      <c r="D11" s="269" t="s">
        <v>3742</v>
      </c>
      <c r="E11" s="269" t="s">
        <v>584</v>
      </c>
      <c r="F11" s="389">
        <v>160000</v>
      </c>
      <c r="G11" s="268">
        <v>30.97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43937</v>
      </c>
      <c r="B12" s="268">
        <v>542934</v>
      </c>
      <c r="C12" s="269" t="s">
        <v>3740</v>
      </c>
      <c r="D12" s="269" t="s">
        <v>3743</v>
      </c>
      <c r="E12" s="269" t="s">
        <v>585</v>
      </c>
      <c r="F12" s="389">
        <v>72000</v>
      </c>
      <c r="G12" s="268">
        <v>31.15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43937</v>
      </c>
      <c r="B13" s="268">
        <v>542934</v>
      </c>
      <c r="C13" s="269" t="s">
        <v>3740</v>
      </c>
      <c r="D13" s="269" t="s">
        <v>3744</v>
      </c>
      <c r="E13" s="269" t="s">
        <v>585</v>
      </c>
      <c r="F13" s="389">
        <v>78000</v>
      </c>
      <c r="G13" s="268">
        <v>31.47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43937</v>
      </c>
      <c r="B14" s="268">
        <v>542934</v>
      </c>
      <c r="C14" s="269" t="s">
        <v>3740</v>
      </c>
      <c r="D14" s="269" t="s">
        <v>3745</v>
      </c>
      <c r="E14" s="269" t="s">
        <v>585</v>
      </c>
      <c r="F14" s="389">
        <v>110000</v>
      </c>
      <c r="G14" s="268">
        <v>30.91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43937</v>
      </c>
      <c r="B15" s="268">
        <v>504340</v>
      </c>
      <c r="C15" s="269" t="s">
        <v>3746</v>
      </c>
      <c r="D15" s="269" t="s">
        <v>3747</v>
      </c>
      <c r="E15" s="269" t="s">
        <v>585</v>
      </c>
      <c r="F15" s="389">
        <v>90500</v>
      </c>
      <c r="G15" s="268">
        <v>0.5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43937</v>
      </c>
      <c r="B16" s="268">
        <v>504340</v>
      </c>
      <c r="C16" s="269" t="s">
        <v>3746</v>
      </c>
      <c r="D16" s="269" t="s">
        <v>3748</v>
      </c>
      <c r="E16" s="269" t="s">
        <v>584</v>
      </c>
      <c r="F16" s="389">
        <v>65437</v>
      </c>
      <c r="G16" s="268">
        <v>0.5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43937</v>
      </c>
      <c r="B17" s="268">
        <v>543193</v>
      </c>
      <c r="C17" s="269" t="s">
        <v>3708</v>
      </c>
      <c r="D17" s="269" t="s">
        <v>3709</v>
      </c>
      <c r="E17" s="269" t="s">
        <v>585</v>
      </c>
      <c r="F17" s="389">
        <v>24000</v>
      </c>
      <c r="G17" s="268">
        <v>21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43937</v>
      </c>
      <c r="B18" s="268">
        <v>543193</v>
      </c>
      <c r="C18" s="269" t="s">
        <v>3708</v>
      </c>
      <c r="D18" s="269" t="s">
        <v>3749</v>
      </c>
      <c r="E18" s="269" t="s">
        <v>585</v>
      </c>
      <c r="F18" s="389">
        <v>30000</v>
      </c>
      <c r="G18" s="268">
        <v>21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43937</v>
      </c>
      <c r="B19" s="268">
        <v>540401</v>
      </c>
      <c r="C19" s="269" t="s">
        <v>3750</v>
      </c>
      <c r="D19" s="269" t="s">
        <v>3751</v>
      </c>
      <c r="E19" s="269" t="s">
        <v>585</v>
      </c>
      <c r="F19" s="389">
        <v>79500</v>
      </c>
      <c r="G19" s="268">
        <v>67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43937</v>
      </c>
      <c r="B20" s="268">
        <v>526905</v>
      </c>
      <c r="C20" s="269" t="s">
        <v>3752</v>
      </c>
      <c r="D20" s="269" t="s">
        <v>3753</v>
      </c>
      <c r="E20" s="269" t="s">
        <v>584</v>
      </c>
      <c r="F20" s="389">
        <v>41400</v>
      </c>
      <c r="G20" s="268">
        <v>6.63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43937</v>
      </c>
      <c r="B21" s="268">
        <v>526905</v>
      </c>
      <c r="C21" s="269" t="s">
        <v>3752</v>
      </c>
      <c r="D21" s="269" t="s">
        <v>3754</v>
      </c>
      <c r="E21" s="269" t="s">
        <v>585</v>
      </c>
      <c r="F21" s="389">
        <v>41500</v>
      </c>
      <c r="G21" s="268">
        <v>6.63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43937</v>
      </c>
      <c r="B22" s="268">
        <v>539760</v>
      </c>
      <c r="C22" s="269" t="s">
        <v>3755</v>
      </c>
      <c r="D22" s="269" t="s">
        <v>3756</v>
      </c>
      <c r="E22" s="269" t="s">
        <v>584</v>
      </c>
      <c r="F22" s="389">
        <v>51000</v>
      </c>
      <c r="G22" s="268">
        <v>41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43937</v>
      </c>
      <c r="B23" s="268">
        <v>539760</v>
      </c>
      <c r="C23" s="269" t="s">
        <v>3755</v>
      </c>
      <c r="D23" s="269" t="s">
        <v>3751</v>
      </c>
      <c r="E23" s="269" t="s">
        <v>584</v>
      </c>
      <c r="F23" s="389">
        <v>129000</v>
      </c>
      <c r="G23" s="268">
        <v>41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43937</v>
      </c>
      <c r="B24" s="268">
        <v>539760</v>
      </c>
      <c r="C24" s="269" t="s">
        <v>3755</v>
      </c>
      <c r="D24" s="269" t="s">
        <v>3757</v>
      </c>
      <c r="E24" s="269" t="s">
        <v>585</v>
      </c>
      <c r="F24" s="389">
        <v>168000</v>
      </c>
      <c r="G24" s="268">
        <v>41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43937</v>
      </c>
      <c r="B25" s="268">
        <v>531952</v>
      </c>
      <c r="C25" s="269" t="s">
        <v>3758</v>
      </c>
      <c r="D25" s="269" t="s">
        <v>3759</v>
      </c>
      <c r="E25" s="269" t="s">
        <v>584</v>
      </c>
      <c r="F25" s="389">
        <v>70002</v>
      </c>
      <c r="G25" s="268">
        <v>29.77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43937</v>
      </c>
      <c r="B26" s="268">
        <v>531952</v>
      </c>
      <c r="C26" s="269" t="s">
        <v>3758</v>
      </c>
      <c r="D26" s="269" t="s">
        <v>3760</v>
      </c>
      <c r="E26" s="269" t="s">
        <v>585</v>
      </c>
      <c r="F26" s="389">
        <v>70000</v>
      </c>
      <c r="G26" s="268">
        <v>29.98</v>
      </c>
      <c r="H26" s="346" t="s">
        <v>315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43937</v>
      </c>
      <c r="B27" s="268">
        <v>531952</v>
      </c>
      <c r="C27" s="269" t="s">
        <v>3758</v>
      </c>
      <c r="D27" s="269" t="s">
        <v>3761</v>
      </c>
      <c r="E27" s="269" t="s">
        <v>584</v>
      </c>
      <c r="F27" s="389">
        <v>66762</v>
      </c>
      <c r="G27" s="268">
        <v>29.98</v>
      </c>
      <c r="H27" s="346" t="s">
        <v>315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43937</v>
      </c>
      <c r="B28" s="268">
        <v>531952</v>
      </c>
      <c r="C28" s="269" t="s">
        <v>3758</v>
      </c>
      <c r="D28" s="269" t="s">
        <v>3761</v>
      </c>
      <c r="E28" s="269" t="s">
        <v>585</v>
      </c>
      <c r="F28" s="389">
        <v>70700</v>
      </c>
      <c r="G28" s="268">
        <v>29.85</v>
      </c>
      <c r="H28" s="346" t="s">
        <v>315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43937</v>
      </c>
      <c r="B29" s="268">
        <v>542145</v>
      </c>
      <c r="C29" s="269" t="s">
        <v>3762</v>
      </c>
      <c r="D29" s="269" t="s">
        <v>3763</v>
      </c>
      <c r="E29" s="269" t="s">
        <v>585</v>
      </c>
      <c r="F29" s="389">
        <v>42000</v>
      </c>
      <c r="G29" s="268">
        <v>33.86</v>
      </c>
      <c r="H29" s="346" t="s">
        <v>315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43937</v>
      </c>
      <c r="B30" s="268">
        <v>542145</v>
      </c>
      <c r="C30" s="269" t="s">
        <v>3762</v>
      </c>
      <c r="D30" s="269" t="s">
        <v>3764</v>
      </c>
      <c r="E30" s="269" t="s">
        <v>584</v>
      </c>
      <c r="F30" s="389">
        <v>30000</v>
      </c>
      <c r="G30" s="268">
        <v>33</v>
      </c>
      <c r="H30" s="346" t="s">
        <v>315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43937</v>
      </c>
      <c r="B31" s="268">
        <v>539026</v>
      </c>
      <c r="C31" s="269" t="s">
        <v>3765</v>
      </c>
      <c r="D31" s="269" t="s">
        <v>3766</v>
      </c>
      <c r="E31" s="269" t="s">
        <v>584</v>
      </c>
      <c r="F31" s="389">
        <v>40000</v>
      </c>
      <c r="G31" s="268">
        <v>44.96</v>
      </c>
      <c r="H31" s="346" t="s">
        <v>315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43937</v>
      </c>
      <c r="B32" s="268">
        <v>539026</v>
      </c>
      <c r="C32" s="269" t="s">
        <v>3765</v>
      </c>
      <c r="D32" s="269" t="s">
        <v>3767</v>
      </c>
      <c r="E32" s="269" t="s">
        <v>585</v>
      </c>
      <c r="F32" s="389">
        <v>40000</v>
      </c>
      <c r="G32" s="268">
        <v>44.8</v>
      </c>
      <c r="H32" s="346" t="s">
        <v>315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43937</v>
      </c>
      <c r="B33" s="268">
        <v>542910</v>
      </c>
      <c r="C33" s="269" t="s">
        <v>3768</v>
      </c>
      <c r="D33" s="269" t="s">
        <v>3769</v>
      </c>
      <c r="E33" s="269" t="s">
        <v>584</v>
      </c>
      <c r="F33" s="389">
        <v>30000</v>
      </c>
      <c r="G33" s="268">
        <v>41</v>
      </c>
      <c r="H33" s="346" t="s">
        <v>315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43937</v>
      </c>
      <c r="B34" s="268" t="s">
        <v>118</v>
      </c>
      <c r="C34" s="269" t="s">
        <v>3657</v>
      </c>
      <c r="D34" s="269" t="s">
        <v>3619</v>
      </c>
      <c r="E34" s="269" t="s">
        <v>584</v>
      </c>
      <c r="F34" s="389">
        <v>3811333</v>
      </c>
      <c r="G34" s="268">
        <v>98.39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43937</v>
      </c>
      <c r="B35" s="268" t="s">
        <v>133</v>
      </c>
      <c r="C35" s="269" t="s">
        <v>3658</v>
      </c>
      <c r="D35" s="269" t="s">
        <v>3699</v>
      </c>
      <c r="E35" s="269" t="s">
        <v>584</v>
      </c>
      <c r="F35" s="389">
        <v>676168</v>
      </c>
      <c r="G35" s="268">
        <v>319.94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43937</v>
      </c>
      <c r="B36" s="268" t="s">
        <v>133</v>
      </c>
      <c r="C36" s="269" t="s">
        <v>3658</v>
      </c>
      <c r="D36" s="269" t="s">
        <v>3659</v>
      </c>
      <c r="E36" s="269" t="s">
        <v>584</v>
      </c>
      <c r="F36" s="389">
        <v>528640</v>
      </c>
      <c r="G36" s="268">
        <v>321.97000000000003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43937</v>
      </c>
      <c r="B37" s="268" t="s">
        <v>3770</v>
      </c>
      <c r="C37" s="269" t="s">
        <v>3771</v>
      </c>
      <c r="D37" s="269" t="s">
        <v>3772</v>
      </c>
      <c r="E37" s="269" t="s">
        <v>584</v>
      </c>
      <c r="F37" s="389">
        <v>136000</v>
      </c>
      <c r="G37" s="268">
        <v>15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43937</v>
      </c>
      <c r="B38" s="268" t="s">
        <v>3770</v>
      </c>
      <c r="C38" s="269" t="s">
        <v>3771</v>
      </c>
      <c r="D38" s="269" t="s">
        <v>3773</v>
      </c>
      <c r="E38" s="269" t="s">
        <v>584</v>
      </c>
      <c r="F38" s="389">
        <v>144000</v>
      </c>
      <c r="G38" s="268">
        <v>15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43937</v>
      </c>
      <c r="B39" s="268" t="s">
        <v>3770</v>
      </c>
      <c r="C39" s="269" t="s">
        <v>3771</v>
      </c>
      <c r="D39" s="269" t="s">
        <v>3774</v>
      </c>
      <c r="E39" s="269" t="s">
        <v>584</v>
      </c>
      <c r="F39" s="389">
        <v>144000</v>
      </c>
      <c r="G39" s="268">
        <v>15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43937</v>
      </c>
      <c r="B40" s="268" t="s">
        <v>3770</v>
      </c>
      <c r="C40" s="269" t="s">
        <v>3771</v>
      </c>
      <c r="D40" s="269" t="s">
        <v>3775</v>
      </c>
      <c r="E40" s="269" t="s">
        <v>584</v>
      </c>
      <c r="F40" s="389">
        <v>144000</v>
      </c>
      <c r="G40" s="268">
        <v>15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43937</v>
      </c>
      <c r="B41" s="268" t="s">
        <v>3770</v>
      </c>
      <c r="C41" s="269" t="s">
        <v>3771</v>
      </c>
      <c r="D41" s="269" t="s">
        <v>3776</v>
      </c>
      <c r="E41" s="269" t="s">
        <v>584</v>
      </c>
      <c r="F41" s="389">
        <v>144000</v>
      </c>
      <c r="G41" s="268">
        <v>15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43937</v>
      </c>
      <c r="B42" s="268" t="s">
        <v>3770</v>
      </c>
      <c r="C42" s="269" t="s">
        <v>3771</v>
      </c>
      <c r="D42" s="269" t="s">
        <v>3777</v>
      </c>
      <c r="E42" s="269" t="s">
        <v>584</v>
      </c>
      <c r="F42" s="389">
        <v>144000</v>
      </c>
      <c r="G42" s="268">
        <v>15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43937</v>
      </c>
      <c r="B43" s="268" t="s">
        <v>3770</v>
      </c>
      <c r="C43" s="269" t="s">
        <v>3771</v>
      </c>
      <c r="D43" s="269" t="s">
        <v>3778</v>
      </c>
      <c r="E43" s="269" t="s">
        <v>584</v>
      </c>
      <c r="F43" s="389">
        <v>136000</v>
      </c>
      <c r="G43" s="268">
        <v>15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43937</v>
      </c>
      <c r="B44" s="268" t="s">
        <v>3770</v>
      </c>
      <c r="C44" s="269" t="s">
        <v>3771</v>
      </c>
      <c r="D44" s="269" t="s">
        <v>3779</v>
      </c>
      <c r="E44" s="269" t="s">
        <v>584</v>
      </c>
      <c r="F44" s="389">
        <v>144000</v>
      </c>
      <c r="G44" s="268">
        <v>15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43937</v>
      </c>
      <c r="B45" s="268" t="s">
        <v>3770</v>
      </c>
      <c r="C45" s="269" t="s">
        <v>3771</v>
      </c>
      <c r="D45" s="269" t="s">
        <v>3780</v>
      </c>
      <c r="E45" s="269" t="s">
        <v>584</v>
      </c>
      <c r="F45" s="389">
        <v>120000</v>
      </c>
      <c r="G45" s="268">
        <v>15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43937</v>
      </c>
      <c r="B46" s="268" t="s">
        <v>153</v>
      </c>
      <c r="C46" s="269" t="s">
        <v>3593</v>
      </c>
      <c r="D46" s="269" t="s">
        <v>3659</v>
      </c>
      <c r="E46" s="269" t="s">
        <v>584</v>
      </c>
      <c r="F46" s="389">
        <v>3255412</v>
      </c>
      <c r="G46" s="268">
        <v>26.34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43937</v>
      </c>
      <c r="B47" s="268" t="s">
        <v>153</v>
      </c>
      <c r="C47" s="269" t="s">
        <v>3593</v>
      </c>
      <c r="D47" s="269" t="s">
        <v>3619</v>
      </c>
      <c r="E47" s="269" t="s">
        <v>584</v>
      </c>
      <c r="F47" s="389">
        <v>5487369</v>
      </c>
      <c r="G47" s="268">
        <v>26.3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43937</v>
      </c>
      <c r="B48" s="268" t="s">
        <v>3781</v>
      </c>
      <c r="C48" s="269" t="s">
        <v>3782</v>
      </c>
      <c r="D48" s="269" t="s">
        <v>3783</v>
      </c>
      <c r="E48" s="269" t="s">
        <v>584</v>
      </c>
      <c r="F48" s="389">
        <v>38000</v>
      </c>
      <c r="G48" s="268">
        <v>26.78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43937</v>
      </c>
      <c r="B49" s="268" t="s">
        <v>3781</v>
      </c>
      <c r="C49" s="269" t="s">
        <v>3782</v>
      </c>
      <c r="D49" s="269" t="s">
        <v>3784</v>
      </c>
      <c r="E49" s="269" t="s">
        <v>584</v>
      </c>
      <c r="F49" s="389">
        <v>40000</v>
      </c>
      <c r="G49" s="268">
        <v>26.83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43937</v>
      </c>
      <c r="B50" s="268" t="s">
        <v>118</v>
      </c>
      <c r="C50" s="269" t="s">
        <v>3657</v>
      </c>
      <c r="D50" s="269" t="s">
        <v>3619</v>
      </c>
      <c r="E50" s="269" t="s">
        <v>585</v>
      </c>
      <c r="F50" s="389">
        <v>3962090</v>
      </c>
      <c r="G50" s="268">
        <v>98.73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43937</v>
      </c>
      <c r="B51" s="268" t="s">
        <v>133</v>
      </c>
      <c r="C51" s="269" t="s">
        <v>3658</v>
      </c>
      <c r="D51" s="269" t="s">
        <v>3699</v>
      </c>
      <c r="E51" s="269" t="s">
        <v>585</v>
      </c>
      <c r="F51" s="389">
        <v>642168</v>
      </c>
      <c r="G51" s="268">
        <v>320.05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43937</v>
      </c>
      <c r="B52" s="268" t="s">
        <v>133</v>
      </c>
      <c r="C52" s="269" t="s">
        <v>3658</v>
      </c>
      <c r="D52" s="269" t="s">
        <v>3659</v>
      </c>
      <c r="E52" s="269" t="s">
        <v>585</v>
      </c>
      <c r="F52" s="389">
        <v>528640</v>
      </c>
      <c r="G52" s="268">
        <v>321.69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43937</v>
      </c>
      <c r="B53" s="268" t="s">
        <v>3770</v>
      </c>
      <c r="C53" s="269" t="s">
        <v>3771</v>
      </c>
      <c r="D53" s="269" t="s">
        <v>3785</v>
      </c>
      <c r="E53" s="269" t="s">
        <v>585</v>
      </c>
      <c r="F53" s="389">
        <v>760000</v>
      </c>
      <c r="G53" s="268">
        <v>15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43937</v>
      </c>
      <c r="B54" s="268" t="s">
        <v>3770</v>
      </c>
      <c r="C54" s="269" t="s">
        <v>3771</v>
      </c>
      <c r="D54" s="269" t="s">
        <v>3786</v>
      </c>
      <c r="E54" s="269" t="s">
        <v>585</v>
      </c>
      <c r="F54" s="389">
        <v>248000</v>
      </c>
      <c r="G54" s="268">
        <v>15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43937</v>
      </c>
      <c r="B55" s="268" t="s">
        <v>3770</v>
      </c>
      <c r="C55" s="269" t="s">
        <v>3771</v>
      </c>
      <c r="D55" s="269" t="s">
        <v>3787</v>
      </c>
      <c r="E55" s="269" t="s">
        <v>585</v>
      </c>
      <c r="F55" s="389">
        <v>136000</v>
      </c>
      <c r="G55" s="268">
        <v>15</v>
      </c>
      <c r="H55" s="346" t="s">
        <v>2954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43937</v>
      </c>
      <c r="B56" s="268" t="s">
        <v>3770</v>
      </c>
      <c r="C56" s="269" t="s">
        <v>3771</v>
      </c>
      <c r="D56" s="269" t="s">
        <v>3788</v>
      </c>
      <c r="E56" s="269" t="s">
        <v>585</v>
      </c>
      <c r="F56" s="389">
        <v>288000</v>
      </c>
      <c r="G56" s="268">
        <v>15</v>
      </c>
      <c r="H56" s="346" t="s">
        <v>2954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43937</v>
      </c>
      <c r="B57" s="268" t="s">
        <v>153</v>
      </c>
      <c r="C57" s="269" t="s">
        <v>3593</v>
      </c>
      <c r="D57" s="269" t="s">
        <v>3659</v>
      </c>
      <c r="E57" s="269" t="s">
        <v>585</v>
      </c>
      <c r="F57" s="389">
        <v>3255412</v>
      </c>
      <c r="G57" s="268">
        <v>26.39</v>
      </c>
      <c r="H57" s="346" t="s">
        <v>2954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43937</v>
      </c>
      <c r="B58" s="268" t="s">
        <v>153</v>
      </c>
      <c r="C58" s="269" t="s">
        <v>3593</v>
      </c>
      <c r="D58" s="269" t="s">
        <v>3619</v>
      </c>
      <c r="E58" s="269" t="s">
        <v>585</v>
      </c>
      <c r="F58" s="389">
        <v>5459228</v>
      </c>
      <c r="G58" s="268">
        <v>26.33</v>
      </c>
      <c r="H58" s="346" t="s">
        <v>2954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43937</v>
      </c>
      <c r="B59" s="268" t="s">
        <v>3781</v>
      </c>
      <c r="C59" s="269" t="s">
        <v>3782</v>
      </c>
      <c r="D59" s="269" t="s">
        <v>3784</v>
      </c>
      <c r="E59" s="269" t="s">
        <v>585</v>
      </c>
      <c r="F59" s="389">
        <v>48000</v>
      </c>
      <c r="G59" s="268">
        <v>26.63</v>
      </c>
      <c r="H59" s="346" t="s">
        <v>2954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43937</v>
      </c>
      <c r="B60" s="268" t="s">
        <v>3781</v>
      </c>
      <c r="C60" s="269" t="s">
        <v>3782</v>
      </c>
      <c r="D60" s="269" t="s">
        <v>3783</v>
      </c>
      <c r="E60" s="269" t="s">
        <v>585</v>
      </c>
      <c r="F60" s="389">
        <v>38000</v>
      </c>
      <c r="G60" s="268">
        <v>26.8</v>
      </c>
      <c r="H60" s="346" t="s">
        <v>2954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288"/>
  <sheetViews>
    <sheetView topLeftCell="B1" zoomScale="85" zoomScaleNormal="85" workbookViewId="0">
      <selection activeCell="O74" sqref="O74:O75"/>
    </sheetView>
  </sheetViews>
  <sheetFormatPr defaultColWidth="9.10937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88671875" style="10" customWidth="1"/>
    <col min="7" max="7" width="9.5546875" style="10" customWidth="1"/>
    <col min="8" max="8" width="9.109375" style="10" customWidth="1"/>
    <col min="9" max="9" width="13.44140625" style="10" customWidth="1"/>
    <col min="10" max="10" width="21.6640625" style="8" customWidth="1"/>
    <col min="11" max="11" width="10.88671875" style="10" customWidth="1"/>
    <col min="12" max="12" width="13" style="10" customWidth="1"/>
    <col min="13" max="13" width="12.33203125" style="10" customWidth="1"/>
    <col min="14" max="14" width="12.6640625" customWidth="1"/>
    <col min="15" max="15" width="15" style="8" customWidth="1"/>
    <col min="16" max="16" width="14.5546875" customWidth="1"/>
    <col min="17" max="17" width="18" hidden="1" customWidth="1"/>
    <col min="18" max="18" width="5.88671875" style="10" hidden="1" customWidth="1"/>
    <col min="19" max="19" width="12.6640625" hidden="1" customWidth="1"/>
    <col min="20" max="20" width="8.33203125" hidden="1" customWidth="1"/>
    <col min="21" max="31" width="9.10937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6.4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1">
      <c r="A6" s="18" t="s">
        <v>3563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43938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3.8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9.6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3.8">
      <c r="A10" s="446">
        <v>1</v>
      </c>
      <c r="B10" s="441">
        <v>43917</v>
      </c>
      <c r="C10" s="447"/>
      <c r="D10" s="398" t="s">
        <v>196</v>
      </c>
      <c r="E10" s="448" t="s">
        <v>602</v>
      </c>
      <c r="F10" s="448">
        <v>3175</v>
      </c>
      <c r="G10" s="449">
        <v>2940</v>
      </c>
      <c r="H10" s="448">
        <v>3295</v>
      </c>
      <c r="I10" s="450" t="s">
        <v>3557</v>
      </c>
      <c r="J10" s="65" t="s">
        <v>3610</v>
      </c>
      <c r="K10" s="65">
        <f t="shared" ref="K10" si="0">H10-F10</f>
        <v>120</v>
      </c>
      <c r="L10" s="399">
        <f t="shared" ref="L10" si="1">K10/F10</f>
        <v>3.7795275590551181E-2</v>
      </c>
      <c r="M10" s="65" t="s">
        <v>601</v>
      </c>
      <c r="N10" s="451">
        <v>43928</v>
      </c>
      <c r="O10" s="450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3.8">
      <c r="A11" s="446">
        <v>2</v>
      </c>
      <c r="B11" s="441">
        <v>43921</v>
      </c>
      <c r="C11" s="447"/>
      <c r="D11" s="398" t="s">
        <v>203</v>
      </c>
      <c r="E11" s="448" t="s">
        <v>602</v>
      </c>
      <c r="F11" s="448">
        <v>125.5</v>
      </c>
      <c r="G11" s="449">
        <v>118</v>
      </c>
      <c r="H11" s="448">
        <v>132</v>
      </c>
      <c r="I11" s="450" t="s">
        <v>757</v>
      </c>
      <c r="J11" s="65" t="s">
        <v>3611</v>
      </c>
      <c r="K11" s="65">
        <f t="shared" ref="K11:K12" si="2">H11-F11</f>
        <v>6.5</v>
      </c>
      <c r="L11" s="399">
        <f t="shared" ref="L11:L12" si="3">K11/F11</f>
        <v>5.1792828685258967E-2</v>
      </c>
      <c r="M11" s="65" t="s">
        <v>601</v>
      </c>
      <c r="N11" s="451">
        <v>43928</v>
      </c>
      <c r="O11" s="450"/>
      <c r="Q11" s="64"/>
      <c r="R11" s="342" t="s">
        <v>3188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3.8">
      <c r="A12" s="446">
        <v>3</v>
      </c>
      <c r="B12" s="441">
        <v>43922</v>
      </c>
      <c r="C12" s="447"/>
      <c r="D12" s="398" t="s">
        <v>109</v>
      </c>
      <c r="E12" s="448" t="s">
        <v>602</v>
      </c>
      <c r="F12" s="448">
        <v>423.5</v>
      </c>
      <c r="G12" s="449">
        <v>395</v>
      </c>
      <c r="H12" s="448">
        <v>442</v>
      </c>
      <c r="I12" s="450" t="s">
        <v>3556</v>
      </c>
      <c r="J12" s="65" t="s">
        <v>3615</v>
      </c>
      <c r="K12" s="65">
        <f t="shared" si="2"/>
        <v>18.5</v>
      </c>
      <c r="L12" s="399">
        <f t="shared" si="3"/>
        <v>4.3683589138134596E-2</v>
      </c>
      <c r="M12" s="65" t="s">
        <v>601</v>
      </c>
      <c r="N12" s="451">
        <v>43928</v>
      </c>
      <c r="O12" s="450"/>
      <c r="Q12" s="64"/>
      <c r="R12" s="342" t="s">
        <v>604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3.8">
      <c r="A13" s="452">
        <v>4</v>
      </c>
      <c r="B13" s="442">
        <v>43922</v>
      </c>
      <c r="C13" s="453"/>
      <c r="D13" s="393" t="s">
        <v>52</v>
      </c>
      <c r="E13" s="454" t="s">
        <v>602</v>
      </c>
      <c r="F13" s="454">
        <v>1635</v>
      </c>
      <c r="G13" s="455">
        <v>1540</v>
      </c>
      <c r="H13" s="454">
        <v>1530</v>
      </c>
      <c r="I13" s="456" t="s">
        <v>3559</v>
      </c>
      <c r="J13" s="394" t="s">
        <v>3589</v>
      </c>
      <c r="K13" s="394">
        <f t="shared" ref="K13" si="4">H13-F13</f>
        <v>-105</v>
      </c>
      <c r="L13" s="395">
        <f t="shared" ref="L13" si="5">K13/F13</f>
        <v>-6.4220183486238536E-2</v>
      </c>
      <c r="M13" s="394" t="s">
        <v>665</v>
      </c>
      <c r="N13" s="445">
        <v>43924</v>
      </c>
      <c r="O13" s="456"/>
      <c r="Q13" s="64"/>
      <c r="R13" s="342" t="s">
        <v>3188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3.8">
      <c r="A14" s="446">
        <v>5</v>
      </c>
      <c r="B14" s="441">
        <v>43922</v>
      </c>
      <c r="C14" s="447"/>
      <c r="D14" s="398" t="s">
        <v>48</v>
      </c>
      <c r="E14" s="448" t="s">
        <v>602</v>
      </c>
      <c r="F14" s="448">
        <v>1105</v>
      </c>
      <c r="G14" s="449">
        <v>1040</v>
      </c>
      <c r="H14" s="448">
        <v>1145</v>
      </c>
      <c r="I14" s="450">
        <v>1250</v>
      </c>
      <c r="J14" s="65" t="s">
        <v>638</v>
      </c>
      <c r="K14" s="65">
        <f t="shared" ref="K14:K15" si="6">H14-F14</f>
        <v>40</v>
      </c>
      <c r="L14" s="399">
        <f t="shared" ref="L14:L15" si="7">K14/F14</f>
        <v>3.6199095022624438E-2</v>
      </c>
      <c r="M14" s="65" t="s">
        <v>601</v>
      </c>
      <c r="N14" s="451">
        <v>43924</v>
      </c>
      <c r="O14" s="450"/>
      <c r="Q14" s="64"/>
      <c r="R14" s="342" t="s">
        <v>604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3.8">
      <c r="A15" s="446">
        <v>6</v>
      </c>
      <c r="B15" s="441">
        <v>43924</v>
      </c>
      <c r="C15" s="447"/>
      <c r="D15" s="398" t="s">
        <v>164</v>
      </c>
      <c r="E15" s="448" t="s">
        <v>602</v>
      </c>
      <c r="F15" s="448">
        <v>1255</v>
      </c>
      <c r="G15" s="449">
        <v>1170</v>
      </c>
      <c r="H15" s="448">
        <v>1302.5</v>
      </c>
      <c r="I15" s="450" t="s">
        <v>3588</v>
      </c>
      <c r="J15" s="65" t="s">
        <v>732</v>
      </c>
      <c r="K15" s="65">
        <f t="shared" si="6"/>
        <v>47.5</v>
      </c>
      <c r="L15" s="399">
        <f t="shared" si="7"/>
        <v>3.7848605577689244E-2</v>
      </c>
      <c r="M15" s="65" t="s">
        <v>601</v>
      </c>
      <c r="N15" s="451">
        <v>43928</v>
      </c>
      <c r="O15" s="450"/>
      <c r="Q15" s="64"/>
      <c r="R15" s="342" t="s">
        <v>604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3.8">
      <c r="A16" s="446">
        <v>7</v>
      </c>
      <c r="B16" s="441">
        <v>43928</v>
      </c>
      <c r="C16" s="447"/>
      <c r="D16" s="398" t="s">
        <v>89</v>
      </c>
      <c r="E16" s="448" t="s">
        <v>602</v>
      </c>
      <c r="F16" s="448">
        <v>436</v>
      </c>
      <c r="G16" s="449">
        <v>410</v>
      </c>
      <c r="H16" s="448">
        <v>450</v>
      </c>
      <c r="I16" s="450" t="s">
        <v>3613</v>
      </c>
      <c r="J16" s="65" t="s">
        <v>3614</v>
      </c>
      <c r="K16" s="65">
        <f t="shared" ref="K16:K17" si="8">H16-F16</f>
        <v>14</v>
      </c>
      <c r="L16" s="399">
        <f t="shared" ref="L16:L17" si="9">K16/F16</f>
        <v>3.2110091743119268E-2</v>
      </c>
      <c r="M16" s="65" t="s">
        <v>601</v>
      </c>
      <c r="N16" s="439">
        <v>43928</v>
      </c>
      <c r="O16" s="450"/>
      <c r="Q16" s="64"/>
      <c r="R16" s="342" t="s">
        <v>3188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3.8">
      <c r="A17" s="446">
        <v>8</v>
      </c>
      <c r="B17" s="441">
        <v>43928</v>
      </c>
      <c r="C17" s="447"/>
      <c r="D17" s="398" t="s">
        <v>147</v>
      </c>
      <c r="E17" s="448" t="s">
        <v>602</v>
      </c>
      <c r="F17" s="448">
        <v>740</v>
      </c>
      <c r="G17" s="449">
        <v>696</v>
      </c>
      <c r="H17" s="448">
        <v>777.5</v>
      </c>
      <c r="I17" s="450" t="s">
        <v>3616</v>
      </c>
      <c r="J17" s="65" t="s">
        <v>3656</v>
      </c>
      <c r="K17" s="65">
        <f t="shared" si="8"/>
        <v>37.5</v>
      </c>
      <c r="L17" s="399">
        <f t="shared" si="9"/>
        <v>5.0675675675675678E-2</v>
      </c>
      <c r="M17" s="65" t="s">
        <v>601</v>
      </c>
      <c r="N17" s="451">
        <v>43929</v>
      </c>
      <c r="O17" s="450"/>
      <c r="Q17" s="64"/>
      <c r="R17" s="342" t="s">
        <v>3188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3.8">
      <c r="A18" s="446">
        <v>9</v>
      </c>
      <c r="B18" s="441">
        <v>43928</v>
      </c>
      <c r="C18" s="447"/>
      <c r="D18" s="398" t="s">
        <v>450</v>
      </c>
      <c r="E18" s="448" t="s">
        <v>602</v>
      </c>
      <c r="F18" s="448">
        <v>158</v>
      </c>
      <c r="G18" s="449">
        <v>148</v>
      </c>
      <c r="H18" s="448">
        <v>167.5</v>
      </c>
      <c r="I18" s="450" t="s">
        <v>3617</v>
      </c>
      <c r="J18" s="65" t="s">
        <v>3710</v>
      </c>
      <c r="K18" s="65">
        <f t="shared" ref="K18" si="10">H18-F18</f>
        <v>9.5</v>
      </c>
      <c r="L18" s="399">
        <f t="shared" ref="L18" si="11">K18/F18</f>
        <v>6.0126582278481014E-2</v>
      </c>
      <c r="M18" s="65" t="s">
        <v>601</v>
      </c>
      <c r="N18" s="451">
        <v>43936</v>
      </c>
      <c r="O18" s="450"/>
      <c r="Q18" s="64"/>
      <c r="R18" s="342" t="s">
        <v>604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3.8">
      <c r="A19" s="446">
        <v>10</v>
      </c>
      <c r="B19" s="441">
        <v>43929</v>
      </c>
      <c r="C19" s="447"/>
      <c r="D19" s="398" t="s">
        <v>48</v>
      </c>
      <c r="E19" s="448" t="s">
        <v>602</v>
      </c>
      <c r="F19" s="448">
        <v>1220</v>
      </c>
      <c r="G19" s="449">
        <v>1140</v>
      </c>
      <c r="H19" s="448">
        <v>1275</v>
      </c>
      <c r="I19" s="450" t="s">
        <v>3640</v>
      </c>
      <c r="J19" s="65" t="s">
        <v>725</v>
      </c>
      <c r="K19" s="65">
        <f>H19-F19</f>
        <v>55</v>
      </c>
      <c r="L19" s="399">
        <f t="shared" ref="L19" si="12">K19/F19</f>
        <v>4.5081967213114756E-2</v>
      </c>
      <c r="M19" s="65" t="s">
        <v>601</v>
      </c>
      <c r="N19" s="439">
        <v>43929</v>
      </c>
      <c r="O19" s="450"/>
      <c r="Q19" s="64"/>
      <c r="R19" s="342" t="s">
        <v>3188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3.8">
      <c r="A20" s="446">
        <v>11</v>
      </c>
      <c r="B20" s="441">
        <v>43929</v>
      </c>
      <c r="C20" s="447"/>
      <c r="D20" s="398" t="s">
        <v>155</v>
      </c>
      <c r="E20" s="448" t="s">
        <v>602</v>
      </c>
      <c r="F20" s="448">
        <v>1080</v>
      </c>
      <c r="G20" s="449">
        <v>1015</v>
      </c>
      <c r="H20" s="448">
        <v>1135</v>
      </c>
      <c r="I20" s="450" t="s">
        <v>3642</v>
      </c>
      <c r="J20" s="65" t="s">
        <v>725</v>
      </c>
      <c r="K20" s="65">
        <f>H20-F20</f>
        <v>55</v>
      </c>
      <c r="L20" s="399">
        <f t="shared" ref="L20:L21" si="13">K20/F20</f>
        <v>5.0925925925925923E-2</v>
      </c>
      <c r="M20" s="65" t="s">
        <v>601</v>
      </c>
      <c r="N20" s="439">
        <v>43929</v>
      </c>
      <c r="O20" s="450"/>
      <c r="Q20" s="64"/>
      <c r="R20" s="342" t="s">
        <v>604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3.8">
      <c r="A21" s="446">
        <v>12</v>
      </c>
      <c r="B21" s="441">
        <v>43929</v>
      </c>
      <c r="C21" s="447"/>
      <c r="D21" s="398" t="s">
        <v>188</v>
      </c>
      <c r="E21" s="448" t="s">
        <v>602</v>
      </c>
      <c r="F21" s="448">
        <v>1730</v>
      </c>
      <c r="G21" s="449">
        <v>1640</v>
      </c>
      <c r="H21" s="448">
        <v>1795</v>
      </c>
      <c r="I21" s="450" t="s">
        <v>3643</v>
      </c>
      <c r="J21" s="65" t="s">
        <v>3711</v>
      </c>
      <c r="K21" s="65">
        <f t="shared" ref="K21" si="14">H21-F21</f>
        <v>65</v>
      </c>
      <c r="L21" s="399">
        <f t="shared" si="13"/>
        <v>3.7572254335260118E-2</v>
      </c>
      <c r="M21" s="65" t="s">
        <v>601</v>
      </c>
      <c r="N21" s="451">
        <v>43936</v>
      </c>
      <c r="O21" s="450"/>
      <c r="Q21" s="64"/>
      <c r="R21" s="342" t="s">
        <v>3188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3.8">
      <c r="A22" s="65">
        <v>13</v>
      </c>
      <c r="B22" s="441">
        <v>43929</v>
      </c>
      <c r="C22" s="399"/>
      <c r="D22" s="398" t="s">
        <v>194</v>
      </c>
      <c r="E22" s="451" t="s">
        <v>602</v>
      </c>
      <c r="F22" s="450">
        <v>910</v>
      </c>
      <c r="G22" s="65">
        <v>860</v>
      </c>
      <c r="H22" s="65">
        <v>947.5</v>
      </c>
      <c r="I22" s="399" t="s">
        <v>3644</v>
      </c>
      <c r="J22" s="65" t="s">
        <v>3656</v>
      </c>
      <c r="K22" s="65">
        <f>H22-F22</f>
        <v>37.5</v>
      </c>
      <c r="L22" s="399">
        <f t="shared" ref="L22" si="15">K22/F22</f>
        <v>4.1208791208791208E-2</v>
      </c>
      <c r="M22" s="65" t="s">
        <v>601</v>
      </c>
      <c r="N22" s="451">
        <v>43930</v>
      </c>
      <c r="O22" s="450"/>
      <c r="Q22" s="64"/>
      <c r="R22" s="342" t="s">
        <v>3188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3.8">
      <c r="A23" s="400">
        <v>14</v>
      </c>
      <c r="B23" s="433">
        <v>43929</v>
      </c>
      <c r="C23" s="412"/>
      <c r="D23" s="380" t="s">
        <v>248</v>
      </c>
      <c r="E23" s="436" t="s">
        <v>602</v>
      </c>
      <c r="F23" s="436" t="s">
        <v>3651</v>
      </c>
      <c r="G23" s="437">
        <v>258</v>
      </c>
      <c r="H23" s="436"/>
      <c r="I23" s="436" t="s">
        <v>3652</v>
      </c>
      <c r="J23" s="378" t="s">
        <v>603</v>
      </c>
      <c r="K23" s="378"/>
      <c r="L23" s="383"/>
      <c r="M23" s="378"/>
      <c r="N23" s="410"/>
      <c r="O23" s="378"/>
      <c r="Q23" s="64"/>
      <c r="R23" s="342" t="s">
        <v>604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3.8">
      <c r="A24" s="65">
        <v>15</v>
      </c>
      <c r="B24" s="441">
        <v>43929</v>
      </c>
      <c r="C24" s="399"/>
      <c r="D24" s="398" t="s">
        <v>147</v>
      </c>
      <c r="E24" s="451" t="s">
        <v>602</v>
      </c>
      <c r="F24" s="450">
        <v>732.5</v>
      </c>
      <c r="G24" s="65">
        <v>689</v>
      </c>
      <c r="H24" s="65">
        <v>760</v>
      </c>
      <c r="I24" s="399" t="s">
        <v>3616</v>
      </c>
      <c r="J24" s="65" t="s">
        <v>3698</v>
      </c>
      <c r="K24" s="65">
        <f>H24-F24</f>
        <v>27.5</v>
      </c>
      <c r="L24" s="399">
        <f t="shared" ref="L24" si="16">K24/F24</f>
        <v>3.7542662116040959E-2</v>
      </c>
      <c r="M24" s="65" t="s">
        <v>601</v>
      </c>
      <c r="N24" s="451">
        <v>43936</v>
      </c>
      <c r="O24" s="450"/>
      <c r="Q24" s="64"/>
      <c r="R24" s="342" t="s">
        <v>3188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3.8">
      <c r="A25" s="400">
        <v>16</v>
      </c>
      <c r="B25" s="433">
        <v>43930</v>
      </c>
      <c r="C25" s="412"/>
      <c r="D25" s="380" t="s">
        <v>171</v>
      </c>
      <c r="E25" s="436" t="s">
        <v>602</v>
      </c>
      <c r="F25" s="436" t="s">
        <v>3696</v>
      </c>
      <c r="G25" s="437">
        <v>1130</v>
      </c>
      <c r="H25" s="436"/>
      <c r="I25" s="436" t="s">
        <v>3697</v>
      </c>
      <c r="J25" s="378" t="s">
        <v>603</v>
      </c>
      <c r="K25" s="413"/>
      <c r="L25" s="383"/>
      <c r="M25" s="413"/>
      <c r="N25" s="410"/>
      <c r="O25" s="378"/>
      <c r="Q25" s="64"/>
      <c r="R25" s="342" t="s">
        <v>3188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488" customFormat="1" ht="13.8">
      <c r="A26" s="446">
        <v>17</v>
      </c>
      <c r="B26" s="441">
        <v>43934</v>
      </c>
      <c r="C26" s="447"/>
      <c r="D26" s="398" t="s">
        <v>3701</v>
      </c>
      <c r="E26" s="448" t="s">
        <v>602</v>
      </c>
      <c r="F26" s="448">
        <v>722.5</v>
      </c>
      <c r="G26" s="449">
        <v>682</v>
      </c>
      <c r="H26" s="448">
        <v>752.5</v>
      </c>
      <c r="I26" s="450" t="s">
        <v>3702</v>
      </c>
      <c r="J26" s="65" t="s">
        <v>3655</v>
      </c>
      <c r="K26" s="65">
        <f t="shared" ref="K26" si="17">H26-F26</f>
        <v>30</v>
      </c>
      <c r="L26" s="399">
        <f t="shared" ref="L26" si="18">K26/F26</f>
        <v>4.1522491349480967E-2</v>
      </c>
      <c r="M26" s="65" t="s">
        <v>601</v>
      </c>
      <c r="N26" s="451">
        <v>43936</v>
      </c>
      <c r="O26" s="450"/>
      <c r="Q26" s="489"/>
      <c r="R26" s="490" t="s">
        <v>3188</v>
      </c>
      <c r="S26" s="489"/>
      <c r="T26" s="489"/>
      <c r="U26" s="489"/>
      <c r="V26" s="489"/>
      <c r="W26" s="489"/>
      <c r="X26" s="489"/>
      <c r="Y26" s="489"/>
      <c r="Z26" s="489"/>
      <c r="AA26" s="489"/>
      <c r="AB26" s="489"/>
    </row>
    <row r="27" spans="1:28" s="5" customFormat="1" ht="13.8">
      <c r="A27" s="446">
        <v>18</v>
      </c>
      <c r="B27" s="441">
        <v>43934</v>
      </c>
      <c r="C27" s="447"/>
      <c r="D27" s="398" t="s">
        <v>109</v>
      </c>
      <c r="E27" s="448" t="s">
        <v>602</v>
      </c>
      <c r="F27" s="448">
        <v>457.5</v>
      </c>
      <c r="G27" s="449">
        <v>415</v>
      </c>
      <c r="H27" s="448">
        <v>476.5</v>
      </c>
      <c r="I27" s="450" t="s">
        <v>3703</v>
      </c>
      <c r="J27" s="65" t="s">
        <v>3712</v>
      </c>
      <c r="K27" s="65">
        <f t="shared" ref="K27" si="19">H27-F27</f>
        <v>19</v>
      </c>
      <c r="L27" s="399">
        <f t="shared" ref="L27" si="20">K27/F27</f>
        <v>4.1530054644808745E-2</v>
      </c>
      <c r="M27" s="65" t="s">
        <v>601</v>
      </c>
      <c r="N27" s="451">
        <v>43936</v>
      </c>
      <c r="O27" s="450"/>
      <c r="Q27" s="64"/>
      <c r="R27" s="342" t="s">
        <v>604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3.8">
      <c r="A28" s="400">
        <v>19</v>
      </c>
      <c r="B28" s="433">
        <v>43936</v>
      </c>
      <c r="C28" s="412"/>
      <c r="D28" s="380" t="s">
        <v>369</v>
      </c>
      <c r="E28" s="436" t="s">
        <v>602</v>
      </c>
      <c r="F28" s="436" t="s">
        <v>3724</v>
      </c>
      <c r="G28" s="437">
        <v>390</v>
      </c>
      <c r="H28" s="436"/>
      <c r="I28" s="436" t="s">
        <v>3556</v>
      </c>
      <c r="J28" s="413" t="s">
        <v>603</v>
      </c>
      <c r="K28" s="413"/>
      <c r="L28" s="383"/>
      <c r="M28" s="413"/>
      <c r="N28" s="410"/>
      <c r="O28" s="378"/>
      <c r="Q28" s="64"/>
      <c r="R28" s="342" t="s">
        <v>604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3.8">
      <c r="A29" s="400">
        <v>20</v>
      </c>
      <c r="B29" s="433">
        <v>43936</v>
      </c>
      <c r="C29" s="412"/>
      <c r="D29" s="380" t="s">
        <v>120</v>
      </c>
      <c r="E29" s="436" t="s">
        <v>602</v>
      </c>
      <c r="F29" s="436" t="s">
        <v>3727</v>
      </c>
      <c r="G29" s="437">
        <v>310</v>
      </c>
      <c r="H29" s="436"/>
      <c r="I29" s="436" t="s">
        <v>3728</v>
      </c>
      <c r="J29" s="413" t="s">
        <v>603</v>
      </c>
      <c r="K29" s="413"/>
      <c r="L29" s="383"/>
      <c r="M29" s="413"/>
      <c r="N29" s="410"/>
      <c r="O29" s="378"/>
      <c r="Q29" s="64"/>
      <c r="R29" s="342" t="s">
        <v>3188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3.8">
      <c r="A30" s="400">
        <v>21</v>
      </c>
      <c r="B30" s="433">
        <v>43937</v>
      </c>
      <c r="C30" s="412"/>
      <c r="D30" s="380" t="s">
        <v>109</v>
      </c>
      <c r="E30" s="436" t="s">
        <v>602</v>
      </c>
      <c r="F30" s="436" t="s">
        <v>3736</v>
      </c>
      <c r="G30" s="437">
        <v>435</v>
      </c>
      <c r="H30" s="436"/>
      <c r="I30" s="436" t="s">
        <v>3737</v>
      </c>
      <c r="J30" s="413" t="s">
        <v>603</v>
      </c>
      <c r="K30" s="413"/>
      <c r="L30" s="383"/>
      <c r="M30" s="413"/>
      <c r="N30" s="410"/>
      <c r="O30" s="378"/>
      <c r="Q30" s="64"/>
      <c r="R30" s="342" t="s">
        <v>604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3.8">
      <c r="A31" s="400">
        <v>22</v>
      </c>
      <c r="B31" s="433">
        <v>43937</v>
      </c>
      <c r="C31" s="412"/>
      <c r="D31" s="380" t="s">
        <v>265</v>
      </c>
      <c r="E31" s="436" t="s">
        <v>602</v>
      </c>
      <c r="F31" s="436" t="s">
        <v>3738</v>
      </c>
      <c r="G31" s="437">
        <v>326</v>
      </c>
      <c r="H31" s="436"/>
      <c r="I31" s="436">
        <v>390</v>
      </c>
      <c r="J31" s="413" t="s">
        <v>603</v>
      </c>
      <c r="K31" s="413"/>
      <c r="L31" s="383"/>
      <c r="M31" s="413"/>
      <c r="N31" s="410"/>
      <c r="O31" s="378"/>
      <c r="Q31" s="64"/>
      <c r="R31" s="342" t="s">
        <v>3188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3.8">
      <c r="A32" s="400"/>
      <c r="B32" s="433"/>
      <c r="C32" s="412"/>
      <c r="D32" s="380"/>
      <c r="E32" s="436"/>
      <c r="F32" s="436"/>
      <c r="G32" s="437"/>
      <c r="H32" s="436"/>
      <c r="I32" s="436"/>
      <c r="J32" s="413"/>
      <c r="K32" s="413"/>
      <c r="L32" s="383"/>
      <c r="M32" s="413"/>
      <c r="N32" s="410"/>
      <c r="O32" s="378"/>
      <c r="Q32" s="64"/>
      <c r="R32" s="342"/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38" s="5" customFormat="1" ht="13.8">
      <c r="A33" s="400"/>
      <c r="B33" s="433"/>
      <c r="C33" s="412"/>
      <c r="D33" s="380"/>
      <c r="E33" s="436"/>
      <c r="F33" s="436"/>
      <c r="G33" s="437"/>
      <c r="H33" s="436"/>
      <c r="I33" s="436"/>
      <c r="J33" s="413"/>
      <c r="K33" s="413"/>
      <c r="L33" s="383"/>
      <c r="M33" s="413"/>
      <c r="N33" s="410"/>
      <c r="O33" s="378"/>
      <c r="Q33" s="64"/>
      <c r="R33" s="342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3.8">
      <c r="A34" s="400"/>
      <c r="B34" s="433"/>
      <c r="C34" s="434"/>
      <c r="D34" s="412"/>
      <c r="E34" s="435"/>
      <c r="F34" s="436"/>
      <c r="G34" s="437"/>
      <c r="H34" s="437"/>
      <c r="I34" s="436"/>
      <c r="J34" s="378"/>
      <c r="K34" s="378"/>
      <c r="L34" s="383"/>
      <c r="M34" s="378"/>
      <c r="N34" s="410"/>
      <c r="O34" s="390"/>
      <c r="Q34" s="64"/>
      <c r="R34" s="342"/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2" customHeight="1">
      <c r="A35" s="23" t="s">
        <v>605</v>
      </c>
      <c r="B35" s="24"/>
      <c r="C35" s="25"/>
      <c r="D35" s="26"/>
      <c r="E35" s="27"/>
      <c r="F35" s="28"/>
      <c r="G35" s="28"/>
      <c r="H35" s="28"/>
      <c r="I35" s="28"/>
      <c r="J35" s="66"/>
      <c r="K35" s="28"/>
      <c r="L35" s="28"/>
      <c r="M35" s="38"/>
      <c r="N35" s="66"/>
      <c r="O35" s="67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9" t="s">
        <v>606</v>
      </c>
      <c r="B36" s="23"/>
      <c r="C36" s="23"/>
      <c r="D36" s="23"/>
      <c r="F36" s="30" t="s">
        <v>607</v>
      </c>
      <c r="G36" s="17"/>
      <c r="H36" s="31"/>
      <c r="I36" s="36"/>
      <c r="J36" s="68"/>
      <c r="K36" s="69"/>
      <c r="L36" s="70"/>
      <c r="M36" s="70"/>
      <c r="N36" s="16"/>
      <c r="O36" s="71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 t="s">
        <v>608</v>
      </c>
      <c r="B37" s="23"/>
      <c r="C37" s="23"/>
      <c r="D37" s="23"/>
      <c r="E37" s="32"/>
      <c r="F37" s="30" t="s">
        <v>609</v>
      </c>
      <c r="G37" s="17"/>
      <c r="H37" s="31"/>
      <c r="I37" s="36"/>
      <c r="J37" s="68"/>
      <c r="K37" s="69"/>
      <c r="L37" s="70"/>
      <c r="M37" s="70"/>
      <c r="N37" s="16"/>
      <c r="O37" s="71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3"/>
      <c r="B38" s="23"/>
      <c r="C38" s="23"/>
      <c r="D38" s="23"/>
      <c r="E38" s="32"/>
      <c r="F38" s="17"/>
      <c r="G38" s="17"/>
      <c r="H38" s="31"/>
      <c r="I38" s="36"/>
      <c r="J38" s="72"/>
      <c r="K38" s="69"/>
      <c r="L38" s="70"/>
      <c r="M38" s="17"/>
      <c r="N38" s="73"/>
      <c r="O38" s="57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3.8">
      <c r="A39" s="11"/>
      <c r="B39" s="33" t="s">
        <v>610</v>
      </c>
      <c r="C39" s="33"/>
      <c r="D39" s="33"/>
      <c r="E39" s="33"/>
      <c r="F39" s="34"/>
      <c r="G39" s="32"/>
      <c r="H39" s="32"/>
      <c r="I39" s="74"/>
      <c r="J39" s="75"/>
      <c r="K39" s="76"/>
      <c r="L39" s="12"/>
      <c r="M39" s="12"/>
      <c r="N39" s="11"/>
      <c r="O39" s="53"/>
      <c r="R39" s="83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9.6">
      <c r="A40" s="20" t="s">
        <v>16</v>
      </c>
      <c r="B40" s="21" t="s">
        <v>576</v>
      </c>
      <c r="C40" s="21"/>
      <c r="D40" s="22" t="s">
        <v>589</v>
      </c>
      <c r="E40" s="21" t="s">
        <v>590</v>
      </c>
      <c r="F40" s="21" t="s">
        <v>591</v>
      </c>
      <c r="G40" s="21" t="s">
        <v>611</v>
      </c>
      <c r="H40" s="21" t="s">
        <v>593</v>
      </c>
      <c r="I40" s="21" t="s">
        <v>594</v>
      </c>
      <c r="J40" s="77" t="s">
        <v>595</v>
      </c>
      <c r="K40" s="62" t="s">
        <v>612</v>
      </c>
      <c r="L40" s="63" t="s">
        <v>597</v>
      </c>
      <c r="M40" s="78" t="s">
        <v>613</v>
      </c>
      <c r="N40" s="21" t="s">
        <v>614</v>
      </c>
      <c r="O40" s="21" t="s">
        <v>598</v>
      </c>
      <c r="P40" s="79" t="s">
        <v>599</v>
      </c>
      <c r="Q40" s="40"/>
      <c r="R40" s="38"/>
      <c r="S40" s="38"/>
      <c r="T40" s="38"/>
    </row>
    <row r="41" spans="1:38" ht="15" customHeight="1">
      <c r="A41" s="408">
        <v>1</v>
      </c>
      <c r="B41" s="442">
        <v>43922</v>
      </c>
      <c r="C41" s="392"/>
      <c r="D41" s="393" t="s">
        <v>111</v>
      </c>
      <c r="E41" s="403" t="s">
        <v>602</v>
      </c>
      <c r="F41" s="403">
        <v>842.5</v>
      </c>
      <c r="G41" s="396">
        <v>805</v>
      </c>
      <c r="H41" s="396">
        <v>832.5</v>
      </c>
      <c r="I41" s="403" t="s">
        <v>3558</v>
      </c>
      <c r="J41" s="394" t="s">
        <v>3474</v>
      </c>
      <c r="K41" s="394">
        <f t="shared" ref="K41" si="21">H41-F41</f>
        <v>-10</v>
      </c>
      <c r="L41" s="395">
        <f t="shared" ref="L41" si="22">K41/F41</f>
        <v>-1.1869436201780416E-2</v>
      </c>
      <c r="M41" s="396"/>
      <c r="N41" s="394"/>
      <c r="O41" s="394" t="s">
        <v>665</v>
      </c>
      <c r="P41" s="438">
        <v>43922</v>
      </c>
      <c r="Q41" s="8"/>
      <c r="R41" s="345" t="s">
        <v>3188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08">
        <v>2</v>
      </c>
      <c r="B42" s="442">
        <v>43922</v>
      </c>
      <c r="C42" s="392"/>
      <c r="D42" s="393" t="s">
        <v>119</v>
      </c>
      <c r="E42" s="403" t="s">
        <v>602</v>
      </c>
      <c r="F42" s="403">
        <v>317.5</v>
      </c>
      <c r="G42" s="396">
        <v>308</v>
      </c>
      <c r="H42" s="396">
        <v>312</v>
      </c>
      <c r="I42" s="403" t="s">
        <v>3432</v>
      </c>
      <c r="J42" s="394" t="s">
        <v>3562</v>
      </c>
      <c r="K42" s="394">
        <f t="shared" ref="K42" si="23">H42-F42</f>
        <v>-5.5</v>
      </c>
      <c r="L42" s="395">
        <f t="shared" ref="L42" si="24">K42/F42</f>
        <v>-1.7322834645669291E-2</v>
      </c>
      <c r="M42" s="396"/>
      <c r="N42" s="394"/>
      <c r="O42" s="394" t="s">
        <v>665</v>
      </c>
      <c r="P42" s="438">
        <v>43922</v>
      </c>
      <c r="Q42" s="8"/>
      <c r="R42" s="345" t="s">
        <v>604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407">
        <v>3</v>
      </c>
      <c r="B43" s="441">
        <v>43922</v>
      </c>
      <c r="C43" s="397"/>
      <c r="D43" s="398" t="s">
        <v>187</v>
      </c>
      <c r="E43" s="404" t="s">
        <v>602</v>
      </c>
      <c r="F43" s="404">
        <v>259</v>
      </c>
      <c r="G43" s="391">
        <v>249</v>
      </c>
      <c r="H43" s="391">
        <v>262.5</v>
      </c>
      <c r="I43" s="404" t="s">
        <v>3560</v>
      </c>
      <c r="J43" s="65" t="s">
        <v>3561</v>
      </c>
      <c r="K43" s="65">
        <f t="shared" ref="K43" si="25">H43-F43</f>
        <v>3.5</v>
      </c>
      <c r="L43" s="399">
        <f t="shared" ref="L43" si="26">K43/F43</f>
        <v>1.3513513513513514E-2</v>
      </c>
      <c r="M43" s="391"/>
      <c r="N43" s="65"/>
      <c r="O43" s="65" t="s">
        <v>601</v>
      </c>
      <c r="P43" s="439">
        <v>43922</v>
      </c>
      <c r="Q43" s="8"/>
      <c r="R43" s="345" t="s">
        <v>604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446">
        <v>4</v>
      </c>
      <c r="B44" s="441">
        <v>43924</v>
      </c>
      <c r="C44" s="447"/>
      <c r="D44" s="398" t="s">
        <v>187</v>
      </c>
      <c r="E44" s="448" t="s">
        <v>602</v>
      </c>
      <c r="F44" s="448">
        <v>257</v>
      </c>
      <c r="G44" s="449">
        <v>248</v>
      </c>
      <c r="H44" s="448">
        <v>265.5</v>
      </c>
      <c r="I44" s="450" t="s">
        <v>3560</v>
      </c>
      <c r="J44" s="65" t="s">
        <v>3612</v>
      </c>
      <c r="K44" s="65">
        <f t="shared" ref="K44" si="27">H44-F44</f>
        <v>8.5</v>
      </c>
      <c r="L44" s="399">
        <f t="shared" ref="L44" si="28">K44/F44</f>
        <v>3.3073929961089495E-2</v>
      </c>
      <c r="M44" s="391"/>
      <c r="N44" s="65"/>
      <c r="O44" s="65" t="s">
        <v>601</v>
      </c>
      <c r="P44" s="439">
        <v>43928</v>
      </c>
      <c r="Q44" s="8"/>
      <c r="R44" s="345" t="s">
        <v>604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07">
        <v>5</v>
      </c>
      <c r="B45" s="441">
        <v>43924</v>
      </c>
      <c r="C45" s="397"/>
      <c r="D45" s="398" t="s">
        <v>99</v>
      </c>
      <c r="E45" s="404" t="s">
        <v>602</v>
      </c>
      <c r="F45" s="404">
        <v>129.5</v>
      </c>
      <c r="G45" s="391">
        <v>125</v>
      </c>
      <c r="H45" s="391">
        <v>132.25</v>
      </c>
      <c r="I45" s="404">
        <v>140</v>
      </c>
      <c r="J45" s="65" t="s">
        <v>3590</v>
      </c>
      <c r="K45" s="65">
        <f>H45-F45</f>
        <v>2.75</v>
      </c>
      <c r="L45" s="399">
        <f t="shared" ref="L45" si="29">K45/F45</f>
        <v>2.1235521235521235E-2</v>
      </c>
      <c r="M45" s="391"/>
      <c r="N45" s="65"/>
      <c r="O45" s="65" t="s">
        <v>601</v>
      </c>
      <c r="P45" s="439">
        <v>43924</v>
      </c>
      <c r="Q45" s="8"/>
      <c r="R45" s="345" t="s">
        <v>3188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57">
        <v>6</v>
      </c>
      <c r="B46" s="458">
        <v>43924</v>
      </c>
      <c r="C46" s="459"/>
      <c r="D46" s="460" t="s">
        <v>47</v>
      </c>
      <c r="E46" s="461" t="s">
        <v>3591</v>
      </c>
      <c r="F46" s="461">
        <v>154.5</v>
      </c>
      <c r="G46" s="462">
        <v>158.5</v>
      </c>
      <c r="H46" s="462">
        <v>154.5</v>
      </c>
      <c r="I46" s="461" t="s">
        <v>3592</v>
      </c>
      <c r="J46" s="463" t="s">
        <v>710</v>
      </c>
      <c r="K46" s="463">
        <f>H46-F46</f>
        <v>0</v>
      </c>
      <c r="L46" s="464">
        <f t="shared" ref="L46" si="30">K46/F46</f>
        <v>0</v>
      </c>
      <c r="M46" s="462"/>
      <c r="N46" s="463"/>
      <c r="O46" s="463" t="s">
        <v>710</v>
      </c>
      <c r="P46" s="465">
        <v>43928</v>
      </c>
      <c r="Q46" s="8"/>
      <c r="R46" s="345" t="s">
        <v>604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07">
        <v>7</v>
      </c>
      <c r="B47" s="441">
        <v>43928</v>
      </c>
      <c r="C47" s="397"/>
      <c r="D47" s="398" t="s">
        <v>110</v>
      </c>
      <c r="E47" s="404" t="s">
        <v>602</v>
      </c>
      <c r="F47" s="404">
        <v>1525</v>
      </c>
      <c r="G47" s="391">
        <v>1470</v>
      </c>
      <c r="H47" s="391">
        <v>1550</v>
      </c>
      <c r="I47" s="404" t="s">
        <v>3618</v>
      </c>
      <c r="J47" s="65" t="s">
        <v>745</v>
      </c>
      <c r="K47" s="65">
        <f t="shared" ref="K47:K48" si="31">H47-F47</f>
        <v>25</v>
      </c>
      <c r="L47" s="399">
        <f t="shared" ref="L47:L48" si="32">K47/F47</f>
        <v>1.6393442622950821E-2</v>
      </c>
      <c r="M47" s="391"/>
      <c r="N47" s="65"/>
      <c r="O47" s="65" t="s">
        <v>601</v>
      </c>
      <c r="P47" s="439">
        <v>43928</v>
      </c>
      <c r="Q47" s="8"/>
      <c r="R47" s="345" t="s">
        <v>604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407">
        <v>8</v>
      </c>
      <c r="B48" s="441">
        <v>43928</v>
      </c>
      <c r="C48" s="397"/>
      <c r="D48" s="398" t="s">
        <v>461</v>
      </c>
      <c r="E48" s="404" t="s">
        <v>602</v>
      </c>
      <c r="F48" s="404">
        <v>105</v>
      </c>
      <c r="G48" s="391">
        <v>102</v>
      </c>
      <c r="H48" s="391">
        <v>107</v>
      </c>
      <c r="I48" s="404">
        <v>114</v>
      </c>
      <c r="J48" s="65" t="s">
        <v>3647</v>
      </c>
      <c r="K48" s="65">
        <f t="shared" si="31"/>
        <v>2</v>
      </c>
      <c r="L48" s="399">
        <f t="shared" si="32"/>
        <v>1.9047619047619049E-2</v>
      </c>
      <c r="M48" s="391"/>
      <c r="N48" s="65"/>
      <c r="O48" s="65" t="s">
        <v>601</v>
      </c>
      <c r="P48" s="451">
        <v>43929</v>
      </c>
      <c r="Q48" s="8"/>
      <c r="R48" s="345" t="s">
        <v>3188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15" customHeight="1">
      <c r="A49" s="407">
        <v>9</v>
      </c>
      <c r="B49" s="441">
        <v>43929</v>
      </c>
      <c r="C49" s="397"/>
      <c r="D49" s="398" t="s">
        <v>171</v>
      </c>
      <c r="E49" s="404" t="s">
        <v>602</v>
      </c>
      <c r="F49" s="404">
        <v>1177.5</v>
      </c>
      <c r="G49" s="391">
        <v>1140</v>
      </c>
      <c r="H49" s="391">
        <v>1225</v>
      </c>
      <c r="I49" s="404" t="s">
        <v>3638</v>
      </c>
      <c r="J49" s="65" t="s">
        <v>732</v>
      </c>
      <c r="K49" s="65">
        <f t="shared" ref="K49" si="33">H49-F49</f>
        <v>47.5</v>
      </c>
      <c r="L49" s="399">
        <f t="shared" ref="L49" si="34">K49/F49</f>
        <v>4.0339702760084924E-2</v>
      </c>
      <c r="M49" s="391"/>
      <c r="N49" s="65"/>
      <c r="O49" s="65" t="s">
        <v>601</v>
      </c>
      <c r="P49" s="439">
        <v>43929</v>
      </c>
      <c r="Q49" s="8"/>
      <c r="R49" s="345" t="s">
        <v>604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27" ht="15" customHeight="1">
      <c r="A50" s="407">
        <v>10</v>
      </c>
      <c r="B50" s="441">
        <v>43929</v>
      </c>
      <c r="C50" s="397"/>
      <c r="D50" s="398" t="s">
        <v>154</v>
      </c>
      <c r="E50" s="404" t="s">
        <v>602</v>
      </c>
      <c r="F50" s="404">
        <v>16600</v>
      </c>
      <c r="G50" s="391">
        <v>16000</v>
      </c>
      <c r="H50" s="391">
        <v>17000</v>
      </c>
      <c r="I50" s="404" t="s">
        <v>3639</v>
      </c>
      <c r="J50" s="65" t="s">
        <v>3641</v>
      </c>
      <c r="K50" s="65">
        <f t="shared" ref="K50" si="35">H50-F50</f>
        <v>400</v>
      </c>
      <c r="L50" s="399">
        <f t="shared" ref="L50:L53" si="36">K50/F50</f>
        <v>2.4096385542168676E-2</v>
      </c>
      <c r="M50" s="391"/>
      <c r="N50" s="65"/>
      <c r="O50" s="65" t="s">
        <v>601</v>
      </c>
      <c r="P50" s="439">
        <v>43929</v>
      </c>
      <c r="Q50" s="8"/>
      <c r="R50" s="345" t="s">
        <v>604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27" ht="15" customHeight="1">
      <c r="A51" s="407">
        <v>11</v>
      </c>
      <c r="B51" s="441">
        <v>43929</v>
      </c>
      <c r="C51" s="397"/>
      <c r="D51" s="398" t="s">
        <v>3648</v>
      </c>
      <c r="E51" s="404" t="s">
        <v>3591</v>
      </c>
      <c r="F51" s="404">
        <v>196</v>
      </c>
      <c r="G51" s="391">
        <v>205</v>
      </c>
      <c r="H51" s="391">
        <v>189</v>
      </c>
      <c r="I51" s="404" t="s">
        <v>3649</v>
      </c>
      <c r="J51" s="65" t="s">
        <v>3650</v>
      </c>
      <c r="K51" s="65">
        <f>F51-H51</f>
        <v>7</v>
      </c>
      <c r="L51" s="399">
        <f t="shared" si="36"/>
        <v>3.5714285714285712E-2</v>
      </c>
      <c r="M51" s="391"/>
      <c r="N51" s="65"/>
      <c r="O51" s="65" t="s">
        <v>601</v>
      </c>
      <c r="P51" s="439">
        <v>43929</v>
      </c>
      <c r="Q51" s="8"/>
      <c r="R51" s="345" t="s">
        <v>604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15" customHeight="1">
      <c r="A52" s="407">
        <v>12</v>
      </c>
      <c r="B52" s="441">
        <v>43929</v>
      </c>
      <c r="C52" s="397"/>
      <c r="D52" s="398" t="s">
        <v>76</v>
      </c>
      <c r="E52" s="404" t="s">
        <v>602</v>
      </c>
      <c r="F52" s="404">
        <v>2775</v>
      </c>
      <c r="G52" s="391">
        <v>2670</v>
      </c>
      <c r="H52" s="391">
        <v>2845</v>
      </c>
      <c r="I52" s="404" t="s">
        <v>3653</v>
      </c>
      <c r="J52" s="65" t="s">
        <v>776</v>
      </c>
      <c r="K52" s="65">
        <f t="shared" ref="K52:K53" si="37">H52-F52</f>
        <v>70</v>
      </c>
      <c r="L52" s="399">
        <f t="shared" si="36"/>
        <v>2.5225225225225224E-2</v>
      </c>
      <c r="M52" s="391"/>
      <c r="N52" s="65"/>
      <c r="O52" s="65" t="s">
        <v>601</v>
      </c>
      <c r="P52" s="451">
        <v>43930</v>
      </c>
      <c r="Q52" s="8"/>
      <c r="R52" s="345" t="s">
        <v>604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15" customHeight="1">
      <c r="A53" s="407">
        <v>13</v>
      </c>
      <c r="B53" s="441">
        <v>43930</v>
      </c>
      <c r="C53" s="397"/>
      <c r="D53" s="398" t="s">
        <v>120</v>
      </c>
      <c r="E53" s="404" t="s">
        <v>602</v>
      </c>
      <c r="F53" s="404">
        <v>336.5</v>
      </c>
      <c r="G53" s="391">
        <v>322</v>
      </c>
      <c r="H53" s="391">
        <v>343</v>
      </c>
      <c r="I53" s="404" t="s">
        <v>3693</v>
      </c>
      <c r="J53" s="65" t="s">
        <v>3611</v>
      </c>
      <c r="K53" s="65">
        <f t="shared" si="37"/>
        <v>6.5</v>
      </c>
      <c r="L53" s="399">
        <f t="shared" si="36"/>
        <v>1.9316493313521546E-2</v>
      </c>
      <c r="M53" s="391"/>
      <c r="N53" s="65"/>
      <c r="O53" s="65" t="s">
        <v>601</v>
      </c>
      <c r="P53" s="439">
        <v>43930</v>
      </c>
      <c r="Q53" s="8"/>
      <c r="R53" s="345" t="s">
        <v>3188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15" customHeight="1">
      <c r="A54" s="407">
        <v>14</v>
      </c>
      <c r="B54" s="441">
        <v>43930</v>
      </c>
      <c r="C54" s="397"/>
      <c r="D54" s="398" t="s">
        <v>76</v>
      </c>
      <c r="E54" s="404" t="s">
        <v>602</v>
      </c>
      <c r="F54" s="404">
        <v>2740</v>
      </c>
      <c r="G54" s="391">
        <v>2650</v>
      </c>
      <c r="H54" s="391">
        <v>2795</v>
      </c>
      <c r="I54" s="404" t="s">
        <v>3692</v>
      </c>
      <c r="J54" s="65" t="s">
        <v>725</v>
      </c>
      <c r="K54" s="65">
        <f t="shared" ref="K54:K55" si="38">H54-F54</f>
        <v>55</v>
      </c>
      <c r="L54" s="399">
        <f t="shared" ref="L54:L55" si="39">K54/F54</f>
        <v>2.0072992700729927E-2</v>
      </c>
      <c r="M54" s="391"/>
      <c r="N54" s="65"/>
      <c r="O54" s="65" t="s">
        <v>601</v>
      </c>
      <c r="P54" s="439">
        <v>43930</v>
      </c>
      <c r="Q54" s="8"/>
      <c r="R54" s="345" t="s">
        <v>604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15" customHeight="1">
      <c r="A55" s="407">
        <v>15</v>
      </c>
      <c r="B55" s="441">
        <v>43930</v>
      </c>
      <c r="C55" s="397"/>
      <c r="D55" s="398" t="s">
        <v>89</v>
      </c>
      <c r="E55" s="404" t="s">
        <v>602</v>
      </c>
      <c r="F55" s="404">
        <v>487.5</v>
      </c>
      <c r="G55" s="391">
        <v>475</v>
      </c>
      <c r="H55" s="391">
        <v>499</v>
      </c>
      <c r="I55" s="404">
        <v>520</v>
      </c>
      <c r="J55" s="65" t="s">
        <v>3714</v>
      </c>
      <c r="K55" s="65">
        <f t="shared" si="38"/>
        <v>11.5</v>
      </c>
      <c r="L55" s="399">
        <f t="shared" si="39"/>
        <v>2.3589743589743591E-2</v>
      </c>
      <c r="M55" s="391"/>
      <c r="N55" s="65"/>
      <c r="O55" s="65" t="s">
        <v>601</v>
      </c>
      <c r="P55" s="451">
        <v>43936</v>
      </c>
      <c r="Q55" s="8"/>
      <c r="R55" s="345" t="s">
        <v>604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15" customHeight="1">
      <c r="A56" s="407">
        <v>16</v>
      </c>
      <c r="B56" s="441">
        <v>43934</v>
      </c>
      <c r="C56" s="397"/>
      <c r="D56" s="398" t="s">
        <v>76</v>
      </c>
      <c r="E56" s="404" t="s">
        <v>602</v>
      </c>
      <c r="F56" s="404">
        <v>2730</v>
      </c>
      <c r="G56" s="391">
        <v>2630</v>
      </c>
      <c r="H56" s="391">
        <v>2780</v>
      </c>
      <c r="I56" s="404" t="s">
        <v>3704</v>
      </c>
      <c r="J56" s="65" t="s">
        <v>3707</v>
      </c>
      <c r="K56" s="65">
        <f t="shared" ref="K56:K57" si="40">H56-F56</f>
        <v>50</v>
      </c>
      <c r="L56" s="399">
        <f t="shared" ref="L56:L58" si="41">K56/F56</f>
        <v>1.8315018315018316E-2</v>
      </c>
      <c r="M56" s="391"/>
      <c r="N56" s="65"/>
      <c r="O56" s="65" t="s">
        <v>601</v>
      </c>
      <c r="P56" s="439">
        <v>43934</v>
      </c>
      <c r="Q56" s="8"/>
      <c r="R56" s="345" t="s">
        <v>604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27" ht="15" customHeight="1">
      <c r="A57" s="407">
        <v>17</v>
      </c>
      <c r="B57" s="441">
        <v>43934</v>
      </c>
      <c r="C57" s="397"/>
      <c r="D57" s="398" t="s">
        <v>76</v>
      </c>
      <c r="E57" s="404" t="s">
        <v>602</v>
      </c>
      <c r="F57" s="404">
        <v>2727.5</v>
      </c>
      <c r="G57" s="391">
        <v>2630</v>
      </c>
      <c r="H57" s="391">
        <v>2790</v>
      </c>
      <c r="I57" s="404" t="s">
        <v>3704</v>
      </c>
      <c r="J57" s="65" t="s">
        <v>3713</v>
      </c>
      <c r="K57" s="65">
        <f t="shared" si="40"/>
        <v>62.5</v>
      </c>
      <c r="L57" s="399">
        <f t="shared" si="41"/>
        <v>2.2914757103574702E-2</v>
      </c>
      <c r="M57" s="391"/>
      <c r="N57" s="65"/>
      <c r="O57" s="65" t="s">
        <v>601</v>
      </c>
      <c r="P57" s="451">
        <v>43936</v>
      </c>
      <c r="Q57" s="8"/>
      <c r="R57" s="345" t="s">
        <v>604</v>
      </c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15" customHeight="1">
      <c r="A58" s="408">
        <v>18</v>
      </c>
      <c r="B58" s="442">
        <v>43934</v>
      </c>
      <c r="C58" s="392"/>
      <c r="D58" s="393" t="s">
        <v>47</v>
      </c>
      <c r="E58" s="403" t="s">
        <v>3591</v>
      </c>
      <c r="F58" s="403">
        <v>166</v>
      </c>
      <c r="G58" s="396">
        <v>173</v>
      </c>
      <c r="H58" s="396">
        <v>172</v>
      </c>
      <c r="I58" s="403" t="s">
        <v>3705</v>
      </c>
      <c r="J58" s="394" t="s">
        <v>3715</v>
      </c>
      <c r="K58" s="394">
        <f>F58-H58</f>
        <v>-6</v>
      </c>
      <c r="L58" s="395">
        <f t="shared" si="41"/>
        <v>-3.614457831325301E-2</v>
      </c>
      <c r="M58" s="396"/>
      <c r="N58" s="394"/>
      <c r="O58" s="394" t="s">
        <v>665</v>
      </c>
      <c r="P58" s="445">
        <v>43936</v>
      </c>
      <c r="Q58" s="8"/>
      <c r="R58" s="345" t="s">
        <v>604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27" ht="15" customHeight="1">
      <c r="A59" s="407">
        <v>19</v>
      </c>
      <c r="B59" s="441">
        <v>43934</v>
      </c>
      <c r="C59" s="397"/>
      <c r="D59" s="398" t="s">
        <v>150</v>
      </c>
      <c r="E59" s="404" t="s">
        <v>602</v>
      </c>
      <c r="F59" s="404">
        <v>742</v>
      </c>
      <c r="G59" s="391">
        <v>710</v>
      </c>
      <c r="H59" s="391">
        <v>750</v>
      </c>
      <c r="I59" s="404">
        <v>800</v>
      </c>
      <c r="J59" s="65" t="s">
        <v>3706</v>
      </c>
      <c r="K59" s="65">
        <f t="shared" ref="K59" si="42">H59-F59</f>
        <v>8</v>
      </c>
      <c r="L59" s="399">
        <f t="shared" ref="L59:L60" si="43">K59/F59</f>
        <v>1.078167115902965E-2</v>
      </c>
      <c r="M59" s="391"/>
      <c r="N59" s="65"/>
      <c r="O59" s="65" t="s">
        <v>601</v>
      </c>
      <c r="P59" s="439">
        <v>43934</v>
      </c>
      <c r="Q59" s="8"/>
      <c r="R59" s="345" t="s">
        <v>3188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27" ht="15" customHeight="1">
      <c r="A60" s="408">
        <v>20</v>
      </c>
      <c r="B60" s="442">
        <v>43936</v>
      </c>
      <c r="C60" s="392"/>
      <c r="D60" s="393" t="s">
        <v>117</v>
      </c>
      <c r="E60" s="403" t="s">
        <v>3591</v>
      </c>
      <c r="F60" s="403">
        <v>2405</v>
      </c>
      <c r="G60" s="396">
        <v>2465</v>
      </c>
      <c r="H60" s="396">
        <v>2465</v>
      </c>
      <c r="I60" s="403" t="s">
        <v>3716</v>
      </c>
      <c r="J60" s="394" t="s">
        <v>3717</v>
      </c>
      <c r="K60" s="394">
        <f>F60-H60</f>
        <v>-60</v>
      </c>
      <c r="L60" s="395">
        <f t="shared" si="43"/>
        <v>-2.4948024948024949E-2</v>
      </c>
      <c r="M60" s="396"/>
      <c r="N60" s="394"/>
      <c r="O60" s="394" t="s">
        <v>665</v>
      </c>
      <c r="P60" s="438">
        <v>43936</v>
      </c>
      <c r="Q60" s="8"/>
      <c r="R60" s="345" t="s">
        <v>604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15" customHeight="1">
      <c r="A61" s="408">
        <v>21</v>
      </c>
      <c r="B61" s="442">
        <v>43936</v>
      </c>
      <c r="C61" s="392"/>
      <c r="D61" s="393" t="s">
        <v>173</v>
      </c>
      <c r="E61" s="403" t="s">
        <v>602</v>
      </c>
      <c r="F61" s="403">
        <v>189.5</v>
      </c>
      <c r="G61" s="396">
        <v>183</v>
      </c>
      <c r="H61" s="396">
        <v>183</v>
      </c>
      <c r="I61" s="403" t="s">
        <v>3718</v>
      </c>
      <c r="J61" s="394" t="s">
        <v>3720</v>
      </c>
      <c r="K61" s="394">
        <f t="shared" ref="K61" si="44">H61-F61</f>
        <v>-6.5</v>
      </c>
      <c r="L61" s="395">
        <f t="shared" ref="L61:L62" si="45">K61/F61</f>
        <v>-3.430079155672823E-2</v>
      </c>
      <c r="M61" s="396"/>
      <c r="N61" s="394"/>
      <c r="O61" s="394" t="s">
        <v>665</v>
      </c>
      <c r="P61" s="438">
        <v>43936</v>
      </c>
      <c r="Q61" s="8"/>
      <c r="R61" s="345" t="s">
        <v>3188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27" ht="15" customHeight="1">
      <c r="A62" s="407">
        <v>22</v>
      </c>
      <c r="B62" s="441">
        <v>43936</v>
      </c>
      <c r="C62" s="397"/>
      <c r="D62" s="398" t="s">
        <v>57</v>
      </c>
      <c r="E62" s="404" t="s">
        <v>3591</v>
      </c>
      <c r="F62" s="404">
        <v>2470</v>
      </c>
      <c r="G62" s="391">
        <v>2555</v>
      </c>
      <c r="H62" s="391">
        <v>2420</v>
      </c>
      <c r="I62" s="404" t="s">
        <v>3719</v>
      </c>
      <c r="J62" s="65" t="s">
        <v>3722</v>
      </c>
      <c r="K62" s="65">
        <f>F62-H62</f>
        <v>50</v>
      </c>
      <c r="L62" s="399">
        <f t="shared" si="45"/>
        <v>2.0242914979757085E-2</v>
      </c>
      <c r="M62" s="391"/>
      <c r="N62" s="65"/>
      <c r="O62" s="65" t="s">
        <v>601</v>
      </c>
      <c r="P62" s="439">
        <v>43936</v>
      </c>
      <c r="Q62" s="8"/>
      <c r="R62" s="345" t="s">
        <v>604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27" ht="15" customHeight="1">
      <c r="A63" s="408">
        <v>23</v>
      </c>
      <c r="B63" s="442">
        <v>43936</v>
      </c>
      <c r="C63" s="392"/>
      <c r="D63" s="393" t="s">
        <v>3721</v>
      </c>
      <c r="E63" s="403" t="s">
        <v>602</v>
      </c>
      <c r="F63" s="403">
        <v>897</v>
      </c>
      <c r="G63" s="396">
        <v>875</v>
      </c>
      <c r="H63" s="396">
        <v>870</v>
      </c>
      <c r="I63" s="403" t="s">
        <v>3729</v>
      </c>
      <c r="J63" s="394" t="s">
        <v>3723</v>
      </c>
      <c r="K63" s="394">
        <f t="shared" ref="K63:K64" si="46">H63-F63</f>
        <v>-27</v>
      </c>
      <c r="L63" s="395">
        <f t="shared" ref="L63:L64" si="47">K63/F63</f>
        <v>-3.0100334448160536E-2</v>
      </c>
      <c r="M63" s="396"/>
      <c r="N63" s="394"/>
      <c r="O63" s="394" t="s">
        <v>665</v>
      </c>
      <c r="P63" s="438">
        <v>43936</v>
      </c>
      <c r="Q63" s="8"/>
      <c r="R63" s="345" t="s">
        <v>604</v>
      </c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15" customHeight="1">
      <c r="A64" s="407">
        <v>24</v>
      </c>
      <c r="B64" s="441">
        <v>43937</v>
      </c>
      <c r="C64" s="397"/>
      <c r="D64" s="398" t="s">
        <v>191</v>
      </c>
      <c r="E64" s="404" t="s">
        <v>602</v>
      </c>
      <c r="F64" s="404">
        <v>2300</v>
      </c>
      <c r="G64" s="391">
        <v>2220</v>
      </c>
      <c r="H64" s="391">
        <v>2350</v>
      </c>
      <c r="I64" s="404" t="s">
        <v>3730</v>
      </c>
      <c r="J64" s="65" t="s">
        <v>3707</v>
      </c>
      <c r="K64" s="65">
        <f t="shared" si="46"/>
        <v>50</v>
      </c>
      <c r="L64" s="399">
        <f t="shared" si="47"/>
        <v>2.1739130434782608E-2</v>
      </c>
      <c r="M64" s="391"/>
      <c r="N64" s="65"/>
      <c r="O64" s="65" t="s">
        <v>601</v>
      </c>
      <c r="P64" s="439">
        <v>43937</v>
      </c>
      <c r="Q64" s="8"/>
      <c r="R64" s="345" t="s">
        <v>604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34" s="428" customFormat="1" ht="15" customHeight="1">
      <c r="A65" s="409"/>
      <c r="B65" s="433"/>
      <c r="C65" s="379"/>
      <c r="D65" s="380"/>
      <c r="E65" s="432"/>
      <c r="F65" s="432"/>
      <c r="G65" s="414"/>
      <c r="H65" s="414"/>
      <c r="I65" s="432"/>
      <c r="J65" s="413"/>
      <c r="K65" s="413"/>
      <c r="L65" s="383"/>
      <c r="M65" s="414"/>
      <c r="N65" s="413"/>
      <c r="O65" s="413"/>
      <c r="P65" s="385"/>
      <c r="Q65" s="7"/>
      <c r="R65" s="345"/>
      <c r="S65" s="493"/>
      <c r="T65" s="493"/>
      <c r="U65" s="493"/>
      <c r="V65" s="493"/>
      <c r="W65" s="493"/>
      <c r="X65" s="493"/>
      <c r="Y65" s="493"/>
      <c r="Z65" s="493"/>
      <c r="AA65" s="493"/>
    </row>
    <row r="66" spans="1:34" s="428" customFormat="1" ht="15" customHeight="1">
      <c r="A66" s="409"/>
      <c r="B66" s="433"/>
      <c r="C66" s="379"/>
      <c r="D66" s="380"/>
      <c r="E66" s="432"/>
      <c r="F66" s="432"/>
      <c r="G66" s="414"/>
      <c r="H66" s="414"/>
      <c r="I66" s="432"/>
      <c r="J66" s="413"/>
      <c r="K66" s="413"/>
      <c r="L66" s="383"/>
      <c r="M66" s="414"/>
      <c r="N66" s="413"/>
      <c r="O66" s="413"/>
      <c r="P66" s="385"/>
      <c r="Q66" s="7"/>
      <c r="R66" s="345"/>
      <c r="S66" s="493"/>
      <c r="T66" s="493"/>
      <c r="U66" s="493"/>
      <c r="V66" s="493"/>
      <c r="W66" s="493"/>
      <c r="X66" s="493"/>
      <c r="Y66" s="493"/>
      <c r="Z66" s="493"/>
      <c r="AA66" s="493"/>
    </row>
    <row r="67" spans="1:34" ht="15" customHeight="1">
      <c r="A67" s="409"/>
      <c r="B67" s="379"/>
      <c r="C67" s="379"/>
      <c r="D67" s="469"/>
      <c r="E67" s="381"/>
      <c r="F67" s="381"/>
      <c r="G67" s="382"/>
      <c r="H67" s="382"/>
      <c r="I67" s="381"/>
      <c r="J67" s="378"/>
      <c r="K67" s="378"/>
      <c r="L67" s="383"/>
      <c r="M67" s="382"/>
      <c r="N67" s="384"/>
      <c r="O67" s="384"/>
      <c r="P67" s="385"/>
      <c r="Q67" s="11"/>
      <c r="R67" s="12"/>
      <c r="S67" s="16"/>
      <c r="T67" s="16"/>
      <c r="U67" s="16"/>
      <c r="V67" s="16"/>
      <c r="W67" s="16"/>
      <c r="X67" s="16"/>
      <c r="Y67" s="16"/>
      <c r="Z67" s="16"/>
      <c r="AA67" s="16"/>
    </row>
    <row r="68" spans="1:34" ht="44.25" customHeight="1">
      <c r="A68" s="23" t="s">
        <v>605</v>
      </c>
      <c r="B68" s="39"/>
      <c r="C68" s="39"/>
      <c r="D68" s="40"/>
      <c r="E68" s="36"/>
      <c r="F68" s="36"/>
      <c r="G68" s="35"/>
      <c r="H68" s="35"/>
      <c r="I68" s="36"/>
      <c r="J68" s="17"/>
      <c r="K68" s="80"/>
      <c r="L68" s="81"/>
      <c r="M68" s="80"/>
      <c r="N68" s="82"/>
      <c r="O68" s="80"/>
      <c r="P68" s="82"/>
      <c r="Q68" s="16"/>
      <c r="R68" s="12"/>
      <c r="S68" s="16"/>
      <c r="T68" s="16"/>
      <c r="U68" s="16"/>
      <c r="V68" s="16"/>
      <c r="W68" s="16"/>
      <c r="X68" s="16"/>
      <c r="Y68" s="16"/>
      <c r="Z68" s="5"/>
      <c r="AA68" s="5"/>
      <c r="AB68" s="5"/>
    </row>
    <row r="69" spans="1:34" s="6" customFormat="1">
      <c r="A69" s="29" t="s">
        <v>606</v>
      </c>
      <c r="B69" s="23"/>
      <c r="C69" s="23"/>
      <c r="D69" s="23"/>
      <c r="E69" s="5"/>
      <c r="F69" s="30" t="s">
        <v>607</v>
      </c>
      <c r="G69" s="41"/>
      <c r="H69" s="42"/>
      <c r="I69" s="83"/>
      <c r="J69" s="17"/>
      <c r="K69" s="84"/>
      <c r="L69" s="85"/>
      <c r="M69" s="86"/>
      <c r="N69" s="87"/>
      <c r="O69" s="88"/>
      <c r="P69" s="5"/>
      <c r="Q69" s="4"/>
      <c r="R69" s="12"/>
      <c r="Z69" s="9"/>
      <c r="AA69" s="9"/>
      <c r="AB69" s="9"/>
      <c r="AC69" s="9"/>
      <c r="AD69" s="9"/>
      <c r="AE69" s="9"/>
      <c r="AF69" s="9"/>
      <c r="AG69" s="9"/>
      <c r="AH69" s="9"/>
    </row>
    <row r="70" spans="1:34" s="9" customFormat="1" ht="14.25" customHeight="1">
      <c r="A70" s="29"/>
      <c r="B70" s="23"/>
      <c r="C70" s="23"/>
      <c r="D70" s="23"/>
      <c r="E70" s="32"/>
      <c r="F70" s="30" t="s">
        <v>609</v>
      </c>
      <c r="G70" s="41"/>
      <c r="H70" s="42"/>
      <c r="I70" s="83"/>
      <c r="J70" s="17"/>
      <c r="K70" s="84"/>
      <c r="L70" s="85"/>
      <c r="M70" s="86"/>
      <c r="N70" s="87"/>
      <c r="O70" s="88"/>
      <c r="P70" s="5"/>
      <c r="Q70" s="4"/>
      <c r="R70" s="12"/>
      <c r="S70" s="6"/>
      <c r="Y70" s="6"/>
      <c r="Z70" s="6"/>
    </row>
    <row r="71" spans="1:34" s="9" customFormat="1" ht="14.25" customHeight="1">
      <c r="A71" s="23"/>
      <c r="B71" s="23"/>
      <c r="C71" s="23"/>
      <c r="D71" s="23"/>
      <c r="E71" s="32"/>
      <c r="F71" s="17"/>
      <c r="G71" s="17"/>
      <c r="H71" s="31"/>
      <c r="I71" s="36"/>
      <c r="J71" s="72"/>
      <c r="K71" s="69"/>
      <c r="L71" s="70"/>
      <c r="M71" s="17"/>
      <c r="N71" s="73"/>
      <c r="O71" s="57"/>
      <c r="P71" s="8"/>
      <c r="Q71" s="4"/>
      <c r="R71" s="12"/>
      <c r="S71" s="6"/>
      <c r="Y71" s="6"/>
      <c r="Z71" s="6"/>
    </row>
    <row r="72" spans="1:34" s="9" customFormat="1" ht="13.8">
      <c r="A72" s="43" t="s">
        <v>616</v>
      </c>
      <c r="B72" s="43"/>
      <c r="C72" s="43"/>
      <c r="D72" s="43"/>
      <c r="E72" s="32"/>
      <c r="F72" s="17"/>
      <c r="G72" s="12"/>
      <c r="H72" s="17"/>
      <c r="I72" s="12"/>
      <c r="J72" s="89"/>
      <c r="K72" s="12"/>
      <c r="L72" s="12"/>
      <c r="M72" s="12"/>
      <c r="N72" s="12"/>
      <c r="O72" s="90"/>
      <c r="P72"/>
      <c r="Q72" s="4"/>
      <c r="R72" s="12"/>
      <c r="S72" s="6"/>
      <c r="Y72" s="6"/>
      <c r="Z72" s="6"/>
    </row>
    <row r="73" spans="1:34" s="9" customFormat="1" ht="39.6">
      <c r="A73" s="21" t="s">
        <v>16</v>
      </c>
      <c r="B73" s="21" t="s">
        <v>576</v>
      </c>
      <c r="C73" s="21"/>
      <c r="D73" s="22" t="s">
        <v>589</v>
      </c>
      <c r="E73" s="21" t="s">
        <v>590</v>
      </c>
      <c r="F73" s="21" t="s">
        <v>591</v>
      </c>
      <c r="G73" s="21" t="s">
        <v>611</v>
      </c>
      <c r="H73" s="21" t="s">
        <v>593</v>
      </c>
      <c r="I73" s="21" t="s">
        <v>594</v>
      </c>
      <c r="J73" s="20" t="s">
        <v>595</v>
      </c>
      <c r="K73" s="78" t="s">
        <v>617</v>
      </c>
      <c r="L73" s="78" t="s">
        <v>613</v>
      </c>
      <c r="M73" s="21" t="s">
        <v>614</v>
      </c>
      <c r="N73" s="20" t="s">
        <v>598</v>
      </c>
      <c r="O73" s="91" t="s">
        <v>599</v>
      </c>
      <c r="P73" s="5"/>
      <c r="Q73" s="4"/>
      <c r="R73" s="17"/>
      <c r="S73" s="6"/>
      <c r="Y73" s="6"/>
      <c r="Z73" s="6"/>
    </row>
    <row r="74" spans="1:34" s="9" customFormat="1" ht="13.8">
      <c r="A74" s="516">
        <v>1</v>
      </c>
      <c r="B74" s="517">
        <v>43930</v>
      </c>
      <c r="C74" s="482"/>
      <c r="D74" s="447" t="s">
        <v>3683</v>
      </c>
      <c r="E74" s="483" t="s">
        <v>3591</v>
      </c>
      <c r="F74" s="484">
        <v>9000</v>
      </c>
      <c r="G74" s="483">
        <v>9220</v>
      </c>
      <c r="H74" s="483">
        <v>8910</v>
      </c>
      <c r="I74" s="483" t="s">
        <v>3685</v>
      </c>
      <c r="J74" s="517" t="s">
        <v>3688</v>
      </c>
      <c r="K74" s="485" t="s">
        <v>3689</v>
      </c>
      <c r="L74" s="518">
        <f>75*75</f>
        <v>5625</v>
      </c>
      <c r="M74" s="518">
        <v>75</v>
      </c>
      <c r="N74" s="518" t="s">
        <v>601</v>
      </c>
      <c r="O74" s="508">
        <v>43930</v>
      </c>
      <c r="P74" s="415"/>
      <c r="Q74" s="415"/>
      <c r="R74" s="345" t="s">
        <v>604</v>
      </c>
      <c r="S74" s="40"/>
      <c r="Y74" s="6"/>
      <c r="Z74" s="6"/>
    </row>
    <row r="75" spans="1:34" s="9" customFormat="1" ht="13.8">
      <c r="A75" s="516"/>
      <c r="B75" s="517"/>
      <c r="C75" s="482"/>
      <c r="D75" s="447" t="s">
        <v>3684</v>
      </c>
      <c r="E75" s="483" t="s">
        <v>602</v>
      </c>
      <c r="F75" s="486" t="s">
        <v>3687</v>
      </c>
      <c r="G75" s="483"/>
      <c r="H75" s="483">
        <v>300</v>
      </c>
      <c r="I75" s="483"/>
      <c r="J75" s="517"/>
      <c r="K75" s="485" t="s">
        <v>3690</v>
      </c>
      <c r="L75" s="519"/>
      <c r="M75" s="519"/>
      <c r="N75" s="519"/>
      <c r="O75" s="509"/>
      <c r="P75" s="415"/>
      <c r="Q75" s="415"/>
      <c r="R75" s="345" t="s">
        <v>604</v>
      </c>
      <c r="S75" s="40"/>
      <c r="Y75" s="6"/>
      <c r="Z75" s="6"/>
    </row>
    <row r="76" spans="1:34" s="9" customFormat="1" ht="13.8">
      <c r="A76" s="510">
        <v>2</v>
      </c>
      <c r="B76" s="511">
        <v>43930</v>
      </c>
      <c r="C76" s="477"/>
      <c r="D76" s="453" t="s">
        <v>3681</v>
      </c>
      <c r="E76" s="478" t="s">
        <v>602</v>
      </c>
      <c r="F76" s="479">
        <v>9020</v>
      </c>
      <c r="G76" s="478">
        <v>9220</v>
      </c>
      <c r="H76" s="478">
        <v>9100</v>
      </c>
      <c r="I76" s="478" t="s">
        <v>3685</v>
      </c>
      <c r="J76" s="511" t="s">
        <v>3587</v>
      </c>
      <c r="K76" s="480" t="s">
        <v>3691</v>
      </c>
      <c r="L76" s="512">
        <f>-(40*75)</f>
        <v>-3000</v>
      </c>
      <c r="M76" s="512">
        <v>75</v>
      </c>
      <c r="N76" s="512" t="s">
        <v>665</v>
      </c>
      <c r="O76" s="514">
        <v>43930</v>
      </c>
      <c r="P76" s="415"/>
      <c r="Q76" s="415"/>
      <c r="R76" s="345" t="s">
        <v>604</v>
      </c>
      <c r="S76" s="40"/>
      <c r="Y76" s="6"/>
      <c r="Z76" s="6"/>
    </row>
    <row r="77" spans="1:34" s="9" customFormat="1" ht="13.8">
      <c r="A77" s="510"/>
      <c r="B77" s="511"/>
      <c r="C77" s="477"/>
      <c r="D77" s="453" t="s">
        <v>3682</v>
      </c>
      <c r="E77" s="478" t="s">
        <v>3591</v>
      </c>
      <c r="F77" s="481" t="s">
        <v>3686</v>
      </c>
      <c r="G77" s="478"/>
      <c r="H77" s="478">
        <v>232.5</v>
      </c>
      <c r="I77" s="478"/>
      <c r="J77" s="511"/>
      <c r="K77" s="480">
        <f>F77-H77</f>
        <v>40</v>
      </c>
      <c r="L77" s="513"/>
      <c r="M77" s="513"/>
      <c r="N77" s="513"/>
      <c r="O77" s="515"/>
      <c r="P77" s="4"/>
      <c r="Q77" s="4"/>
      <c r="R77" s="487" t="s">
        <v>604</v>
      </c>
      <c r="S77" s="6"/>
      <c r="Y77" s="6"/>
      <c r="Z77" s="6"/>
    </row>
    <row r="78" spans="1:34" s="9" customFormat="1" ht="13.8">
      <c r="A78" s="516">
        <v>3</v>
      </c>
      <c r="B78" s="517">
        <v>43937</v>
      </c>
      <c r="C78" s="492"/>
      <c r="D78" s="447" t="s">
        <v>3731</v>
      </c>
      <c r="E78" s="491" t="s">
        <v>602</v>
      </c>
      <c r="F78" s="484">
        <v>118.25</v>
      </c>
      <c r="G78" s="491">
        <v>113</v>
      </c>
      <c r="H78" s="491">
        <v>121.5</v>
      </c>
      <c r="I78" s="491">
        <v>130</v>
      </c>
      <c r="J78" s="517" t="s">
        <v>3739</v>
      </c>
      <c r="K78" s="485" t="s">
        <v>3734</v>
      </c>
      <c r="L78" s="518">
        <f>3*M78</f>
        <v>10500</v>
      </c>
      <c r="M78" s="518">
        <v>3500</v>
      </c>
      <c r="N78" s="518" t="s">
        <v>601</v>
      </c>
      <c r="O78" s="508">
        <v>43937</v>
      </c>
      <c r="P78" s="4"/>
      <c r="Q78" s="4"/>
      <c r="R78" s="487" t="s">
        <v>3654</v>
      </c>
      <c r="S78" s="6"/>
      <c r="Y78" s="6"/>
      <c r="Z78" s="6"/>
    </row>
    <row r="79" spans="1:34" s="9" customFormat="1" ht="13.8">
      <c r="A79" s="516"/>
      <c r="B79" s="517"/>
      <c r="C79" s="492"/>
      <c r="D79" s="447" t="s">
        <v>3732</v>
      </c>
      <c r="E79" s="491" t="s">
        <v>3591</v>
      </c>
      <c r="F79" s="486" t="s">
        <v>3733</v>
      </c>
      <c r="G79" s="491"/>
      <c r="H79" s="491">
        <v>6.75</v>
      </c>
      <c r="I79" s="491"/>
      <c r="J79" s="517"/>
      <c r="K79" s="485" t="s">
        <v>3735</v>
      </c>
      <c r="L79" s="519"/>
      <c r="M79" s="519"/>
      <c r="N79" s="519"/>
      <c r="O79" s="509"/>
      <c r="P79" s="4"/>
      <c r="Q79" s="4"/>
      <c r="R79" s="487" t="s">
        <v>3654</v>
      </c>
      <c r="S79" s="6"/>
      <c r="Y79" s="6"/>
      <c r="Z79" s="6"/>
    </row>
    <row r="80" spans="1:34" s="9" customFormat="1" ht="13.8">
      <c r="A80" s="470"/>
      <c r="B80" s="471"/>
      <c r="C80" s="471"/>
      <c r="D80" s="472"/>
      <c r="E80" s="470"/>
      <c r="F80" s="473"/>
      <c r="G80" s="470"/>
      <c r="H80" s="470"/>
      <c r="I80" s="470"/>
      <c r="J80" s="474"/>
      <c r="K80" s="474"/>
      <c r="L80" s="475"/>
      <c r="M80" s="474"/>
      <c r="N80" s="474"/>
      <c r="O80" s="476"/>
      <c r="P80" s="4"/>
      <c r="Q80" s="4"/>
      <c r="R80" s="94"/>
      <c r="S80" s="6"/>
      <c r="Y80" s="6"/>
      <c r="Z80" s="6"/>
    </row>
    <row r="81" spans="1:34" s="9" customFormat="1" ht="13.8">
      <c r="A81" s="386"/>
      <c r="B81" s="387"/>
      <c r="C81" s="387"/>
      <c r="D81" s="388"/>
      <c r="E81" s="386"/>
      <c r="F81" s="405"/>
      <c r="G81" s="386"/>
      <c r="H81" s="386"/>
      <c r="I81" s="386"/>
      <c r="J81" s="387"/>
      <c r="K81" s="80"/>
      <c r="L81" s="386"/>
      <c r="M81" s="386"/>
      <c r="N81" s="386"/>
      <c r="O81" s="406"/>
      <c r="P81" s="4"/>
      <c r="Q81" s="4"/>
      <c r="R81" s="94"/>
      <c r="S81" s="6"/>
      <c r="Y81" s="6"/>
      <c r="Z81" s="6"/>
    </row>
    <row r="82" spans="1:34" s="6" customFormat="1">
      <c r="A82" s="44"/>
      <c r="B82" s="45"/>
      <c r="C82" s="46"/>
      <c r="D82" s="47"/>
      <c r="E82" s="48"/>
      <c r="F82" s="49"/>
      <c r="G82" s="49"/>
      <c r="H82" s="49"/>
      <c r="I82" s="49"/>
      <c r="J82" s="17"/>
      <c r="K82" s="92"/>
      <c r="L82" s="92"/>
      <c r="M82" s="17"/>
      <c r="N82" s="16"/>
      <c r="O82" s="93"/>
      <c r="P82" s="5"/>
      <c r="Q82" s="4"/>
      <c r="R82" s="17"/>
      <c r="Z82" s="9"/>
      <c r="AA82" s="9"/>
      <c r="AB82" s="9"/>
      <c r="AC82" s="9"/>
      <c r="AD82" s="9"/>
      <c r="AE82" s="9"/>
      <c r="AF82" s="9"/>
      <c r="AG82" s="9"/>
      <c r="AH82" s="9"/>
    </row>
    <row r="83" spans="1:34" s="6" customFormat="1" ht="13.8">
      <c r="A83" s="50" t="s">
        <v>618</v>
      </c>
      <c r="B83" s="50"/>
      <c r="C83" s="50"/>
      <c r="D83" s="50"/>
      <c r="E83" s="51"/>
      <c r="F83" s="49"/>
      <c r="G83" s="49"/>
      <c r="H83" s="49"/>
      <c r="I83" s="49"/>
      <c r="J83" s="53"/>
      <c r="K83" s="12"/>
      <c r="L83" s="12"/>
      <c r="M83" s="12"/>
      <c r="N83" s="11"/>
      <c r="O83" s="53"/>
      <c r="P83" s="5"/>
      <c r="Q83" s="4"/>
      <c r="R83" s="17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39.6">
      <c r="A84" s="21" t="s">
        <v>16</v>
      </c>
      <c r="B84" s="21" t="s">
        <v>576</v>
      </c>
      <c r="C84" s="21"/>
      <c r="D84" s="22" t="s">
        <v>589</v>
      </c>
      <c r="E84" s="21" t="s">
        <v>590</v>
      </c>
      <c r="F84" s="21" t="s">
        <v>591</v>
      </c>
      <c r="G84" s="52" t="s">
        <v>611</v>
      </c>
      <c r="H84" s="21" t="s">
        <v>593</v>
      </c>
      <c r="I84" s="21" t="s">
        <v>594</v>
      </c>
      <c r="J84" s="20" t="s">
        <v>595</v>
      </c>
      <c r="K84" s="20" t="s">
        <v>619</v>
      </c>
      <c r="L84" s="78" t="s">
        <v>613</v>
      </c>
      <c r="M84" s="21" t="s">
        <v>614</v>
      </c>
      <c r="N84" s="21" t="s">
        <v>598</v>
      </c>
      <c r="O84" s="22" t="s">
        <v>599</v>
      </c>
      <c r="P84" s="5"/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40" customFormat="1" ht="13.8">
      <c r="A85" s="443">
        <v>1</v>
      </c>
      <c r="B85" s="392">
        <v>43922</v>
      </c>
      <c r="C85" s="392"/>
      <c r="D85" s="393" t="s">
        <v>3586</v>
      </c>
      <c r="E85" s="403" t="s">
        <v>602</v>
      </c>
      <c r="F85" s="403">
        <v>40</v>
      </c>
      <c r="G85" s="396"/>
      <c r="H85" s="396">
        <v>0</v>
      </c>
      <c r="I85" s="403">
        <v>100</v>
      </c>
      <c r="J85" s="444" t="s">
        <v>3587</v>
      </c>
      <c r="K85" s="444">
        <f t="shared" ref="K85:K90" si="48">L85*M85</f>
        <v>-3000</v>
      </c>
      <c r="L85" s="444">
        <f t="shared" ref="L85:L90" si="49">H85-F85</f>
        <v>-40</v>
      </c>
      <c r="M85" s="444">
        <v>75</v>
      </c>
      <c r="N85" s="394" t="s">
        <v>665</v>
      </c>
      <c r="O85" s="438">
        <v>43922</v>
      </c>
      <c r="P85" s="415"/>
      <c r="Q85" s="415"/>
      <c r="R85" s="345" t="s">
        <v>3188</v>
      </c>
      <c r="Z85" s="428"/>
      <c r="AA85" s="428"/>
      <c r="AB85" s="428"/>
      <c r="AC85" s="428"/>
      <c r="AD85" s="428"/>
      <c r="AE85" s="428"/>
      <c r="AF85" s="428"/>
      <c r="AG85" s="428"/>
      <c r="AH85" s="428"/>
    </row>
    <row r="86" spans="1:34" s="40" customFormat="1" ht="13.8">
      <c r="A86" s="467">
        <v>2</v>
      </c>
      <c r="B86" s="397">
        <v>43929</v>
      </c>
      <c r="C86" s="397"/>
      <c r="D86" s="398" t="s">
        <v>3645</v>
      </c>
      <c r="E86" s="404" t="s">
        <v>602</v>
      </c>
      <c r="F86" s="404">
        <v>102.5</v>
      </c>
      <c r="G86" s="391"/>
      <c r="H86" s="391">
        <v>132.5</v>
      </c>
      <c r="I86" s="404" t="s">
        <v>3646</v>
      </c>
      <c r="J86" s="468" t="s">
        <v>3655</v>
      </c>
      <c r="K86" s="468">
        <f t="shared" si="48"/>
        <v>2250</v>
      </c>
      <c r="L86" s="468">
        <f t="shared" si="49"/>
        <v>30</v>
      </c>
      <c r="M86" s="468">
        <v>75</v>
      </c>
      <c r="N86" s="65" t="s">
        <v>601</v>
      </c>
      <c r="O86" s="439">
        <v>43929</v>
      </c>
      <c r="P86" s="415"/>
      <c r="Q86" s="415"/>
      <c r="R86" s="345" t="s">
        <v>3654</v>
      </c>
      <c r="Z86" s="428"/>
      <c r="AA86" s="428"/>
      <c r="AB86" s="428"/>
      <c r="AC86" s="428"/>
      <c r="AD86" s="428"/>
      <c r="AE86" s="428"/>
      <c r="AF86" s="428"/>
      <c r="AG86" s="428"/>
      <c r="AH86" s="428"/>
    </row>
    <row r="87" spans="1:34" s="40" customFormat="1" ht="13.8">
      <c r="A87" s="467">
        <v>3</v>
      </c>
      <c r="B87" s="397">
        <v>43930</v>
      </c>
      <c r="C87" s="397"/>
      <c r="D87" s="398" t="s">
        <v>3679</v>
      </c>
      <c r="E87" s="404" t="s">
        <v>602</v>
      </c>
      <c r="F87" s="404">
        <v>52.5</v>
      </c>
      <c r="G87" s="391"/>
      <c r="H87" s="391">
        <v>72.5</v>
      </c>
      <c r="I87" s="404">
        <v>110</v>
      </c>
      <c r="J87" s="468" t="s">
        <v>3680</v>
      </c>
      <c r="K87" s="468">
        <f t="shared" si="48"/>
        <v>1500</v>
      </c>
      <c r="L87" s="468">
        <f t="shared" si="49"/>
        <v>20</v>
      </c>
      <c r="M87" s="468">
        <v>75</v>
      </c>
      <c r="N87" s="65" t="s">
        <v>601</v>
      </c>
      <c r="O87" s="439">
        <v>43930</v>
      </c>
      <c r="P87" s="415"/>
      <c r="Q87" s="415"/>
      <c r="R87" s="345" t="s">
        <v>3654</v>
      </c>
      <c r="Z87" s="428"/>
      <c r="AA87" s="428"/>
      <c r="AB87" s="428"/>
      <c r="AC87" s="428"/>
      <c r="AD87" s="428"/>
      <c r="AE87" s="428"/>
      <c r="AF87" s="428"/>
      <c r="AG87" s="428"/>
      <c r="AH87" s="428"/>
    </row>
    <row r="88" spans="1:34" s="40" customFormat="1" ht="13.8">
      <c r="A88" s="467">
        <v>4</v>
      </c>
      <c r="B88" s="397">
        <v>43930</v>
      </c>
      <c r="C88" s="397"/>
      <c r="D88" s="398" t="s">
        <v>3694</v>
      </c>
      <c r="E88" s="404" t="s">
        <v>602</v>
      </c>
      <c r="F88" s="404">
        <v>62.5</v>
      </c>
      <c r="G88" s="391">
        <v>37</v>
      </c>
      <c r="H88" s="391">
        <v>72.5</v>
      </c>
      <c r="I88" s="404" t="s">
        <v>3695</v>
      </c>
      <c r="J88" s="468" t="s">
        <v>3700</v>
      </c>
      <c r="K88" s="468">
        <f t="shared" si="48"/>
        <v>2000</v>
      </c>
      <c r="L88" s="468">
        <f t="shared" si="49"/>
        <v>10</v>
      </c>
      <c r="M88" s="468">
        <v>200</v>
      </c>
      <c r="N88" s="65" t="s">
        <v>601</v>
      </c>
      <c r="O88" s="451">
        <v>43934</v>
      </c>
      <c r="P88" s="415"/>
      <c r="Q88" s="415"/>
      <c r="R88" s="345" t="s">
        <v>604</v>
      </c>
      <c r="Z88" s="428"/>
      <c r="AA88" s="428"/>
      <c r="AB88" s="428"/>
      <c r="AC88" s="428"/>
      <c r="AD88" s="428"/>
      <c r="AE88" s="428"/>
      <c r="AF88" s="428"/>
      <c r="AG88" s="428"/>
      <c r="AH88" s="428"/>
    </row>
    <row r="89" spans="1:34" s="40" customFormat="1" ht="13.8">
      <c r="A89" s="467">
        <v>5</v>
      </c>
      <c r="B89" s="397">
        <v>43934</v>
      </c>
      <c r="C89" s="397"/>
      <c r="D89" s="398" t="s">
        <v>3694</v>
      </c>
      <c r="E89" s="404" t="s">
        <v>602</v>
      </c>
      <c r="F89" s="404">
        <v>62</v>
      </c>
      <c r="G89" s="391">
        <v>37</v>
      </c>
      <c r="H89" s="391">
        <v>71</v>
      </c>
      <c r="I89" s="404" t="s">
        <v>3695</v>
      </c>
      <c r="J89" s="468" t="s">
        <v>3407</v>
      </c>
      <c r="K89" s="468">
        <f t="shared" si="48"/>
        <v>1800</v>
      </c>
      <c r="L89" s="468">
        <f t="shared" si="49"/>
        <v>9</v>
      </c>
      <c r="M89" s="468">
        <v>200</v>
      </c>
      <c r="N89" s="65" t="s">
        <v>601</v>
      </c>
      <c r="O89" s="439">
        <v>43934</v>
      </c>
      <c r="P89" s="415"/>
      <c r="Q89" s="415"/>
      <c r="R89" s="345" t="s">
        <v>604</v>
      </c>
      <c r="Z89" s="428"/>
      <c r="AA89" s="428"/>
      <c r="AB89" s="428"/>
      <c r="AC89" s="428"/>
      <c r="AD89" s="428"/>
      <c r="AE89" s="428"/>
      <c r="AF89" s="428"/>
      <c r="AG89" s="428"/>
      <c r="AH89" s="428"/>
    </row>
    <row r="90" spans="1:34" s="40" customFormat="1" ht="13.8">
      <c r="A90" s="467">
        <v>6</v>
      </c>
      <c r="B90" s="397">
        <v>43936</v>
      </c>
      <c r="C90" s="397"/>
      <c r="D90" s="398" t="s">
        <v>3725</v>
      </c>
      <c r="E90" s="404" t="s">
        <v>602</v>
      </c>
      <c r="F90" s="404">
        <v>44.5</v>
      </c>
      <c r="G90" s="391">
        <v>24</v>
      </c>
      <c r="H90" s="391">
        <v>53.5</v>
      </c>
      <c r="I90" s="404" t="s">
        <v>3726</v>
      </c>
      <c r="J90" s="468" t="s">
        <v>3407</v>
      </c>
      <c r="K90" s="468">
        <f t="shared" si="48"/>
        <v>2250</v>
      </c>
      <c r="L90" s="468">
        <f t="shared" si="49"/>
        <v>9</v>
      </c>
      <c r="M90" s="468">
        <v>250</v>
      </c>
      <c r="N90" s="65" t="s">
        <v>601</v>
      </c>
      <c r="O90" s="439">
        <v>43936</v>
      </c>
      <c r="P90" s="415"/>
      <c r="Q90" s="415"/>
      <c r="R90" s="345" t="s">
        <v>604</v>
      </c>
      <c r="Z90" s="428"/>
      <c r="AA90" s="428"/>
      <c r="AB90" s="428"/>
      <c r="AC90" s="428"/>
      <c r="AD90" s="428"/>
      <c r="AE90" s="428"/>
      <c r="AF90" s="428"/>
      <c r="AG90" s="428"/>
      <c r="AH90" s="428"/>
    </row>
    <row r="91" spans="1:34" s="40" customFormat="1" ht="13.8">
      <c r="A91" s="466"/>
      <c r="B91" s="466"/>
      <c r="C91" s="379"/>
      <c r="D91" s="380"/>
      <c r="E91" s="432"/>
      <c r="F91" s="432"/>
      <c r="G91" s="414"/>
      <c r="H91" s="414"/>
      <c r="I91" s="432"/>
      <c r="J91" s="384"/>
      <c r="K91" s="384"/>
      <c r="L91" s="384"/>
      <c r="M91" s="384"/>
      <c r="N91" s="410"/>
      <c r="O91" s="410"/>
      <c r="P91" s="415"/>
      <c r="Q91" s="415"/>
      <c r="R91" s="345"/>
      <c r="Z91" s="428"/>
      <c r="AA91" s="428"/>
      <c r="AB91" s="428"/>
      <c r="AC91" s="428"/>
      <c r="AD91" s="428"/>
      <c r="AE91" s="428"/>
      <c r="AF91" s="428"/>
      <c r="AG91" s="428"/>
      <c r="AH91" s="428"/>
    </row>
    <row r="92" spans="1:34" s="40" customFormat="1" ht="13.8">
      <c r="A92" s="386"/>
      <c r="B92" s="387"/>
      <c r="C92" s="387"/>
      <c r="D92" s="388"/>
      <c r="E92" s="386"/>
      <c r="F92" s="429"/>
      <c r="G92" s="386"/>
      <c r="H92" s="386"/>
      <c r="I92" s="386"/>
      <c r="J92" s="387"/>
      <c r="K92" s="430"/>
      <c r="L92" s="386"/>
      <c r="M92" s="386"/>
      <c r="N92" s="386"/>
      <c r="O92" s="431"/>
      <c r="P92" s="415"/>
      <c r="Q92" s="415"/>
      <c r="R92" s="345"/>
      <c r="Z92" s="428"/>
      <c r="AA92" s="428"/>
      <c r="AB92" s="428"/>
      <c r="AC92" s="428"/>
      <c r="AD92" s="428"/>
      <c r="AE92" s="428"/>
      <c r="AF92" s="428"/>
      <c r="AG92" s="428"/>
      <c r="AH92" s="428"/>
    </row>
    <row r="93" spans="1:34" ht="13.8">
      <c r="A93" s="101" t="s">
        <v>620</v>
      </c>
      <c r="B93" s="102"/>
      <c r="C93" s="102"/>
      <c r="D93" s="103"/>
      <c r="E93" s="34"/>
      <c r="F93" s="32"/>
      <c r="G93" s="32"/>
      <c r="H93" s="74"/>
      <c r="I93" s="121"/>
      <c r="J93" s="122"/>
      <c r="K93" s="17"/>
      <c r="L93" s="17"/>
      <c r="M93" s="17"/>
      <c r="N93" s="11"/>
      <c r="O93" s="53"/>
      <c r="Q93" s="97"/>
      <c r="R93" s="17"/>
      <c r="S93" s="16"/>
      <c r="T93" s="16"/>
      <c r="U93" s="16"/>
      <c r="V93" s="16"/>
      <c r="W93" s="16"/>
      <c r="X93" s="16"/>
      <c r="Y93" s="16"/>
      <c r="Z93" s="16"/>
    </row>
    <row r="94" spans="1:34" ht="39.6">
      <c r="A94" s="20" t="s">
        <v>16</v>
      </c>
      <c r="B94" s="21" t="s">
        <v>576</v>
      </c>
      <c r="C94" s="21"/>
      <c r="D94" s="22" t="s">
        <v>589</v>
      </c>
      <c r="E94" s="21" t="s">
        <v>590</v>
      </c>
      <c r="F94" s="21" t="s">
        <v>591</v>
      </c>
      <c r="G94" s="21" t="s">
        <v>592</v>
      </c>
      <c r="H94" s="21" t="s">
        <v>593</v>
      </c>
      <c r="I94" s="21" t="s">
        <v>594</v>
      </c>
      <c r="J94" s="20" t="s">
        <v>595</v>
      </c>
      <c r="K94" s="21" t="s">
        <v>596</v>
      </c>
      <c r="L94" s="21" t="s">
        <v>597</v>
      </c>
      <c r="M94" s="21" t="s">
        <v>598</v>
      </c>
      <c r="N94" s="22" t="s">
        <v>599</v>
      </c>
      <c r="O94" s="21" t="s">
        <v>600</v>
      </c>
      <c r="P94" s="99"/>
      <c r="Q94" s="11"/>
      <c r="R94" s="17"/>
      <c r="S94" s="16"/>
      <c r="T94" s="16"/>
      <c r="U94" s="16"/>
      <c r="V94" s="16"/>
      <c r="W94" s="16"/>
      <c r="X94" s="16"/>
      <c r="Y94" s="16"/>
      <c r="Z94" s="16"/>
    </row>
    <row r="95" spans="1:34" s="8" customFormat="1">
      <c r="A95" s="416"/>
      <c r="B95" s="417"/>
      <c r="C95" s="418"/>
      <c r="D95" s="419"/>
      <c r="E95" s="420"/>
      <c r="F95" s="420"/>
      <c r="G95" s="421"/>
      <c r="H95" s="421"/>
      <c r="I95" s="420"/>
      <c r="J95" s="422"/>
      <c r="K95" s="423"/>
      <c r="L95" s="424"/>
      <c r="M95" s="425"/>
      <c r="N95" s="426"/>
      <c r="O95" s="427"/>
      <c r="P95" s="125"/>
      <c r="Q95"/>
      <c r="R95" s="96"/>
      <c r="T95" s="57"/>
      <c r="U95" s="57"/>
      <c r="V95" s="57"/>
      <c r="W95" s="57"/>
      <c r="X95" s="57"/>
      <c r="Y95" s="57"/>
      <c r="Z95" s="57"/>
    </row>
    <row r="96" spans="1:34">
      <c r="A96" s="23" t="s">
        <v>605</v>
      </c>
      <c r="B96" s="23"/>
      <c r="C96" s="23"/>
      <c r="D96" s="23"/>
      <c r="E96" s="5"/>
      <c r="F96" s="30" t="s">
        <v>607</v>
      </c>
      <c r="G96" s="83"/>
      <c r="H96" s="83"/>
      <c r="I96" s="38"/>
      <c r="J96" s="86"/>
      <c r="K96" s="84"/>
      <c r="L96" s="85"/>
      <c r="M96" s="86"/>
      <c r="N96" s="87"/>
      <c r="O96" s="126"/>
      <c r="P96" s="11"/>
      <c r="Q96" s="16"/>
      <c r="R96" s="98"/>
      <c r="S96" s="16"/>
      <c r="T96" s="16"/>
      <c r="U96" s="16"/>
      <c r="V96" s="16"/>
      <c r="W96" s="16"/>
      <c r="X96" s="16"/>
      <c r="Y96" s="16"/>
    </row>
    <row r="97" spans="1:26">
      <c r="A97" s="29" t="s">
        <v>606</v>
      </c>
      <c r="B97" s="23"/>
      <c r="C97" s="23"/>
      <c r="D97" s="23"/>
      <c r="E97" s="32"/>
      <c r="F97" s="30" t="s">
        <v>609</v>
      </c>
      <c r="G97" s="12"/>
      <c r="H97" s="12"/>
      <c r="I97" s="12"/>
      <c r="J97" s="53"/>
      <c r="K97" s="12"/>
      <c r="L97" s="12"/>
      <c r="M97" s="12"/>
      <c r="N97" s="11"/>
      <c r="O97" s="53"/>
      <c r="Q97" s="7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9"/>
      <c r="B98" s="23"/>
      <c r="C98" s="23"/>
      <c r="D98" s="23"/>
      <c r="E98" s="32"/>
      <c r="F98" s="30"/>
      <c r="G98" s="12"/>
      <c r="H98" s="12"/>
      <c r="I98" s="12"/>
      <c r="J98" s="53"/>
      <c r="K98" s="12"/>
      <c r="L98" s="12"/>
      <c r="M98" s="12"/>
      <c r="N98" s="11"/>
      <c r="O98" s="53"/>
      <c r="Q98" s="7"/>
      <c r="R98" s="83"/>
      <c r="S98" s="16"/>
      <c r="T98" s="16"/>
      <c r="U98" s="16"/>
      <c r="V98" s="16"/>
      <c r="W98" s="16"/>
      <c r="X98" s="16"/>
      <c r="Y98" s="16"/>
      <c r="Z98" s="16"/>
    </row>
    <row r="99" spans="1:26">
      <c r="A99" s="29"/>
      <c r="B99" s="23"/>
      <c r="C99" s="23"/>
      <c r="D99" s="23"/>
      <c r="E99" s="32"/>
      <c r="F99" s="30"/>
      <c r="G99" s="12"/>
      <c r="H99" s="12"/>
      <c r="I99" s="12"/>
      <c r="J99" s="53"/>
      <c r="K99" s="12"/>
      <c r="L99" s="12"/>
      <c r="M99" s="12"/>
      <c r="N99" s="11"/>
      <c r="O99" s="53"/>
      <c r="Q99" s="7"/>
      <c r="R99" s="83"/>
      <c r="S99" s="16"/>
      <c r="T99" s="16"/>
      <c r="U99" s="16"/>
      <c r="V99" s="16"/>
      <c r="W99" s="16"/>
      <c r="X99" s="16"/>
      <c r="Y99" s="16"/>
      <c r="Z99" s="16"/>
    </row>
    <row r="100" spans="1:26">
      <c r="A100" s="29"/>
      <c r="B100" s="23"/>
      <c r="C100" s="23"/>
      <c r="D100" s="23"/>
      <c r="E100" s="32"/>
      <c r="F100" s="30"/>
      <c r="G100" s="41"/>
      <c r="H100" s="42"/>
      <c r="I100" s="83"/>
      <c r="J100" s="17"/>
      <c r="K100" s="84"/>
      <c r="L100" s="85"/>
      <c r="M100" s="86"/>
      <c r="N100" s="87"/>
      <c r="O100" s="88"/>
      <c r="P100" s="5"/>
      <c r="Q100" s="11"/>
      <c r="R100" s="83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37"/>
      <c r="B101" s="45"/>
      <c r="C101" s="104"/>
      <c r="D101" s="6"/>
      <c r="E101" s="38"/>
      <c r="F101" s="83"/>
      <c r="G101" s="41"/>
      <c r="H101" s="42"/>
      <c r="I101" s="83"/>
      <c r="J101" s="17"/>
      <c r="K101" s="84"/>
      <c r="L101" s="85"/>
      <c r="M101" s="86"/>
      <c r="N101" s="87"/>
      <c r="O101" s="88"/>
      <c r="P101" s="5"/>
      <c r="Q101" s="11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 ht="13.8">
      <c r="A102" s="5"/>
      <c r="B102" s="105" t="s">
        <v>621</v>
      </c>
      <c r="C102" s="105"/>
      <c r="D102" s="105"/>
      <c r="E102" s="105"/>
      <c r="F102" s="17"/>
      <c r="G102" s="17"/>
      <c r="H102" s="106"/>
      <c r="I102" s="17"/>
      <c r="J102" s="75"/>
      <c r="K102" s="76"/>
      <c r="L102" s="17"/>
      <c r="M102" s="17"/>
      <c r="N102" s="16"/>
      <c r="O102" s="100"/>
      <c r="P102" s="7"/>
      <c r="Q102" s="11"/>
      <c r="R102" s="143"/>
      <c r="S102" s="16"/>
      <c r="T102" s="16"/>
      <c r="U102" s="16"/>
      <c r="V102" s="16"/>
      <c r="W102" s="16"/>
      <c r="X102" s="16"/>
      <c r="Y102" s="16"/>
      <c r="Z102" s="16"/>
    </row>
    <row r="103" spans="1:26" ht="39.6">
      <c r="A103" s="20" t="s">
        <v>16</v>
      </c>
      <c r="B103" s="21" t="s">
        <v>576</v>
      </c>
      <c r="C103" s="21"/>
      <c r="D103" s="22" t="s">
        <v>589</v>
      </c>
      <c r="E103" s="21" t="s">
        <v>590</v>
      </c>
      <c r="F103" s="21" t="s">
        <v>591</v>
      </c>
      <c r="G103" s="21" t="s">
        <v>622</v>
      </c>
      <c r="H103" s="21" t="s">
        <v>623</v>
      </c>
      <c r="I103" s="21" t="s">
        <v>594</v>
      </c>
      <c r="J103" s="61" t="s">
        <v>595</v>
      </c>
      <c r="K103" s="21" t="s">
        <v>596</v>
      </c>
      <c r="L103" s="21" t="s">
        <v>597</v>
      </c>
      <c r="M103" s="21" t="s">
        <v>598</v>
      </c>
      <c r="N103" s="22" t="s">
        <v>599</v>
      </c>
      <c r="O103" s="100"/>
      <c r="P103" s="7"/>
      <c r="Q103" s="11"/>
      <c r="R103" s="143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1</v>
      </c>
      <c r="B104" s="107">
        <v>41579</v>
      </c>
      <c r="C104" s="107"/>
      <c r="D104" s="108" t="s">
        <v>624</v>
      </c>
      <c r="E104" s="109" t="s">
        <v>625</v>
      </c>
      <c r="F104" s="110">
        <v>82</v>
      </c>
      <c r="G104" s="109" t="s">
        <v>626</v>
      </c>
      <c r="H104" s="109">
        <v>100</v>
      </c>
      <c r="I104" s="127">
        <v>100</v>
      </c>
      <c r="J104" s="128" t="s">
        <v>627</v>
      </c>
      <c r="K104" s="129">
        <f t="shared" ref="K104:K135" si="50">H104-F104</f>
        <v>18</v>
      </c>
      <c r="L104" s="130">
        <f t="shared" ref="L104:L135" si="51">K104/F104</f>
        <v>0.21951219512195122</v>
      </c>
      <c r="M104" s="131" t="s">
        <v>601</v>
      </c>
      <c r="N104" s="132">
        <v>42657</v>
      </c>
      <c r="O104" s="53"/>
      <c r="P104" s="11"/>
      <c r="Q104" s="16"/>
      <c r="R104" s="143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2</v>
      </c>
      <c r="B105" s="107">
        <v>41794</v>
      </c>
      <c r="C105" s="107"/>
      <c r="D105" s="108" t="s">
        <v>628</v>
      </c>
      <c r="E105" s="109" t="s">
        <v>602</v>
      </c>
      <c r="F105" s="110">
        <v>257</v>
      </c>
      <c r="G105" s="109" t="s">
        <v>626</v>
      </c>
      <c r="H105" s="109">
        <v>300</v>
      </c>
      <c r="I105" s="127">
        <v>300</v>
      </c>
      <c r="J105" s="128" t="s">
        <v>627</v>
      </c>
      <c r="K105" s="129">
        <f t="shared" si="50"/>
        <v>43</v>
      </c>
      <c r="L105" s="130">
        <f t="shared" si="51"/>
        <v>0.16731517509727625</v>
      </c>
      <c r="M105" s="131" t="s">
        <v>601</v>
      </c>
      <c r="N105" s="132">
        <v>41822</v>
      </c>
      <c r="O105" s="53"/>
      <c r="P105" s="11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3</v>
      </c>
      <c r="B106" s="107">
        <v>41828</v>
      </c>
      <c r="C106" s="107"/>
      <c r="D106" s="108" t="s">
        <v>629</v>
      </c>
      <c r="E106" s="109" t="s">
        <v>602</v>
      </c>
      <c r="F106" s="110">
        <v>393</v>
      </c>
      <c r="G106" s="109" t="s">
        <v>626</v>
      </c>
      <c r="H106" s="109">
        <v>468</v>
      </c>
      <c r="I106" s="127">
        <v>468</v>
      </c>
      <c r="J106" s="128" t="s">
        <v>627</v>
      </c>
      <c r="K106" s="129">
        <f t="shared" si="50"/>
        <v>75</v>
      </c>
      <c r="L106" s="130">
        <f t="shared" si="51"/>
        <v>0.19083969465648856</v>
      </c>
      <c r="M106" s="131" t="s">
        <v>601</v>
      </c>
      <c r="N106" s="132">
        <v>41863</v>
      </c>
      <c r="O106" s="53"/>
      <c r="P106" s="11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4</v>
      </c>
      <c r="B107" s="107">
        <v>41857</v>
      </c>
      <c r="C107" s="107"/>
      <c r="D107" s="108" t="s">
        <v>630</v>
      </c>
      <c r="E107" s="109" t="s">
        <v>602</v>
      </c>
      <c r="F107" s="110">
        <v>205</v>
      </c>
      <c r="G107" s="109" t="s">
        <v>626</v>
      </c>
      <c r="H107" s="109">
        <v>275</v>
      </c>
      <c r="I107" s="127">
        <v>250</v>
      </c>
      <c r="J107" s="128" t="s">
        <v>627</v>
      </c>
      <c r="K107" s="129">
        <f t="shared" si="50"/>
        <v>70</v>
      </c>
      <c r="L107" s="130">
        <f t="shared" si="51"/>
        <v>0.34146341463414637</v>
      </c>
      <c r="M107" s="131" t="s">
        <v>601</v>
      </c>
      <c r="N107" s="132">
        <v>41962</v>
      </c>
      <c r="O107" s="53"/>
      <c r="P107" s="11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5</v>
      </c>
      <c r="B108" s="107">
        <v>41886</v>
      </c>
      <c r="C108" s="107"/>
      <c r="D108" s="108" t="s">
        <v>631</v>
      </c>
      <c r="E108" s="109" t="s">
        <v>602</v>
      </c>
      <c r="F108" s="110">
        <v>162</v>
      </c>
      <c r="G108" s="109" t="s">
        <v>626</v>
      </c>
      <c r="H108" s="109">
        <v>190</v>
      </c>
      <c r="I108" s="127">
        <v>190</v>
      </c>
      <c r="J108" s="128" t="s">
        <v>627</v>
      </c>
      <c r="K108" s="129">
        <f t="shared" si="50"/>
        <v>28</v>
      </c>
      <c r="L108" s="130">
        <f t="shared" si="51"/>
        <v>0.1728395061728395</v>
      </c>
      <c r="M108" s="131" t="s">
        <v>601</v>
      </c>
      <c r="N108" s="132">
        <v>42006</v>
      </c>
      <c r="O108" s="53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6</v>
      </c>
      <c r="B109" s="107">
        <v>41886</v>
      </c>
      <c r="C109" s="107"/>
      <c r="D109" s="108" t="s">
        <v>632</v>
      </c>
      <c r="E109" s="109" t="s">
        <v>602</v>
      </c>
      <c r="F109" s="110">
        <v>75</v>
      </c>
      <c r="G109" s="109" t="s">
        <v>626</v>
      </c>
      <c r="H109" s="109">
        <v>91.5</v>
      </c>
      <c r="I109" s="127" t="s">
        <v>633</v>
      </c>
      <c r="J109" s="128" t="s">
        <v>634</v>
      </c>
      <c r="K109" s="129">
        <f t="shared" si="50"/>
        <v>16.5</v>
      </c>
      <c r="L109" s="130">
        <f t="shared" si="51"/>
        <v>0.22</v>
      </c>
      <c r="M109" s="131" t="s">
        <v>601</v>
      </c>
      <c r="N109" s="132">
        <v>41954</v>
      </c>
      <c r="O109" s="53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7</v>
      </c>
      <c r="B110" s="107">
        <v>41913</v>
      </c>
      <c r="C110" s="107"/>
      <c r="D110" s="108" t="s">
        <v>635</v>
      </c>
      <c r="E110" s="109" t="s">
        <v>602</v>
      </c>
      <c r="F110" s="110">
        <v>850</v>
      </c>
      <c r="G110" s="109" t="s">
        <v>626</v>
      </c>
      <c r="H110" s="109">
        <v>982.5</v>
      </c>
      <c r="I110" s="127">
        <v>1050</v>
      </c>
      <c r="J110" s="128" t="s">
        <v>636</v>
      </c>
      <c r="K110" s="129">
        <f t="shared" si="50"/>
        <v>132.5</v>
      </c>
      <c r="L110" s="130">
        <f t="shared" si="51"/>
        <v>0.15588235294117647</v>
      </c>
      <c r="M110" s="131" t="s">
        <v>601</v>
      </c>
      <c r="N110" s="132">
        <v>42039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8</v>
      </c>
      <c r="B111" s="107">
        <v>41913</v>
      </c>
      <c r="C111" s="107"/>
      <c r="D111" s="108" t="s">
        <v>637</v>
      </c>
      <c r="E111" s="109" t="s">
        <v>602</v>
      </c>
      <c r="F111" s="110">
        <v>475</v>
      </c>
      <c r="G111" s="109" t="s">
        <v>626</v>
      </c>
      <c r="H111" s="109">
        <v>515</v>
      </c>
      <c r="I111" s="127">
        <v>600</v>
      </c>
      <c r="J111" s="128" t="s">
        <v>638</v>
      </c>
      <c r="K111" s="129">
        <f t="shared" si="50"/>
        <v>40</v>
      </c>
      <c r="L111" s="130">
        <f t="shared" si="51"/>
        <v>8.4210526315789472E-2</v>
      </c>
      <c r="M111" s="131" t="s">
        <v>601</v>
      </c>
      <c r="N111" s="132">
        <v>41939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9</v>
      </c>
      <c r="B112" s="107">
        <v>41913</v>
      </c>
      <c r="C112" s="107"/>
      <c r="D112" s="108" t="s">
        <v>639</v>
      </c>
      <c r="E112" s="109" t="s">
        <v>602</v>
      </c>
      <c r="F112" s="110">
        <v>86</v>
      </c>
      <c r="G112" s="109" t="s">
        <v>626</v>
      </c>
      <c r="H112" s="109">
        <v>99</v>
      </c>
      <c r="I112" s="127">
        <v>140</v>
      </c>
      <c r="J112" s="128" t="s">
        <v>640</v>
      </c>
      <c r="K112" s="129">
        <f t="shared" si="50"/>
        <v>13</v>
      </c>
      <c r="L112" s="130">
        <f t="shared" si="51"/>
        <v>0.15116279069767441</v>
      </c>
      <c r="M112" s="131" t="s">
        <v>601</v>
      </c>
      <c r="N112" s="132">
        <v>41939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10</v>
      </c>
      <c r="B113" s="107">
        <v>41926</v>
      </c>
      <c r="C113" s="107"/>
      <c r="D113" s="108" t="s">
        <v>641</v>
      </c>
      <c r="E113" s="109" t="s">
        <v>602</v>
      </c>
      <c r="F113" s="110">
        <v>496.6</v>
      </c>
      <c r="G113" s="109" t="s">
        <v>626</v>
      </c>
      <c r="H113" s="109">
        <v>621</v>
      </c>
      <c r="I113" s="127">
        <v>580</v>
      </c>
      <c r="J113" s="128" t="s">
        <v>627</v>
      </c>
      <c r="K113" s="129">
        <f t="shared" si="50"/>
        <v>124.39999999999998</v>
      </c>
      <c r="L113" s="130">
        <f t="shared" si="51"/>
        <v>0.25050342327829234</v>
      </c>
      <c r="M113" s="131" t="s">
        <v>601</v>
      </c>
      <c r="N113" s="132">
        <v>42605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11</v>
      </c>
      <c r="B114" s="107">
        <v>41926</v>
      </c>
      <c r="C114" s="107"/>
      <c r="D114" s="108" t="s">
        <v>642</v>
      </c>
      <c r="E114" s="109" t="s">
        <v>602</v>
      </c>
      <c r="F114" s="110">
        <v>2481.9</v>
      </c>
      <c r="G114" s="109" t="s">
        <v>626</v>
      </c>
      <c r="H114" s="109">
        <v>2840</v>
      </c>
      <c r="I114" s="127">
        <v>2870</v>
      </c>
      <c r="J114" s="128" t="s">
        <v>643</v>
      </c>
      <c r="K114" s="129">
        <f t="shared" si="50"/>
        <v>358.09999999999991</v>
      </c>
      <c r="L114" s="130">
        <f t="shared" si="51"/>
        <v>0.14428462065353154</v>
      </c>
      <c r="M114" s="131" t="s">
        <v>601</v>
      </c>
      <c r="N114" s="132">
        <v>42017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12</v>
      </c>
      <c r="B115" s="107">
        <v>41928</v>
      </c>
      <c r="C115" s="107"/>
      <c r="D115" s="108" t="s">
        <v>644</v>
      </c>
      <c r="E115" s="109" t="s">
        <v>602</v>
      </c>
      <c r="F115" s="110">
        <v>84.5</v>
      </c>
      <c r="G115" s="109" t="s">
        <v>626</v>
      </c>
      <c r="H115" s="109">
        <v>93</v>
      </c>
      <c r="I115" s="127">
        <v>110</v>
      </c>
      <c r="J115" s="128" t="s">
        <v>645</v>
      </c>
      <c r="K115" s="129">
        <f t="shared" si="50"/>
        <v>8.5</v>
      </c>
      <c r="L115" s="130">
        <f t="shared" si="51"/>
        <v>0.10059171597633136</v>
      </c>
      <c r="M115" s="131" t="s">
        <v>601</v>
      </c>
      <c r="N115" s="132">
        <v>41939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13</v>
      </c>
      <c r="B116" s="107">
        <v>41928</v>
      </c>
      <c r="C116" s="107"/>
      <c r="D116" s="108" t="s">
        <v>646</v>
      </c>
      <c r="E116" s="109" t="s">
        <v>602</v>
      </c>
      <c r="F116" s="110">
        <v>401</v>
      </c>
      <c r="G116" s="109" t="s">
        <v>626</v>
      </c>
      <c r="H116" s="109">
        <v>428</v>
      </c>
      <c r="I116" s="127">
        <v>450</v>
      </c>
      <c r="J116" s="128" t="s">
        <v>647</v>
      </c>
      <c r="K116" s="129">
        <f t="shared" si="50"/>
        <v>27</v>
      </c>
      <c r="L116" s="130">
        <f t="shared" si="51"/>
        <v>6.7331670822942641E-2</v>
      </c>
      <c r="M116" s="131" t="s">
        <v>601</v>
      </c>
      <c r="N116" s="132">
        <v>42020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14</v>
      </c>
      <c r="B117" s="107">
        <v>41928</v>
      </c>
      <c r="C117" s="107"/>
      <c r="D117" s="108" t="s">
        <v>648</v>
      </c>
      <c r="E117" s="109" t="s">
        <v>602</v>
      </c>
      <c r="F117" s="110">
        <v>101</v>
      </c>
      <c r="G117" s="109" t="s">
        <v>626</v>
      </c>
      <c r="H117" s="109">
        <v>112</v>
      </c>
      <c r="I117" s="127">
        <v>120</v>
      </c>
      <c r="J117" s="128" t="s">
        <v>649</v>
      </c>
      <c r="K117" s="129">
        <f t="shared" si="50"/>
        <v>11</v>
      </c>
      <c r="L117" s="130">
        <f t="shared" si="51"/>
        <v>0.10891089108910891</v>
      </c>
      <c r="M117" s="131" t="s">
        <v>601</v>
      </c>
      <c r="N117" s="132">
        <v>41939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15</v>
      </c>
      <c r="B118" s="107">
        <v>41954</v>
      </c>
      <c r="C118" s="107"/>
      <c r="D118" s="108" t="s">
        <v>650</v>
      </c>
      <c r="E118" s="109" t="s">
        <v>602</v>
      </c>
      <c r="F118" s="110">
        <v>59</v>
      </c>
      <c r="G118" s="109" t="s">
        <v>626</v>
      </c>
      <c r="H118" s="109">
        <v>76</v>
      </c>
      <c r="I118" s="127">
        <v>76</v>
      </c>
      <c r="J118" s="128" t="s">
        <v>627</v>
      </c>
      <c r="K118" s="129">
        <f t="shared" si="50"/>
        <v>17</v>
      </c>
      <c r="L118" s="130">
        <f t="shared" si="51"/>
        <v>0.28813559322033899</v>
      </c>
      <c r="M118" s="131" t="s">
        <v>601</v>
      </c>
      <c r="N118" s="132">
        <v>43032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16</v>
      </c>
      <c r="B119" s="107">
        <v>41954</v>
      </c>
      <c r="C119" s="107"/>
      <c r="D119" s="108" t="s">
        <v>639</v>
      </c>
      <c r="E119" s="109" t="s">
        <v>602</v>
      </c>
      <c r="F119" s="110">
        <v>99</v>
      </c>
      <c r="G119" s="109" t="s">
        <v>626</v>
      </c>
      <c r="H119" s="109">
        <v>120</v>
      </c>
      <c r="I119" s="127">
        <v>120</v>
      </c>
      <c r="J119" s="128" t="s">
        <v>651</v>
      </c>
      <c r="K119" s="129">
        <f t="shared" si="50"/>
        <v>21</v>
      </c>
      <c r="L119" s="130">
        <f t="shared" si="51"/>
        <v>0.21212121212121213</v>
      </c>
      <c r="M119" s="131" t="s">
        <v>601</v>
      </c>
      <c r="N119" s="132">
        <v>41960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17</v>
      </c>
      <c r="B120" s="107">
        <v>41956</v>
      </c>
      <c r="C120" s="107"/>
      <c r="D120" s="108" t="s">
        <v>652</v>
      </c>
      <c r="E120" s="109" t="s">
        <v>602</v>
      </c>
      <c r="F120" s="110">
        <v>22</v>
      </c>
      <c r="G120" s="109" t="s">
        <v>626</v>
      </c>
      <c r="H120" s="109">
        <v>33.549999999999997</v>
      </c>
      <c r="I120" s="127">
        <v>32</v>
      </c>
      <c r="J120" s="128" t="s">
        <v>653</v>
      </c>
      <c r="K120" s="129">
        <f t="shared" si="50"/>
        <v>11.549999999999997</v>
      </c>
      <c r="L120" s="130">
        <f t="shared" si="51"/>
        <v>0.52499999999999991</v>
      </c>
      <c r="M120" s="131" t="s">
        <v>601</v>
      </c>
      <c r="N120" s="132">
        <v>42188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18</v>
      </c>
      <c r="B121" s="107">
        <v>41976</v>
      </c>
      <c r="C121" s="107"/>
      <c r="D121" s="108" t="s">
        <v>654</v>
      </c>
      <c r="E121" s="109" t="s">
        <v>602</v>
      </c>
      <c r="F121" s="110">
        <v>440</v>
      </c>
      <c r="G121" s="109" t="s">
        <v>626</v>
      </c>
      <c r="H121" s="109">
        <v>520</v>
      </c>
      <c r="I121" s="127">
        <v>520</v>
      </c>
      <c r="J121" s="128" t="s">
        <v>655</v>
      </c>
      <c r="K121" s="129">
        <f t="shared" si="50"/>
        <v>80</v>
      </c>
      <c r="L121" s="130">
        <f t="shared" si="51"/>
        <v>0.18181818181818182</v>
      </c>
      <c r="M121" s="131" t="s">
        <v>601</v>
      </c>
      <c r="N121" s="132">
        <v>42208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19</v>
      </c>
      <c r="B122" s="107">
        <v>41976</v>
      </c>
      <c r="C122" s="107"/>
      <c r="D122" s="108" t="s">
        <v>656</v>
      </c>
      <c r="E122" s="109" t="s">
        <v>602</v>
      </c>
      <c r="F122" s="110">
        <v>360</v>
      </c>
      <c r="G122" s="109" t="s">
        <v>626</v>
      </c>
      <c r="H122" s="109">
        <v>427</v>
      </c>
      <c r="I122" s="127">
        <v>425</v>
      </c>
      <c r="J122" s="128" t="s">
        <v>657</v>
      </c>
      <c r="K122" s="129">
        <f t="shared" si="50"/>
        <v>67</v>
      </c>
      <c r="L122" s="130">
        <f t="shared" si="51"/>
        <v>0.18611111111111112</v>
      </c>
      <c r="M122" s="131" t="s">
        <v>601</v>
      </c>
      <c r="N122" s="132">
        <v>42058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20</v>
      </c>
      <c r="B123" s="107">
        <v>42012</v>
      </c>
      <c r="C123" s="107"/>
      <c r="D123" s="108" t="s">
        <v>658</v>
      </c>
      <c r="E123" s="109" t="s">
        <v>602</v>
      </c>
      <c r="F123" s="110">
        <v>360</v>
      </c>
      <c r="G123" s="109" t="s">
        <v>626</v>
      </c>
      <c r="H123" s="109">
        <v>455</v>
      </c>
      <c r="I123" s="127">
        <v>420</v>
      </c>
      <c r="J123" s="128" t="s">
        <v>659</v>
      </c>
      <c r="K123" s="129">
        <f t="shared" si="50"/>
        <v>95</v>
      </c>
      <c r="L123" s="130">
        <f t="shared" si="51"/>
        <v>0.2638888888888889</v>
      </c>
      <c r="M123" s="131" t="s">
        <v>601</v>
      </c>
      <c r="N123" s="132">
        <v>42024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21</v>
      </c>
      <c r="B124" s="107">
        <v>42012</v>
      </c>
      <c r="C124" s="107"/>
      <c r="D124" s="108" t="s">
        <v>660</v>
      </c>
      <c r="E124" s="109" t="s">
        <v>602</v>
      </c>
      <c r="F124" s="110">
        <v>130</v>
      </c>
      <c r="G124" s="109"/>
      <c r="H124" s="109">
        <v>175.5</v>
      </c>
      <c r="I124" s="127">
        <v>165</v>
      </c>
      <c r="J124" s="128" t="s">
        <v>661</v>
      </c>
      <c r="K124" s="129">
        <f t="shared" si="50"/>
        <v>45.5</v>
      </c>
      <c r="L124" s="130">
        <f t="shared" si="51"/>
        <v>0.35</v>
      </c>
      <c r="M124" s="131" t="s">
        <v>601</v>
      </c>
      <c r="N124" s="132">
        <v>43088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22</v>
      </c>
      <c r="B125" s="107">
        <v>42040</v>
      </c>
      <c r="C125" s="107"/>
      <c r="D125" s="108" t="s">
        <v>391</v>
      </c>
      <c r="E125" s="109" t="s">
        <v>625</v>
      </c>
      <c r="F125" s="110">
        <v>98</v>
      </c>
      <c r="G125" s="109"/>
      <c r="H125" s="109">
        <v>120</v>
      </c>
      <c r="I125" s="127">
        <v>120</v>
      </c>
      <c r="J125" s="128" t="s">
        <v>627</v>
      </c>
      <c r="K125" s="129">
        <f t="shared" si="50"/>
        <v>22</v>
      </c>
      <c r="L125" s="130">
        <f t="shared" si="51"/>
        <v>0.22448979591836735</v>
      </c>
      <c r="M125" s="131" t="s">
        <v>601</v>
      </c>
      <c r="N125" s="132">
        <v>42753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23</v>
      </c>
      <c r="B126" s="107">
        <v>42040</v>
      </c>
      <c r="C126" s="107"/>
      <c r="D126" s="108" t="s">
        <v>662</v>
      </c>
      <c r="E126" s="109" t="s">
        <v>625</v>
      </c>
      <c r="F126" s="110">
        <v>196</v>
      </c>
      <c r="G126" s="109"/>
      <c r="H126" s="109">
        <v>262</v>
      </c>
      <c r="I126" s="127">
        <v>255</v>
      </c>
      <c r="J126" s="128" t="s">
        <v>627</v>
      </c>
      <c r="K126" s="129">
        <f t="shared" si="50"/>
        <v>66</v>
      </c>
      <c r="L126" s="130">
        <f t="shared" si="51"/>
        <v>0.33673469387755101</v>
      </c>
      <c r="M126" s="131" t="s">
        <v>601</v>
      </c>
      <c r="N126" s="132">
        <v>42599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5">
        <v>24</v>
      </c>
      <c r="B127" s="111">
        <v>42067</v>
      </c>
      <c r="C127" s="111"/>
      <c r="D127" s="112" t="s">
        <v>390</v>
      </c>
      <c r="E127" s="113" t="s">
        <v>625</v>
      </c>
      <c r="F127" s="114">
        <v>235</v>
      </c>
      <c r="G127" s="114"/>
      <c r="H127" s="115">
        <v>77</v>
      </c>
      <c r="I127" s="133" t="s">
        <v>663</v>
      </c>
      <c r="J127" s="134" t="s">
        <v>664</v>
      </c>
      <c r="K127" s="135">
        <f t="shared" si="50"/>
        <v>-158</v>
      </c>
      <c r="L127" s="136">
        <f t="shared" si="51"/>
        <v>-0.67234042553191486</v>
      </c>
      <c r="M127" s="137" t="s">
        <v>665</v>
      </c>
      <c r="N127" s="138">
        <v>43522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25</v>
      </c>
      <c r="B128" s="107">
        <v>42067</v>
      </c>
      <c r="C128" s="107"/>
      <c r="D128" s="108" t="s">
        <v>482</v>
      </c>
      <c r="E128" s="109" t="s">
        <v>625</v>
      </c>
      <c r="F128" s="110">
        <v>185</v>
      </c>
      <c r="G128" s="109"/>
      <c r="H128" s="109">
        <v>224</v>
      </c>
      <c r="I128" s="127" t="s">
        <v>666</v>
      </c>
      <c r="J128" s="128" t="s">
        <v>627</v>
      </c>
      <c r="K128" s="129">
        <f t="shared" si="50"/>
        <v>39</v>
      </c>
      <c r="L128" s="130">
        <f t="shared" si="51"/>
        <v>0.21081081081081082</v>
      </c>
      <c r="M128" s="131" t="s">
        <v>601</v>
      </c>
      <c r="N128" s="132">
        <v>42647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366">
        <v>26</v>
      </c>
      <c r="B129" s="116">
        <v>42090</v>
      </c>
      <c r="C129" s="116"/>
      <c r="D129" s="117" t="s">
        <v>667</v>
      </c>
      <c r="E129" s="118" t="s">
        <v>625</v>
      </c>
      <c r="F129" s="119">
        <v>49.5</v>
      </c>
      <c r="G129" s="120"/>
      <c r="H129" s="120">
        <v>15.85</v>
      </c>
      <c r="I129" s="120">
        <v>67</v>
      </c>
      <c r="J129" s="139" t="s">
        <v>668</v>
      </c>
      <c r="K129" s="120">
        <f t="shared" si="50"/>
        <v>-33.65</v>
      </c>
      <c r="L129" s="140">
        <f t="shared" si="51"/>
        <v>-0.67979797979797973</v>
      </c>
      <c r="M129" s="137" t="s">
        <v>665</v>
      </c>
      <c r="N129" s="141">
        <v>43627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27</v>
      </c>
      <c r="B130" s="107">
        <v>42093</v>
      </c>
      <c r="C130" s="107"/>
      <c r="D130" s="108" t="s">
        <v>669</v>
      </c>
      <c r="E130" s="109" t="s">
        <v>625</v>
      </c>
      <c r="F130" s="110">
        <v>183.5</v>
      </c>
      <c r="G130" s="109"/>
      <c r="H130" s="109">
        <v>219</v>
      </c>
      <c r="I130" s="127">
        <v>218</v>
      </c>
      <c r="J130" s="128" t="s">
        <v>670</v>
      </c>
      <c r="K130" s="129">
        <f t="shared" si="50"/>
        <v>35.5</v>
      </c>
      <c r="L130" s="130">
        <f t="shared" si="51"/>
        <v>0.19346049046321526</v>
      </c>
      <c r="M130" s="131" t="s">
        <v>601</v>
      </c>
      <c r="N130" s="132">
        <v>42103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28</v>
      </c>
      <c r="B131" s="107">
        <v>42114</v>
      </c>
      <c r="C131" s="107"/>
      <c r="D131" s="108" t="s">
        <v>671</v>
      </c>
      <c r="E131" s="109" t="s">
        <v>625</v>
      </c>
      <c r="F131" s="110">
        <f>(227+237)/2</f>
        <v>232</v>
      </c>
      <c r="G131" s="109"/>
      <c r="H131" s="109">
        <v>298</v>
      </c>
      <c r="I131" s="127">
        <v>298</v>
      </c>
      <c r="J131" s="128" t="s">
        <v>627</v>
      </c>
      <c r="K131" s="129">
        <f t="shared" si="50"/>
        <v>66</v>
      </c>
      <c r="L131" s="130">
        <f t="shared" si="51"/>
        <v>0.28448275862068967</v>
      </c>
      <c r="M131" s="131" t="s">
        <v>601</v>
      </c>
      <c r="N131" s="132">
        <v>42823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29</v>
      </c>
      <c r="B132" s="107">
        <v>42128</v>
      </c>
      <c r="C132" s="107"/>
      <c r="D132" s="108" t="s">
        <v>672</v>
      </c>
      <c r="E132" s="109" t="s">
        <v>602</v>
      </c>
      <c r="F132" s="110">
        <v>385</v>
      </c>
      <c r="G132" s="109"/>
      <c r="H132" s="109">
        <f>212.5+331</f>
        <v>543.5</v>
      </c>
      <c r="I132" s="127">
        <v>510</v>
      </c>
      <c r="J132" s="128" t="s">
        <v>673</v>
      </c>
      <c r="K132" s="129">
        <f t="shared" si="50"/>
        <v>158.5</v>
      </c>
      <c r="L132" s="130">
        <f t="shared" si="51"/>
        <v>0.41168831168831171</v>
      </c>
      <c r="M132" s="131" t="s">
        <v>601</v>
      </c>
      <c r="N132" s="132">
        <v>42235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30</v>
      </c>
      <c r="B133" s="107">
        <v>42128</v>
      </c>
      <c r="C133" s="107"/>
      <c r="D133" s="108" t="s">
        <v>674</v>
      </c>
      <c r="E133" s="109" t="s">
        <v>602</v>
      </c>
      <c r="F133" s="110">
        <v>115.5</v>
      </c>
      <c r="G133" s="109"/>
      <c r="H133" s="109">
        <v>146</v>
      </c>
      <c r="I133" s="127">
        <v>142</v>
      </c>
      <c r="J133" s="128" t="s">
        <v>675</v>
      </c>
      <c r="K133" s="129">
        <f t="shared" si="50"/>
        <v>30.5</v>
      </c>
      <c r="L133" s="130">
        <f t="shared" si="51"/>
        <v>0.26406926406926406</v>
      </c>
      <c r="M133" s="131" t="s">
        <v>601</v>
      </c>
      <c r="N133" s="132">
        <v>42202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31</v>
      </c>
      <c r="B134" s="107">
        <v>42151</v>
      </c>
      <c r="C134" s="107"/>
      <c r="D134" s="108" t="s">
        <v>676</v>
      </c>
      <c r="E134" s="109" t="s">
        <v>602</v>
      </c>
      <c r="F134" s="110">
        <v>237.5</v>
      </c>
      <c r="G134" s="109"/>
      <c r="H134" s="109">
        <v>279.5</v>
      </c>
      <c r="I134" s="127">
        <v>278</v>
      </c>
      <c r="J134" s="128" t="s">
        <v>627</v>
      </c>
      <c r="K134" s="129">
        <f t="shared" si="50"/>
        <v>42</v>
      </c>
      <c r="L134" s="130">
        <f t="shared" si="51"/>
        <v>0.17684210526315788</v>
      </c>
      <c r="M134" s="131" t="s">
        <v>601</v>
      </c>
      <c r="N134" s="132">
        <v>42222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32</v>
      </c>
      <c r="B135" s="107">
        <v>42174</v>
      </c>
      <c r="C135" s="107"/>
      <c r="D135" s="108" t="s">
        <v>646</v>
      </c>
      <c r="E135" s="109" t="s">
        <v>625</v>
      </c>
      <c r="F135" s="110">
        <v>340</v>
      </c>
      <c r="G135" s="109"/>
      <c r="H135" s="109">
        <v>448</v>
      </c>
      <c r="I135" s="127">
        <v>448</v>
      </c>
      <c r="J135" s="128" t="s">
        <v>627</v>
      </c>
      <c r="K135" s="129">
        <f t="shared" si="50"/>
        <v>108</v>
      </c>
      <c r="L135" s="130">
        <f t="shared" si="51"/>
        <v>0.31764705882352939</v>
      </c>
      <c r="M135" s="131" t="s">
        <v>601</v>
      </c>
      <c r="N135" s="132">
        <v>43018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33</v>
      </c>
      <c r="B136" s="107">
        <v>42191</v>
      </c>
      <c r="C136" s="107"/>
      <c r="D136" s="108" t="s">
        <v>677</v>
      </c>
      <c r="E136" s="109" t="s">
        <v>625</v>
      </c>
      <c r="F136" s="110">
        <v>390</v>
      </c>
      <c r="G136" s="109"/>
      <c r="H136" s="109">
        <v>460</v>
      </c>
      <c r="I136" s="127">
        <v>460</v>
      </c>
      <c r="J136" s="128" t="s">
        <v>627</v>
      </c>
      <c r="K136" s="129">
        <f t="shared" ref="K136:K156" si="52">H136-F136</f>
        <v>70</v>
      </c>
      <c r="L136" s="130">
        <f t="shared" ref="L136:L156" si="53">K136/F136</f>
        <v>0.17948717948717949</v>
      </c>
      <c r="M136" s="131" t="s">
        <v>601</v>
      </c>
      <c r="N136" s="132">
        <v>42478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5">
        <v>34</v>
      </c>
      <c r="B137" s="111">
        <v>42195</v>
      </c>
      <c r="C137" s="111"/>
      <c r="D137" s="112" t="s">
        <v>678</v>
      </c>
      <c r="E137" s="113" t="s">
        <v>625</v>
      </c>
      <c r="F137" s="114">
        <v>122.5</v>
      </c>
      <c r="G137" s="114"/>
      <c r="H137" s="115">
        <v>61</v>
      </c>
      <c r="I137" s="133">
        <v>172</v>
      </c>
      <c r="J137" s="134" t="s">
        <v>679</v>
      </c>
      <c r="K137" s="135">
        <f t="shared" si="52"/>
        <v>-61.5</v>
      </c>
      <c r="L137" s="136">
        <f t="shared" si="53"/>
        <v>-0.50204081632653064</v>
      </c>
      <c r="M137" s="137" t="s">
        <v>665</v>
      </c>
      <c r="N137" s="138">
        <v>43333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35</v>
      </c>
      <c r="B138" s="107">
        <v>42219</v>
      </c>
      <c r="C138" s="107"/>
      <c r="D138" s="108" t="s">
        <v>680</v>
      </c>
      <c r="E138" s="109" t="s">
        <v>625</v>
      </c>
      <c r="F138" s="110">
        <v>297.5</v>
      </c>
      <c r="G138" s="109"/>
      <c r="H138" s="109">
        <v>350</v>
      </c>
      <c r="I138" s="127">
        <v>360</v>
      </c>
      <c r="J138" s="128" t="s">
        <v>681</v>
      </c>
      <c r="K138" s="129">
        <f t="shared" si="52"/>
        <v>52.5</v>
      </c>
      <c r="L138" s="130">
        <f t="shared" si="53"/>
        <v>0.17647058823529413</v>
      </c>
      <c r="M138" s="131" t="s">
        <v>601</v>
      </c>
      <c r="N138" s="132">
        <v>42232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36</v>
      </c>
      <c r="B139" s="107">
        <v>42219</v>
      </c>
      <c r="C139" s="107"/>
      <c r="D139" s="108" t="s">
        <v>682</v>
      </c>
      <c r="E139" s="109" t="s">
        <v>625</v>
      </c>
      <c r="F139" s="110">
        <v>115.5</v>
      </c>
      <c r="G139" s="109"/>
      <c r="H139" s="109">
        <v>149</v>
      </c>
      <c r="I139" s="127">
        <v>140</v>
      </c>
      <c r="J139" s="142" t="s">
        <v>683</v>
      </c>
      <c r="K139" s="129">
        <f t="shared" si="52"/>
        <v>33.5</v>
      </c>
      <c r="L139" s="130">
        <f t="shared" si="53"/>
        <v>0.29004329004329005</v>
      </c>
      <c r="M139" s="131" t="s">
        <v>601</v>
      </c>
      <c r="N139" s="132">
        <v>42740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37</v>
      </c>
      <c r="B140" s="107">
        <v>42251</v>
      </c>
      <c r="C140" s="107"/>
      <c r="D140" s="108" t="s">
        <v>676</v>
      </c>
      <c r="E140" s="109" t="s">
        <v>625</v>
      </c>
      <c r="F140" s="110">
        <v>226</v>
      </c>
      <c r="G140" s="109"/>
      <c r="H140" s="109">
        <v>292</v>
      </c>
      <c r="I140" s="127">
        <v>292</v>
      </c>
      <c r="J140" s="128" t="s">
        <v>684</v>
      </c>
      <c r="K140" s="129">
        <f t="shared" si="52"/>
        <v>66</v>
      </c>
      <c r="L140" s="130">
        <f t="shared" si="53"/>
        <v>0.29203539823008851</v>
      </c>
      <c r="M140" s="131" t="s">
        <v>601</v>
      </c>
      <c r="N140" s="132">
        <v>42286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38</v>
      </c>
      <c r="B141" s="107">
        <v>42254</v>
      </c>
      <c r="C141" s="107"/>
      <c r="D141" s="108" t="s">
        <v>671</v>
      </c>
      <c r="E141" s="109" t="s">
        <v>625</v>
      </c>
      <c r="F141" s="110">
        <v>232.5</v>
      </c>
      <c r="G141" s="109"/>
      <c r="H141" s="109">
        <v>312.5</v>
      </c>
      <c r="I141" s="127">
        <v>310</v>
      </c>
      <c r="J141" s="128" t="s">
        <v>627</v>
      </c>
      <c r="K141" s="129">
        <f t="shared" si="52"/>
        <v>80</v>
      </c>
      <c r="L141" s="130">
        <f t="shared" si="53"/>
        <v>0.34408602150537637</v>
      </c>
      <c r="M141" s="131" t="s">
        <v>601</v>
      </c>
      <c r="N141" s="132">
        <v>42823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39</v>
      </c>
      <c r="B142" s="107">
        <v>42268</v>
      </c>
      <c r="C142" s="107"/>
      <c r="D142" s="108" t="s">
        <v>685</v>
      </c>
      <c r="E142" s="109" t="s">
        <v>625</v>
      </c>
      <c r="F142" s="110">
        <v>196.5</v>
      </c>
      <c r="G142" s="109"/>
      <c r="H142" s="109">
        <v>238</v>
      </c>
      <c r="I142" s="127">
        <v>238</v>
      </c>
      <c r="J142" s="128" t="s">
        <v>684</v>
      </c>
      <c r="K142" s="129">
        <f t="shared" si="52"/>
        <v>41.5</v>
      </c>
      <c r="L142" s="130">
        <f t="shared" si="53"/>
        <v>0.21119592875318066</v>
      </c>
      <c r="M142" s="131" t="s">
        <v>601</v>
      </c>
      <c r="N142" s="132">
        <v>42291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40</v>
      </c>
      <c r="B143" s="107">
        <v>42271</v>
      </c>
      <c r="C143" s="107"/>
      <c r="D143" s="108" t="s">
        <v>624</v>
      </c>
      <c r="E143" s="109" t="s">
        <v>625</v>
      </c>
      <c r="F143" s="110">
        <v>65</v>
      </c>
      <c r="G143" s="109"/>
      <c r="H143" s="109">
        <v>82</v>
      </c>
      <c r="I143" s="127">
        <v>82</v>
      </c>
      <c r="J143" s="128" t="s">
        <v>684</v>
      </c>
      <c r="K143" s="129">
        <f t="shared" si="52"/>
        <v>17</v>
      </c>
      <c r="L143" s="130">
        <f t="shared" si="53"/>
        <v>0.26153846153846155</v>
      </c>
      <c r="M143" s="131" t="s">
        <v>601</v>
      </c>
      <c r="N143" s="132">
        <v>42578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41</v>
      </c>
      <c r="B144" s="107">
        <v>42291</v>
      </c>
      <c r="C144" s="107"/>
      <c r="D144" s="108" t="s">
        <v>686</v>
      </c>
      <c r="E144" s="109" t="s">
        <v>625</v>
      </c>
      <c r="F144" s="110">
        <v>144</v>
      </c>
      <c r="G144" s="109"/>
      <c r="H144" s="109">
        <v>182.5</v>
      </c>
      <c r="I144" s="127">
        <v>181</v>
      </c>
      <c r="J144" s="128" t="s">
        <v>684</v>
      </c>
      <c r="K144" s="129">
        <f t="shared" si="52"/>
        <v>38.5</v>
      </c>
      <c r="L144" s="130">
        <f t="shared" si="53"/>
        <v>0.2673611111111111</v>
      </c>
      <c r="M144" s="131" t="s">
        <v>601</v>
      </c>
      <c r="N144" s="132">
        <v>42817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42</v>
      </c>
      <c r="B145" s="107">
        <v>42291</v>
      </c>
      <c r="C145" s="107"/>
      <c r="D145" s="108" t="s">
        <v>687</v>
      </c>
      <c r="E145" s="109" t="s">
        <v>625</v>
      </c>
      <c r="F145" s="110">
        <v>264</v>
      </c>
      <c r="G145" s="109"/>
      <c r="H145" s="109">
        <v>311</v>
      </c>
      <c r="I145" s="127">
        <v>311</v>
      </c>
      <c r="J145" s="128" t="s">
        <v>684</v>
      </c>
      <c r="K145" s="129">
        <f t="shared" si="52"/>
        <v>47</v>
      </c>
      <c r="L145" s="130">
        <f t="shared" si="53"/>
        <v>0.17803030303030304</v>
      </c>
      <c r="M145" s="131" t="s">
        <v>601</v>
      </c>
      <c r="N145" s="132">
        <v>42604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43</v>
      </c>
      <c r="B146" s="107">
        <v>42318</v>
      </c>
      <c r="C146" s="107"/>
      <c r="D146" s="108" t="s">
        <v>688</v>
      </c>
      <c r="E146" s="109" t="s">
        <v>602</v>
      </c>
      <c r="F146" s="110">
        <v>549.5</v>
      </c>
      <c r="G146" s="109"/>
      <c r="H146" s="109">
        <v>630</v>
      </c>
      <c r="I146" s="127">
        <v>630</v>
      </c>
      <c r="J146" s="128" t="s">
        <v>684</v>
      </c>
      <c r="K146" s="129">
        <f t="shared" si="52"/>
        <v>80.5</v>
      </c>
      <c r="L146" s="130">
        <f t="shared" si="53"/>
        <v>0.1464968152866242</v>
      </c>
      <c r="M146" s="131" t="s">
        <v>601</v>
      </c>
      <c r="N146" s="132">
        <v>42419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44</v>
      </c>
      <c r="B147" s="107">
        <v>42342</v>
      </c>
      <c r="C147" s="107"/>
      <c r="D147" s="108" t="s">
        <v>689</v>
      </c>
      <c r="E147" s="109" t="s">
        <v>625</v>
      </c>
      <c r="F147" s="110">
        <v>1027.5</v>
      </c>
      <c r="G147" s="109"/>
      <c r="H147" s="109">
        <v>1315</v>
      </c>
      <c r="I147" s="127">
        <v>1250</v>
      </c>
      <c r="J147" s="128" t="s">
        <v>684</v>
      </c>
      <c r="K147" s="129">
        <f t="shared" si="52"/>
        <v>287.5</v>
      </c>
      <c r="L147" s="130">
        <f t="shared" si="53"/>
        <v>0.27980535279805352</v>
      </c>
      <c r="M147" s="131" t="s">
        <v>601</v>
      </c>
      <c r="N147" s="132">
        <v>43244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45</v>
      </c>
      <c r="B148" s="107">
        <v>42367</v>
      </c>
      <c r="C148" s="107"/>
      <c r="D148" s="108" t="s">
        <v>690</v>
      </c>
      <c r="E148" s="109" t="s">
        <v>625</v>
      </c>
      <c r="F148" s="110">
        <v>465</v>
      </c>
      <c r="G148" s="109"/>
      <c r="H148" s="109">
        <v>540</v>
      </c>
      <c r="I148" s="127">
        <v>540</v>
      </c>
      <c r="J148" s="128" t="s">
        <v>684</v>
      </c>
      <c r="K148" s="129">
        <f t="shared" si="52"/>
        <v>75</v>
      </c>
      <c r="L148" s="130">
        <f t="shared" si="53"/>
        <v>0.16129032258064516</v>
      </c>
      <c r="M148" s="131" t="s">
        <v>601</v>
      </c>
      <c r="N148" s="132">
        <v>42530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46</v>
      </c>
      <c r="B149" s="107">
        <v>42380</v>
      </c>
      <c r="C149" s="107"/>
      <c r="D149" s="108" t="s">
        <v>391</v>
      </c>
      <c r="E149" s="109" t="s">
        <v>602</v>
      </c>
      <c r="F149" s="110">
        <v>81</v>
      </c>
      <c r="G149" s="109"/>
      <c r="H149" s="109">
        <v>110</v>
      </c>
      <c r="I149" s="127">
        <v>110</v>
      </c>
      <c r="J149" s="128" t="s">
        <v>684</v>
      </c>
      <c r="K149" s="129">
        <f t="shared" si="52"/>
        <v>29</v>
      </c>
      <c r="L149" s="130">
        <f t="shared" si="53"/>
        <v>0.35802469135802467</v>
      </c>
      <c r="M149" s="131" t="s">
        <v>601</v>
      </c>
      <c r="N149" s="132">
        <v>42745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47</v>
      </c>
      <c r="B150" s="107">
        <v>42382</v>
      </c>
      <c r="C150" s="107"/>
      <c r="D150" s="108" t="s">
        <v>691</v>
      </c>
      <c r="E150" s="109" t="s">
        <v>602</v>
      </c>
      <c r="F150" s="110">
        <v>417.5</v>
      </c>
      <c r="G150" s="109"/>
      <c r="H150" s="109">
        <v>547</v>
      </c>
      <c r="I150" s="127">
        <v>535</v>
      </c>
      <c r="J150" s="128" t="s">
        <v>684</v>
      </c>
      <c r="K150" s="129">
        <f t="shared" si="52"/>
        <v>129.5</v>
      </c>
      <c r="L150" s="130">
        <f t="shared" si="53"/>
        <v>0.31017964071856285</v>
      </c>
      <c r="M150" s="131" t="s">
        <v>601</v>
      </c>
      <c r="N150" s="132">
        <v>42578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48</v>
      </c>
      <c r="B151" s="107">
        <v>42408</v>
      </c>
      <c r="C151" s="107"/>
      <c r="D151" s="108" t="s">
        <v>692</v>
      </c>
      <c r="E151" s="109" t="s">
        <v>625</v>
      </c>
      <c r="F151" s="110">
        <v>650</v>
      </c>
      <c r="G151" s="109"/>
      <c r="H151" s="109">
        <v>800</v>
      </c>
      <c r="I151" s="127">
        <v>800</v>
      </c>
      <c r="J151" s="128" t="s">
        <v>684</v>
      </c>
      <c r="K151" s="129">
        <f t="shared" si="52"/>
        <v>150</v>
      </c>
      <c r="L151" s="130">
        <f t="shared" si="53"/>
        <v>0.23076923076923078</v>
      </c>
      <c r="M151" s="131" t="s">
        <v>601</v>
      </c>
      <c r="N151" s="132">
        <v>43154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49</v>
      </c>
      <c r="B152" s="107">
        <v>42433</v>
      </c>
      <c r="C152" s="107"/>
      <c r="D152" s="108" t="s">
        <v>198</v>
      </c>
      <c r="E152" s="109" t="s">
        <v>625</v>
      </c>
      <c r="F152" s="110">
        <v>437.5</v>
      </c>
      <c r="G152" s="109"/>
      <c r="H152" s="109">
        <v>504.5</v>
      </c>
      <c r="I152" s="127">
        <v>522</v>
      </c>
      <c r="J152" s="128" t="s">
        <v>693</v>
      </c>
      <c r="K152" s="129">
        <f t="shared" si="52"/>
        <v>67</v>
      </c>
      <c r="L152" s="130">
        <f t="shared" si="53"/>
        <v>0.15314285714285714</v>
      </c>
      <c r="M152" s="131" t="s">
        <v>601</v>
      </c>
      <c r="N152" s="132">
        <v>42480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50</v>
      </c>
      <c r="B153" s="107">
        <v>42438</v>
      </c>
      <c r="C153" s="107"/>
      <c r="D153" s="108" t="s">
        <v>694</v>
      </c>
      <c r="E153" s="109" t="s">
        <v>625</v>
      </c>
      <c r="F153" s="110">
        <v>189.5</v>
      </c>
      <c r="G153" s="109"/>
      <c r="H153" s="109">
        <v>218</v>
      </c>
      <c r="I153" s="127">
        <v>218</v>
      </c>
      <c r="J153" s="128" t="s">
        <v>684</v>
      </c>
      <c r="K153" s="129">
        <f t="shared" si="52"/>
        <v>28.5</v>
      </c>
      <c r="L153" s="130">
        <f t="shared" si="53"/>
        <v>0.15039577836411611</v>
      </c>
      <c r="M153" s="131" t="s">
        <v>601</v>
      </c>
      <c r="N153" s="132">
        <v>43034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366">
        <v>51</v>
      </c>
      <c r="B154" s="116">
        <v>42471</v>
      </c>
      <c r="C154" s="116"/>
      <c r="D154" s="117" t="s">
        <v>695</v>
      </c>
      <c r="E154" s="118" t="s">
        <v>625</v>
      </c>
      <c r="F154" s="119">
        <v>36.5</v>
      </c>
      <c r="G154" s="120"/>
      <c r="H154" s="120">
        <v>15.85</v>
      </c>
      <c r="I154" s="120">
        <v>60</v>
      </c>
      <c r="J154" s="139" t="s">
        <v>696</v>
      </c>
      <c r="K154" s="135">
        <f t="shared" si="52"/>
        <v>-20.65</v>
      </c>
      <c r="L154" s="169">
        <f t="shared" si="53"/>
        <v>-0.5657534246575342</v>
      </c>
      <c r="M154" s="137" t="s">
        <v>665</v>
      </c>
      <c r="N154" s="170">
        <v>43627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52</v>
      </c>
      <c r="B155" s="107">
        <v>42472</v>
      </c>
      <c r="C155" s="107"/>
      <c r="D155" s="108" t="s">
        <v>697</v>
      </c>
      <c r="E155" s="109" t="s">
        <v>625</v>
      </c>
      <c r="F155" s="110">
        <v>93</v>
      </c>
      <c r="G155" s="109"/>
      <c r="H155" s="109">
        <v>149</v>
      </c>
      <c r="I155" s="127">
        <v>140</v>
      </c>
      <c r="J155" s="142" t="s">
        <v>698</v>
      </c>
      <c r="K155" s="129">
        <f t="shared" si="52"/>
        <v>56</v>
      </c>
      <c r="L155" s="130">
        <f t="shared" si="53"/>
        <v>0.60215053763440862</v>
      </c>
      <c r="M155" s="131" t="s">
        <v>601</v>
      </c>
      <c r="N155" s="132">
        <v>42740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53</v>
      </c>
      <c r="B156" s="107">
        <v>42472</v>
      </c>
      <c r="C156" s="107"/>
      <c r="D156" s="108" t="s">
        <v>699</v>
      </c>
      <c r="E156" s="109" t="s">
        <v>625</v>
      </c>
      <c r="F156" s="110">
        <v>130</v>
      </c>
      <c r="G156" s="109"/>
      <c r="H156" s="109">
        <v>150</v>
      </c>
      <c r="I156" s="127" t="s">
        <v>700</v>
      </c>
      <c r="J156" s="128" t="s">
        <v>684</v>
      </c>
      <c r="K156" s="129">
        <f t="shared" si="52"/>
        <v>20</v>
      </c>
      <c r="L156" s="130">
        <f t="shared" si="53"/>
        <v>0.15384615384615385</v>
      </c>
      <c r="M156" s="131" t="s">
        <v>601</v>
      </c>
      <c r="N156" s="132">
        <v>42564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54</v>
      </c>
      <c r="B157" s="107">
        <v>42473</v>
      </c>
      <c r="C157" s="107"/>
      <c r="D157" s="108" t="s">
        <v>355</v>
      </c>
      <c r="E157" s="109" t="s">
        <v>625</v>
      </c>
      <c r="F157" s="110">
        <v>196</v>
      </c>
      <c r="G157" s="109"/>
      <c r="H157" s="109">
        <v>299</v>
      </c>
      <c r="I157" s="127">
        <v>299</v>
      </c>
      <c r="J157" s="128" t="s">
        <v>684</v>
      </c>
      <c r="K157" s="129">
        <v>103</v>
      </c>
      <c r="L157" s="130">
        <v>0.52551020408163296</v>
      </c>
      <c r="M157" s="131" t="s">
        <v>601</v>
      </c>
      <c r="N157" s="132">
        <v>42620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55</v>
      </c>
      <c r="B158" s="107">
        <v>42473</v>
      </c>
      <c r="C158" s="107"/>
      <c r="D158" s="108" t="s">
        <v>758</v>
      </c>
      <c r="E158" s="109" t="s">
        <v>625</v>
      </c>
      <c r="F158" s="110">
        <v>88</v>
      </c>
      <c r="G158" s="109"/>
      <c r="H158" s="109">
        <v>103</v>
      </c>
      <c r="I158" s="127">
        <v>103</v>
      </c>
      <c r="J158" s="128" t="s">
        <v>684</v>
      </c>
      <c r="K158" s="129">
        <v>15</v>
      </c>
      <c r="L158" s="130">
        <v>0.170454545454545</v>
      </c>
      <c r="M158" s="131" t="s">
        <v>601</v>
      </c>
      <c r="N158" s="132">
        <v>42530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56</v>
      </c>
      <c r="B159" s="107">
        <v>42492</v>
      </c>
      <c r="C159" s="107"/>
      <c r="D159" s="108" t="s">
        <v>701</v>
      </c>
      <c r="E159" s="109" t="s">
        <v>625</v>
      </c>
      <c r="F159" s="110">
        <v>127.5</v>
      </c>
      <c r="G159" s="109"/>
      <c r="H159" s="109">
        <v>148</v>
      </c>
      <c r="I159" s="127" t="s">
        <v>702</v>
      </c>
      <c r="J159" s="128" t="s">
        <v>684</v>
      </c>
      <c r="K159" s="129">
        <f>H159-F159</f>
        <v>20.5</v>
      </c>
      <c r="L159" s="130">
        <f>K159/F159</f>
        <v>0.16078431372549021</v>
      </c>
      <c r="M159" s="131" t="s">
        <v>601</v>
      </c>
      <c r="N159" s="132">
        <v>42564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57</v>
      </c>
      <c r="B160" s="107">
        <v>42493</v>
      </c>
      <c r="C160" s="107"/>
      <c r="D160" s="108" t="s">
        <v>703</v>
      </c>
      <c r="E160" s="109" t="s">
        <v>625</v>
      </c>
      <c r="F160" s="110">
        <v>675</v>
      </c>
      <c r="G160" s="109"/>
      <c r="H160" s="109">
        <v>815</v>
      </c>
      <c r="I160" s="127" t="s">
        <v>704</v>
      </c>
      <c r="J160" s="128" t="s">
        <v>684</v>
      </c>
      <c r="K160" s="129">
        <f>H160-F160</f>
        <v>140</v>
      </c>
      <c r="L160" s="130">
        <f>K160/F160</f>
        <v>0.2074074074074074</v>
      </c>
      <c r="M160" s="131" t="s">
        <v>601</v>
      </c>
      <c r="N160" s="132">
        <v>43154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5">
        <v>58</v>
      </c>
      <c r="B161" s="111">
        <v>42522</v>
      </c>
      <c r="C161" s="111"/>
      <c r="D161" s="112" t="s">
        <v>759</v>
      </c>
      <c r="E161" s="113" t="s">
        <v>625</v>
      </c>
      <c r="F161" s="114">
        <v>500</v>
      </c>
      <c r="G161" s="114"/>
      <c r="H161" s="115">
        <v>232.5</v>
      </c>
      <c r="I161" s="133" t="s">
        <v>760</v>
      </c>
      <c r="J161" s="134" t="s">
        <v>761</v>
      </c>
      <c r="K161" s="135">
        <f>H161-F161</f>
        <v>-267.5</v>
      </c>
      <c r="L161" s="136">
        <f>K161/F161</f>
        <v>-0.53500000000000003</v>
      </c>
      <c r="M161" s="137" t="s">
        <v>665</v>
      </c>
      <c r="N161" s="138">
        <v>43735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59</v>
      </c>
      <c r="B162" s="107">
        <v>42527</v>
      </c>
      <c r="C162" s="107"/>
      <c r="D162" s="108" t="s">
        <v>705</v>
      </c>
      <c r="E162" s="109" t="s">
        <v>625</v>
      </c>
      <c r="F162" s="110">
        <v>110</v>
      </c>
      <c r="G162" s="109"/>
      <c r="H162" s="109">
        <v>126.5</v>
      </c>
      <c r="I162" s="127">
        <v>125</v>
      </c>
      <c r="J162" s="128" t="s">
        <v>634</v>
      </c>
      <c r="K162" s="129">
        <f>H162-F162</f>
        <v>16.5</v>
      </c>
      <c r="L162" s="130">
        <f>K162/F162</f>
        <v>0.15</v>
      </c>
      <c r="M162" s="131" t="s">
        <v>601</v>
      </c>
      <c r="N162" s="132">
        <v>42552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60</v>
      </c>
      <c r="B163" s="107">
        <v>42538</v>
      </c>
      <c r="C163" s="107"/>
      <c r="D163" s="108" t="s">
        <v>706</v>
      </c>
      <c r="E163" s="109" t="s">
        <v>625</v>
      </c>
      <c r="F163" s="110">
        <v>44</v>
      </c>
      <c r="G163" s="109"/>
      <c r="H163" s="109">
        <v>69.5</v>
      </c>
      <c r="I163" s="127">
        <v>69.5</v>
      </c>
      <c r="J163" s="128" t="s">
        <v>707</v>
      </c>
      <c r="K163" s="129">
        <f>H163-F163</f>
        <v>25.5</v>
      </c>
      <c r="L163" s="130">
        <f>K163/F163</f>
        <v>0.57954545454545459</v>
      </c>
      <c r="M163" s="131" t="s">
        <v>601</v>
      </c>
      <c r="N163" s="132">
        <v>42977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61</v>
      </c>
      <c r="B164" s="107">
        <v>42549</v>
      </c>
      <c r="C164" s="107"/>
      <c r="D164" s="149" t="s">
        <v>762</v>
      </c>
      <c r="E164" s="109" t="s">
        <v>625</v>
      </c>
      <c r="F164" s="110">
        <v>262.5</v>
      </c>
      <c r="G164" s="109"/>
      <c r="H164" s="109">
        <v>340</v>
      </c>
      <c r="I164" s="127">
        <v>333</v>
      </c>
      <c r="J164" s="128" t="s">
        <v>763</v>
      </c>
      <c r="K164" s="129">
        <v>77.5</v>
      </c>
      <c r="L164" s="130">
        <v>0.29523809523809502</v>
      </c>
      <c r="M164" s="131" t="s">
        <v>601</v>
      </c>
      <c r="N164" s="132">
        <v>43017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62</v>
      </c>
      <c r="B165" s="107">
        <v>42549</v>
      </c>
      <c r="C165" s="107"/>
      <c r="D165" s="149" t="s">
        <v>764</v>
      </c>
      <c r="E165" s="109" t="s">
        <v>625</v>
      </c>
      <c r="F165" s="110">
        <v>840</v>
      </c>
      <c r="G165" s="109"/>
      <c r="H165" s="109">
        <v>1230</v>
      </c>
      <c r="I165" s="127">
        <v>1230</v>
      </c>
      <c r="J165" s="128" t="s">
        <v>684</v>
      </c>
      <c r="K165" s="129">
        <v>390</v>
      </c>
      <c r="L165" s="130">
        <v>0.46428571428571402</v>
      </c>
      <c r="M165" s="131" t="s">
        <v>601</v>
      </c>
      <c r="N165" s="132">
        <v>42649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367">
        <v>63</v>
      </c>
      <c r="B166" s="144">
        <v>42556</v>
      </c>
      <c r="C166" s="144"/>
      <c r="D166" s="145" t="s">
        <v>708</v>
      </c>
      <c r="E166" s="146" t="s">
        <v>625</v>
      </c>
      <c r="F166" s="147">
        <v>395</v>
      </c>
      <c r="G166" s="148"/>
      <c r="H166" s="148">
        <f>(468.5+342.5)/2</f>
        <v>405.5</v>
      </c>
      <c r="I166" s="148">
        <v>510</v>
      </c>
      <c r="J166" s="171" t="s">
        <v>709</v>
      </c>
      <c r="K166" s="172">
        <f t="shared" ref="K166:K172" si="54">H166-F166</f>
        <v>10.5</v>
      </c>
      <c r="L166" s="173">
        <f t="shared" ref="L166:L172" si="55">K166/F166</f>
        <v>2.6582278481012658E-2</v>
      </c>
      <c r="M166" s="174" t="s">
        <v>710</v>
      </c>
      <c r="N166" s="175">
        <v>43606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5">
        <v>64</v>
      </c>
      <c r="B167" s="111">
        <v>42584</v>
      </c>
      <c r="C167" s="111"/>
      <c r="D167" s="112" t="s">
        <v>711</v>
      </c>
      <c r="E167" s="113" t="s">
        <v>602</v>
      </c>
      <c r="F167" s="114">
        <f>169.5-12.8</f>
        <v>156.69999999999999</v>
      </c>
      <c r="G167" s="114"/>
      <c r="H167" s="115">
        <v>77</v>
      </c>
      <c r="I167" s="133" t="s">
        <v>712</v>
      </c>
      <c r="J167" s="401" t="s">
        <v>3403</v>
      </c>
      <c r="K167" s="135">
        <f t="shared" si="54"/>
        <v>-79.699999999999989</v>
      </c>
      <c r="L167" s="136">
        <f t="shared" si="55"/>
        <v>-0.50861518825781749</v>
      </c>
      <c r="M167" s="137" t="s">
        <v>665</v>
      </c>
      <c r="N167" s="138">
        <v>43522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5">
        <v>65</v>
      </c>
      <c r="B168" s="111">
        <v>42586</v>
      </c>
      <c r="C168" s="111"/>
      <c r="D168" s="112" t="s">
        <v>713</v>
      </c>
      <c r="E168" s="113" t="s">
        <v>625</v>
      </c>
      <c r="F168" s="114">
        <v>400</v>
      </c>
      <c r="G168" s="114"/>
      <c r="H168" s="115">
        <v>305</v>
      </c>
      <c r="I168" s="133">
        <v>475</v>
      </c>
      <c r="J168" s="134" t="s">
        <v>714</v>
      </c>
      <c r="K168" s="135">
        <f t="shared" si="54"/>
        <v>-95</v>
      </c>
      <c r="L168" s="136">
        <f t="shared" si="55"/>
        <v>-0.23749999999999999</v>
      </c>
      <c r="M168" s="137" t="s">
        <v>665</v>
      </c>
      <c r="N168" s="138">
        <v>43606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66</v>
      </c>
      <c r="B169" s="107">
        <v>42593</v>
      </c>
      <c r="C169" s="107"/>
      <c r="D169" s="108" t="s">
        <v>715</v>
      </c>
      <c r="E169" s="109" t="s">
        <v>625</v>
      </c>
      <c r="F169" s="110">
        <v>86.5</v>
      </c>
      <c r="G169" s="109"/>
      <c r="H169" s="109">
        <v>130</v>
      </c>
      <c r="I169" s="127">
        <v>130</v>
      </c>
      <c r="J169" s="142" t="s">
        <v>716</v>
      </c>
      <c r="K169" s="129">
        <f t="shared" si="54"/>
        <v>43.5</v>
      </c>
      <c r="L169" s="130">
        <f t="shared" si="55"/>
        <v>0.50289017341040465</v>
      </c>
      <c r="M169" s="131" t="s">
        <v>601</v>
      </c>
      <c r="N169" s="132">
        <v>43091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5">
        <v>67</v>
      </c>
      <c r="B170" s="111">
        <v>42600</v>
      </c>
      <c r="C170" s="111"/>
      <c r="D170" s="112" t="s">
        <v>382</v>
      </c>
      <c r="E170" s="113" t="s">
        <v>625</v>
      </c>
      <c r="F170" s="114">
        <v>133.5</v>
      </c>
      <c r="G170" s="114"/>
      <c r="H170" s="115">
        <v>126.5</v>
      </c>
      <c r="I170" s="133">
        <v>178</v>
      </c>
      <c r="J170" s="134" t="s">
        <v>717</v>
      </c>
      <c r="K170" s="135">
        <f t="shared" si="54"/>
        <v>-7</v>
      </c>
      <c r="L170" s="136">
        <f t="shared" si="55"/>
        <v>-5.2434456928838954E-2</v>
      </c>
      <c r="M170" s="137" t="s">
        <v>665</v>
      </c>
      <c r="N170" s="138">
        <v>42615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68</v>
      </c>
      <c r="B171" s="107">
        <v>42613</v>
      </c>
      <c r="C171" s="107"/>
      <c r="D171" s="108" t="s">
        <v>718</v>
      </c>
      <c r="E171" s="109" t="s">
        <v>625</v>
      </c>
      <c r="F171" s="110">
        <v>560</v>
      </c>
      <c r="G171" s="109"/>
      <c r="H171" s="109">
        <v>725</v>
      </c>
      <c r="I171" s="127">
        <v>725</v>
      </c>
      <c r="J171" s="128" t="s">
        <v>627</v>
      </c>
      <c r="K171" s="129">
        <f t="shared" si="54"/>
        <v>165</v>
      </c>
      <c r="L171" s="130">
        <f t="shared" si="55"/>
        <v>0.29464285714285715</v>
      </c>
      <c r="M171" s="131" t="s">
        <v>601</v>
      </c>
      <c r="N171" s="132">
        <v>42456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69</v>
      </c>
      <c r="B172" s="107">
        <v>42614</v>
      </c>
      <c r="C172" s="107"/>
      <c r="D172" s="108" t="s">
        <v>719</v>
      </c>
      <c r="E172" s="109" t="s">
        <v>625</v>
      </c>
      <c r="F172" s="110">
        <v>160.5</v>
      </c>
      <c r="G172" s="109"/>
      <c r="H172" s="109">
        <v>210</v>
      </c>
      <c r="I172" s="127">
        <v>210</v>
      </c>
      <c r="J172" s="128" t="s">
        <v>627</v>
      </c>
      <c r="K172" s="129">
        <f t="shared" si="54"/>
        <v>49.5</v>
      </c>
      <c r="L172" s="130">
        <f t="shared" si="55"/>
        <v>0.30841121495327101</v>
      </c>
      <c r="M172" s="131" t="s">
        <v>601</v>
      </c>
      <c r="N172" s="132">
        <v>42871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70</v>
      </c>
      <c r="B173" s="107">
        <v>42646</v>
      </c>
      <c r="C173" s="107"/>
      <c r="D173" s="149" t="s">
        <v>406</v>
      </c>
      <c r="E173" s="109" t="s">
        <v>625</v>
      </c>
      <c r="F173" s="110">
        <v>430</v>
      </c>
      <c r="G173" s="109"/>
      <c r="H173" s="109">
        <v>596</v>
      </c>
      <c r="I173" s="127">
        <v>575</v>
      </c>
      <c r="J173" s="128" t="s">
        <v>765</v>
      </c>
      <c r="K173" s="129">
        <v>166</v>
      </c>
      <c r="L173" s="130">
        <v>0.38604651162790699</v>
      </c>
      <c r="M173" s="131" t="s">
        <v>601</v>
      </c>
      <c r="N173" s="132">
        <v>42769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71</v>
      </c>
      <c r="B174" s="107">
        <v>42657</v>
      </c>
      <c r="C174" s="107"/>
      <c r="D174" s="108" t="s">
        <v>720</v>
      </c>
      <c r="E174" s="109" t="s">
        <v>625</v>
      </c>
      <c r="F174" s="110">
        <v>280</v>
      </c>
      <c r="G174" s="109"/>
      <c r="H174" s="109">
        <v>345</v>
      </c>
      <c r="I174" s="127">
        <v>345</v>
      </c>
      <c r="J174" s="128" t="s">
        <v>627</v>
      </c>
      <c r="K174" s="129">
        <f t="shared" ref="K174:K179" si="56">H174-F174</f>
        <v>65</v>
      </c>
      <c r="L174" s="130">
        <f>K174/F174</f>
        <v>0.23214285714285715</v>
      </c>
      <c r="M174" s="131" t="s">
        <v>601</v>
      </c>
      <c r="N174" s="132">
        <v>42814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72</v>
      </c>
      <c r="B175" s="107">
        <v>42657</v>
      </c>
      <c r="C175" s="107"/>
      <c r="D175" s="108" t="s">
        <v>721</v>
      </c>
      <c r="E175" s="109" t="s">
        <v>625</v>
      </c>
      <c r="F175" s="110">
        <v>245</v>
      </c>
      <c r="G175" s="109"/>
      <c r="H175" s="109">
        <v>325.5</v>
      </c>
      <c r="I175" s="127">
        <v>330</v>
      </c>
      <c r="J175" s="128" t="s">
        <v>722</v>
      </c>
      <c r="K175" s="129">
        <f t="shared" si="56"/>
        <v>80.5</v>
      </c>
      <c r="L175" s="130">
        <f>K175/F175</f>
        <v>0.32857142857142857</v>
      </c>
      <c r="M175" s="131" t="s">
        <v>601</v>
      </c>
      <c r="N175" s="132">
        <v>42769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73</v>
      </c>
      <c r="B176" s="107">
        <v>42660</v>
      </c>
      <c r="C176" s="107"/>
      <c r="D176" s="108" t="s">
        <v>350</v>
      </c>
      <c r="E176" s="109" t="s">
        <v>625</v>
      </c>
      <c r="F176" s="110">
        <v>125</v>
      </c>
      <c r="G176" s="109"/>
      <c r="H176" s="109">
        <v>160</v>
      </c>
      <c r="I176" s="127">
        <v>160</v>
      </c>
      <c r="J176" s="128" t="s">
        <v>684</v>
      </c>
      <c r="K176" s="129">
        <f t="shared" si="56"/>
        <v>35</v>
      </c>
      <c r="L176" s="130">
        <v>0.28000000000000003</v>
      </c>
      <c r="M176" s="131" t="s">
        <v>601</v>
      </c>
      <c r="N176" s="132">
        <v>42803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74</v>
      </c>
      <c r="B177" s="107">
        <v>42660</v>
      </c>
      <c r="C177" s="107"/>
      <c r="D177" s="108" t="s">
        <v>484</v>
      </c>
      <c r="E177" s="109" t="s">
        <v>625</v>
      </c>
      <c r="F177" s="110">
        <v>114</v>
      </c>
      <c r="G177" s="109"/>
      <c r="H177" s="109">
        <v>145</v>
      </c>
      <c r="I177" s="127">
        <v>145</v>
      </c>
      <c r="J177" s="128" t="s">
        <v>684</v>
      </c>
      <c r="K177" s="129">
        <f t="shared" si="56"/>
        <v>31</v>
      </c>
      <c r="L177" s="130">
        <f>K177/F177</f>
        <v>0.27192982456140352</v>
      </c>
      <c r="M177" s="131" t="s">
        <v>601</v>
      </c>
      <c r="N177" s="132">
        <v>42859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75</v>
      </c>
      <c r="B178" s="107">
        <v>42660</v>
      </c>
      <c r="C178" s="107"/>
      <c r="D178" s="108" t="s">
        <v>723</v>
      </c>
      <c r="E178" s="109" t="s">
        <v>625</v>
      </c>
      <c r="F178" s="110">
        <v>212</v>
      </c>
      <c r="G178" s="109"/>
      <c r="H178" s="109">
        <v>280</v>
      </c>
      <c r="I178" s="127">
        <v>276</v>
      </c>
      <c r="J178" s="128" t="s">
        <v>724</v>
      </c>
      <c r="K178" s="129">
        <f t="shared" si="56"/>
        <v>68</v>
      </c>
      <c r="L178" s="130">
        <f>K178/F178</f>
        <v>0.32075471698113206</v>
      </c>
      <c r="M178" s="131" t="s">
        <v>601</v>
      </c>
      <c r="N178" s="132">
        <v>42858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76</v>
      </c>
      <c r="B179" s="107">
        <v>42678</v>
      </c>
      <c r="C179" s="107"/>
      <c r="D179" s="108" t="s">
        <v>152</v>
      </c>
      <c r="E179" s="109" t="s">
        <v>625</v>
      </c>
      <c r="F179" s="110">
        <v>155</v>
      </c>
      <c r="G179" s="109"/>
      <c r="H179" s="109">
        <v>210</v>
      </c>
      <c r="I179" s="127">
        <v>210</v>
      </c>
      <c r="J179" s="128" t="s">
        <v>725</v>
      </c>
      <c r="K179" s="129">
        <f t="shared" si="56"/>
        <v>55</v>
      </c>
      <c r="L179" s="130">
        <f>K179/F179</f>
        <v>0.35483870967741937</v>
      </c>
      <c r="M179" s="131" t="s">
        <v>601</v>
      </c>
      <c r="N179" s="132">
        <v>42944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5">
        <v>77</v>
      </c>
      <c r="B180" s="111">
        <v>42710</v>
      </c>
      <c r="C180" s="111"/>
      <c r="D180" s="112" t="s">
        <v>766</v>
      </c>
      <c r="E180" s="113" t="s">
        <v>625</v>
      </c>
      <c r="F180" s="114">
        <v>150.5</v>
      </c>
      <c r="G180" s="114"/>
      <c r="H180" s="115">
        <v>72.5</v>
      </c>
      <c r="I180" s="133">
        <v>174</v>
      </c>
      <c r="J180" s="134" t="s">
        <v>767</v>
      </c>
      <c r="K180" s="135">
        <v>-78</v>
      </c>
      <c r="L180" s="136">
        <v>-0.51827242524916906</v>
      </c>
      <c r="M180" s="137" t="s">
        <v>665</v>
      </c>
      <c r="N180" s="138">
        <v>43333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78</v>
      </c>
      <c r="B181" s="107">
        <v>42712</v>
      </c>
      <c r="C181" s="107"/>
      <c r="D181" s="108" t="s">
        <v>126</v>
      </c>
      <c r="E181" s="109" t="s">
        <v>625</v>
      </c>
      <c r="F181" s="110">
        <v>380</v>
      </c>
      <c r="G181" s="109"/>
      <c r="H181" s="109">
        <v>478</v>
      </c>
      <c r="I181" s="127">
        <v>468</v>
      </c>
      <c r="J181" s="128" t="s">
        <v>684</v>
      </c>
      <c r="K181" s="129">
        <f>H181-F181</f>
        <v>98</v>
      </c>
      <c r="L181" s="130">
        <f>K181/F181</f>
        <v>0.25789473684210529</v>
      </c>
      <c r="M181" s="131" t="s">
        <v>601</v>
      </c>
      <c r="N181" s="132">
        <v>43025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79</v>
      </c>
      <c r="B182" s="107">
        <v>42734</v>
      </c>
      <c r="C182" s="107"/>
      <c r="D182" s="108" t="s">
        <v>249</v>
      </c>
      <c r="E182" s="109" t="s">
        <v>625</v>
      </c>
      <c r="F182" s="110">
        <v>305</v>
      </c>
      <c r="G182" s="109"/>
      <c r="H182" s="109">
        <v>375</v>
      </c>
      <c r="I182" s="127">
        <v>375</v>
      </c>
      <c r="J182" s="128" t="s">
        <v>684</v>
      </c>
      <c r="K182" s="129">
        <f>H182-F182</f>
        <v>70</v>
      </c>
      <c r="L182" s="130">
        <f>K182/F182</f>
        <v>0.22950819672131148</v>
      </c>
      <c r="M182" s="131" t="s">
        <v>601</v>
      </c>
      <c r="N182" s="132">
        <v>42768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80</v>
      </c>
      <c r="B183" s="107">
        <v>42739</v>
      </c>
      <c r="C183" s="107"/>
      <c r="D183" s="108" t="s">
        <v>352</v>
      </c>
      <c r="E183" s="109" t="s">
        <v>625</v>
      </c>
      <c r="F183" s="110">
        <v>99.5</v>
      </c>
      <c r="G183" s="109"/>
      <c r="H183" s="109">
        <v>158</v>
      </c>
      <c r="I183" s="127">
        <v>158</v>
      </c>
      <c r="J183" s="128" t="s">
        <v>684</v>
      </c>
      <c r="K183" s="129">
        <f>H183-F183</f>
        <v>58.5</v>
      </c>
      <c r="L183" s="130">
        <f>K183/F183</f>
        <v>0.5879396984924623</v>
      </c>
      <c r="M183" s="131" t="s">
        <v>601</v>
      </c>
      <c r="N183" s="132">
        <v>42898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81</v>
      </c>
      <c r="B184" s="107">
        <v>42739</v>
      </c>
      <c r="C184" s="107"/>
      <c r="D184" s="108" t="s">
        <v>352</v>
      </c>
      <c r="E184" s="109" t="s">
        <v>625</v>
      </c>
      <c r="F184" s="110">
        <v>99.5</v>
      </c>
      <c r="G184" s="109"/>
      <c r="H184" s="109">
        <v>158</v>
      </c>
      <c r="I184" s="127">
        <v>158</v>
      </c>
      <c r="J184" s="128" t="s">
        <v>684</v>
      </c>
      <c r="K184" s="129">
        <v>58.5</v>
      </c>
      <c r="L184" s="130">
        <v>0.58793969849246197</v>
      </c>
      <c r="M184" s="131" t="s">
        <v>601</v>
      </c>
      <c r="N184" s="132">
        <v>42898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82</v>
      </c>
      <c r="B185" s="107">
        <v>42786</v>
      </c>
      <c r="C185" s="107"/>
      <c r="D185" s="108" t="s">
        <v>170</v>
      </c>
      <c r="E185" s="109" t="s">
        <v>625</v>
      </c>
      <c r="F185" s="110">
        <v>140.5</v>
      </c>
      <c r="G185" s="109"/>
      <c r="H185" s="109">
        <v>220</v>
      </c>
      <c r="I185" s="127">
        <v>220</v>
      </c>
      <c r="J185" s="128" t="s">
        <v>684</v>
      </c>
      <c r="K185" s="129">
        <f>H185-F185</f>
        <v>79.5</v>
      </c>
      <c r="L185" s="130">
        <f>K185/F185</f>
        <v>0.5658362989323843</v>
      </c>
      <c r="M185" s="131" t="s">
        <v>601</v>
      </c>
      <c r="N185" s="132">
        <v>42864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83</v>
      </c>
      <c r="B186" s="107">
        <v>42786</v>
      </c>
      <c r="C186" s="107"/>
      <c r="D186" s="108" t="s">
        <v>768</v>
      </c>
      <c r="E186" s="109" t="s">
        <v>625</v>
      </c>
      <c r="F186" s="110">
        <v>202.5</v>
      </c>
      <c r="G186" s="109"/>
      <c r="H186" s="109">
        <v>234</v>
      </c>
      <c r="I186" s="127">
        <v>234</v>
      </c>
      <c r="J186" s="128" t="s">
        <v>684</v>
      </c>
      <c r="K186" s="129">
        <v>31.5</v>
      </c>
      <c r="L186" s="130">
        <v>0.155555555555556</v>
      </c>
      <c r="M186" s="131" t="s">
        <v>601</v>
      </c>
      <c r="N186" s="132">
        <v>42836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84</v>
      </c>
      <c r="B187" s="107">
        <v>42818</v>
      </c>
      <c r="C187" s="107"/>
      <c r="D187" s="108" t="s">
        <v>558</v>
      </c>
      <c r="E187" s="109" t="s">
        <v>625</v>
      </c>
      <c r="F187" s="110">
        <v>300.5</v>
      </c>
      <c r="G187" s="109"/>
      <c r="H187" s="109">
        <v>417.5</v>
      </c>
      <c r="I187" s="127">
        <v>420</v>
      </c>
      <c r="J187" s="128" t="s">
        <v>726</v>
      </c>
      <c r="K187" s="129">
        <f>H187-F187</f>
        <v>117</v>
      </c>
      <c r="L187" s="130">
        <f>K187/F187</f>
        <v>0.38935108153078202</v>
      </c>
      <c r="M187" s="131" t="s">
        <v>601</v>
      </c>
      <c r="N187" s="132">
        <v>43070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85</v>
      </c>
      <c r="B188" s="107">
        <v>42818</v>
      </c>
      <c r="C188" s="107"/>
      <c r="D188" s="108" t="s">
        <v>764</v>
      </c>
      <c r="E188" s="109" t="s">
        <v>625</v>
      </c>
      <c r="F188" s="110">
        <v>850</v>
      </c>
      <c r="G188" s="109"/>
      <c r="H188" s="109">
        <v>1042.5</v>
      </c>
      <c r="I188" s="127">
        <v>1023</v>
      </c>
      <c r="J188" s="128" t="s">
        <v>769</v>
      </c>
      <c r="K188" s="129">
        <v>192.5</v>
      </c>
      <c r="L188" s="130">
        <v>0.22647058823529401</v>
      </c>
      <c r="M188" s="131" t="s">
        <v>601</v>
      </c>
      <c r="N188" s="132">
        <v>42830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86</v>
      </c>
      <c r="B189" s="107">
        <v>42830</v>
      </c>
      <c r="C189" s="107"/>
      <c r="D189" s="108" t="s">
        <v>502</v>
      </c>
      <c r="E189" s="109" t="s">
        <v>625</v>
      </c>
      <c r="F189" s="110">
        <v>785</v>
      </c>
      <c r="G189" s="109"/>
      <c r="H189" s="109">
        <v>930</v>
      </c>
      <c r="I189" s="127">
        <v>920</v>
      </c>
      <c r="J189" s="128" t="s">
        <v>727</v>
      </c>
      <c r="K189" s="129">
        <f>H189-F189</f>
        <v>145</v>
      </c>
      <c r="L189" s="130">
        <f>K189/F189</f>
        <v>0.18471337579617833</v>
      </c>
      <c r="M189" s="131" t="s">
        <v>601</v>
      </c>
      <c r="N189" s="132">
        <v>42976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5">
        <v>87</v>
      </c>
      <c r="B190" s="111">
        <v>42831</v>
      </c>
      <c r="C190" s="111"/>
      <c r="D190" s="112" t="s">
        <v>770</v>
      </c>
      <c r="E190" s="113" t="s">
        <v>625</v>
      </c>
      <c r="F190" s="114">
        <v>40</v>
      </c>
      <c r="G190" s="114"/>
      <c r="H190" s="115">
        <v>13.1</v>
      </c>
      <c r="I190" s="133">
        <v>60</v>
      </c>
      <c r="J190" s="139" t="s">
        <v>771</v>
      </c>
      <c r="K190" s="135">
        <v>-26.9</v>
      </c>
      <c r="L190" s="136">
        <v>-0.67249999999999999</v>
      </c>
      <c r="M190" s="137" t="s">
        <v>665</v>
      </c>
      <c r="N190" s="138">
        <v>43138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88</v>
      </c>
      <c r="B191" s="107">
        <v>42837</v>
      </c>
      <c r="C191" s="107"/>
      <c r="D191" s="108" t="s">
        <v>89</v>
      </c>
      <c r="E191" s="109" t="s">
        <v>625</v>
      </c>
      <c r="F191" s="110">
        <v>289.5</v>
      </c>
      <c r="G191" s="109"/>
      <c r="H191" s="109">
        <v>354</v>
      </c>
      <c r="I191" s="127">
        <v>360</v>
      </c>
      <c r="J191" s="128" t="s">
        <v>728</v>
      </c>
      <c r="K191" s="129">
        <f t="shared" ref="K191:K199" si="57">H191-F191</f>
        <v>64.5</v>
      </c>
      <c r="L191" s="130">
        <f t="shared" ref="L191:L199" si="58">K191/F191</f>
        <v>0.22279792746113988</v>
      </c>
      <c r="M191" s="131" t="s">
        <v>601</v>
      </c>
      <c r="N191" s="132">
        <v>43040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89</v>
      </c>
      <c r="B192" s="107">
        <v>42845</v>
      </c>
      <c r="C192" s="107"/>
      <c r="D192" s="108" t="s">
        <v>439</v>
      </c>
      <c r="E192" s="109" t="s">
        <v>625</v>
      </c>
      <c r="F192" s="110">
        <v>700</v>
      </c>
      <c r="G192" s="109"/>
      <c r="H192" s="109">
        <v>840</v>
      </c>
      <c r="I192" s="127">
        <v>840</v>
      </c>
      <c r="J192" s="128" t="s">
        <v>729</v>
      </c>
      <c r="K192" s="129">
        <f t="shared" si="57"/>
        <v>140</v>
      </c>
      <c r="L192" s="130">
        <f t="shared" si="58"/>
        <v>0.2</v>
      </c>
      <c r="M192" s="131" t="s">
        <v>601</v>
      </c>
      <c r="N192" s="132">
        <v>42893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90</v>
      </c>
      <c r="B193" s="107">
        <v>42887</v>
      </c>
      <c r="C193" s="107"/>
      <c r="D193" s="149" t="s">
        <v>364</v>
      </c>
      <c r="E193" s="109" t="s">
        <v>625</v>
      </c>
      <c r="F193" s="110">
        <v>130</v>
      </c>
      <c r="G193" s="109"/>
      <c r="H193" s="109">
        <v>144.25</v>
      </c>
      <c r="I193" s="127">
        <v>170</v>
      </c>
      <c r="J193" s="128" t="s">
        <v>730</v>
      </c>
      <c r="K193" s="129">
        <f t="shared" si="57"/>
        <v>14.25</v>
      </c>
      <c r="L193" s="130">
        <f t="shared" si="58"/>
        <v>0.10961538461538461</v>
      </c>
      <c r="M193" s="131" t="s">
        <v>601</v>
      </c>
      <c r="N193" s="132">
        <v>43675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91</v>
      </c>
      <c r="B194" s="107">
        <v>42901</v>
      </c>
      <c r="C194" s="107"/>
      <c r="D194" s="149" t="s">
        <v>731</v>
      </c>
      <c r="E194" s="109" t="s">
        <v>625</v>
      </c>
      <c r="F194" s="110">
        <v>214.5</v>
      </c>
      <c r="G194" s="109"/>
      <c r="H194" s="109">
        <v>262</v>
      </c>
      <c r="I194" s="127">
        <v>262</v>
      </c>
      <c r="J194" s="128" t="s">
        <v>732</v>
      </c>
      <c r="K194" s="129">
        <f t="shared" si="57"/>
        <v>47.5</v>
      </c>
      <c r="L194" s="130">
        <f t="shared" si="58"/>
        <v>0.22144522144522144</v>
      </c>
      <c r="M194" s="131" t="s">
        <v>601</v>
      </c>
      <c r="N194" s="132">
        <v>42977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6">
        <v>92</v>
      </c>
      <c r="B195" s="155">
        <v>42933</v>
      </c>
      <c r="C195" s="155"/>
      <c r="D195" s="156" t="s">
        <v>733</v>
      </c>
      <c r="E195" s="157" t="s">
        <v>625</v>
      </c>
      <c r="F195" s="158">
        <v>370</v>
      </c>
      <c r="G195" s="157"/>
      <c r="H195" s="157">
        <v>447.5</v>
      </c>
      <c r="I195" s="179">
        <v>450</v>
      </c>
      <c r="J195" s="232" t="s">
        <v>684</v>
      </c>
      <c r="K195" s="129">
        <f t="shared" si="57"/>
        <v>77.5</v>
      </c>
      <c r="L195" s="181">
        <f t="shared" si="58"/>
        <v>0.20945945945945946</v>
      </c>
      <c r="M195" s="182" t="s">
        <v>601</v>
      </c>
      <c r="N195" s="183">
        <v>43035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93</v>
      </c>
      <c r="B196" s="155">
        <v>42943</v>
      </c>
      <c r="C196" s="155"/>
      <c r="D196" s="156" t="s">
        <v>168</v>
      </c>
      <c r="E196" s="157" t="s">
        <v>625</v>
      </c>
      <c r="F196" s="158">
        <v>657.5</v>
      </c>
      <c r="G196" s="157"/>
      <c r="H196" s="157">
        <v>825</v>
      </c>
      <c r="I196" s="179">
        <v>820</v>
      </c>
      <c r="J196" s="232" t="s">
        <v>684</v>
      </c>
      <c r="K196" s="129">
        <f t="shared" si="57"/>
        <v>167.5</v>
      </c>
      <c r="L196" s="181">
        <f t="shared" si="58"/>
        <v>0.25475285171102663</v>
      </c>
      <c r="M196" s="182" t="s">
        <v>601</v>
      </c>
      <c r="N196" s="183">
        <v>43090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94</v>
      </c>
      <c r="B197" s="107">
        <v>42964</v>
      </c>
      <c r="C197" s="107"/>
      <c r="D197" s="108" t="s">
        <v>369</v>
      </c>
      <c r="E197" s="109" t="s">
        <v>625</v>
      </c>
      <c r="F197" s="110">
        <v>605</v>
      </c>
      <c r="G197" s="109"/>
      <c r="H197" s="109">
        <v>750</v>
      </c>
      <c r="I197" s="127">
        <v>750</v>
      </c>
      <c r="J197" s="128" t="s">
        <v>727</v>
      </c>
      <c r="K197" s="129">
        <f t="shared" si="57"/>
        <v>145</v>
      </c>
      <c r="L197" s="130">
        <f t="shared" si="58"/>
        <v>0.23966942148760331</v>
      </c>
      <c r="M197" s="131" t="s">
        <v>601</v>
      </c>
      <c r="N197" s="132">
        <v>43027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68">
        <v>95</v>
      </c>
      <c r="B198" s="150">
        <v>42979</v>
      </c>
      <c r="C198" s="150"/>
      <c r="D198" s="151" t="s">
        <v>510</v>
      </c>
      <c r="E198" s="152" t="s">
        <v>625</v>
      </c>
      <c r="F198" s="153">
        <v>255</v>
      </c>
      <c r="G198" s="154"/>
      <c r="H198" s="154">
        <v>217.25</v>
      </c>
      <c r="I198" s="154">
        <v>320</v>
      </c>
      <c r="J198" s="176" t="s">
        <v>734</v>
      </c>
      <c r="K198" s="135">
        <f t="shared" si="57"/>
        <v>-37.75</v>
      </c>
      <c r="L198" s="177">
        <f t="shared" si="58"/>
        <v>-0.14803921568627451</v>
      </c>
      <c r="M198" s="137" t="s">
        <v>665</v>
      </c>
      <c r="N198" s="178">
        <v>43661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96</v>
      </c>
      <c r="B199" s="107">
        <v>42997</v>
      </c>
      <c r="C199" s="107"/>
      <c r="D199" s="108" t="s">
        <v>735</v>
      </c>
      <c r="E199" s="109" t="s">
        <v>625</v>
      </c>
      <c r="F199" s="110">
        <v>215</v>
      </c>
      <c r="G199" s="109"/>
      <c r="H199" s="109">
        <v>258</v>
      </c>
      <c r="I199" s="127">
        <v>258</v>
      </c>
      <c r="J199" s="128" t="s">
        <v>684</v>
      </c>
      <c r="K199" s="129">
        <f t="shared" si="57"/>
        <v>43</v>
      </c>
      <c r="L199" s="130">
        <f t="shared" si="58"/>
        <v>0.2</v>
      </c>
      <c r="M199" s="131" t="s">
        <v>601</v>
      </c>
      <c r="N199" s="132">
        <v>43040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97</v>
      </c>
      <c r="B200" s="107">
        <v>42997</v>
      </c>
      <c r="C200" s="107"/>
      <c r="D200" s="108" t="s">
        <v>735</v>
      </c>
      <c r="E200" s="109" t="s">
        <v>625</v>
      </c>
      <c r="F200" s="110">
        <v>215</v>
      </c>
      <c r="G200" s="109"/>
      <c r="H200" s="109">
        <v>258</v>
      </c>
      <c r="I200" s="127">
        <v>258</v>
      </c>
      <c r="J200" s="232" t="s">
        <v>684</v>
      </c>
      <c r="K200" s="129">
        <v>43</v>
      </c>
      <c r="L200" s="130">
        <v>0.2</v>
      </c>
      <c r="M200" s="131" t="s">
        <v>601</v>
      </c>
      <c r="N200" s="132">
        <v>43040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7">
        <v>98</v>
      </c>
      <c r="B201" s="208">
        <v>42998</v>
      </c>
      <c r="C201" s="208"/>
      <c r="D201" s="377" t="s">
        <v>2981</v>
      </c>
      <c r="E201" s="209" t="s">
        <v>625</v>
      </c>
      <c r="F201" s="210">
        <v>75</v>
      </c>
      <c r="G201" s="209"/>
      <c r="H201" s="209">
        <v>90</v>
      </c>
      <c r="I201" s="233">
        <v>90</v>
      </c>
      <c r="J201" s="128" t="s">
        <v>736</v>
      </c>
      <c r="K201" s="129">
        <f t="shared" ref="K201:K206" si="59">H201-F201</f>
        <v>15</v>
      </c>
      <c r="L201" s="130">
        <f t="shared" ref="L201:L206" si="60">K201/F201</f>
        <v>0.2</v>
      </c>
      <c r="M201" s="131" t="s">
        <v>601</v>
      </c>
      <c r="N201" s="132">
        <v>43019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6">
        <v>99</v>
      </c>
      <c r="B202" s="155">
        <v>43011</v>
      </c>
      <c r="C202" s="155"/>
      <c r="D202" s="156" t="s">
        <v>737</v>
      </c>
      <c r="E202" s="157" t="s">
        <v>625</v>
      </c>
      <c r="F202" s="158">
        <v>315</v>
      </c>
      <c r="G202" s="157"/>
      <c r="H202" s="157">
        <v>392</v>
      </c>
      <c r="I202" s="179">
        <v>384</v>
      </c>
      <c r="J202" s="232" t="s">
        <v>738</v>
      </c>
      <c r="K202" s="129">
        <f t="shared" si="59"/>
        <v>77</v>
      </c>
      <c r="L202" s="181">
        <f t="shared" si="60"/>
        <v>0.24444444444444444</v>
      </c>
      <c r="M202" s="182" t="s">
        <v>601</v>
      </c>
      <c r="N202" s="183">
        <v>43017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6">
        <v>100</v>
      </c>
      <c r="B203" s="155">
        <v>43013</v>
      </c>
      <c r="C203" s="155"/>
      <c r="D203" s="156" t="s">
        <v>739</v>
      </c>
      <c r="E203" s="157" t="s">
        <v>625</v>
      </c>
      <c r="F203" s="158">
        <v>145</v>
      </c>
      <c r="G203" s="157"/>
      <c r="H203" s="157">
        <v>179</v>
      </c>
      <c r="I203" s="179">
        <v>180</v>
      </c>
      <c r="J203" s="232" t="s">
        <v>615</v>
      </c>
      <c r="K203" s="129">
        <f t="shared" si="59"/>
        <v>34</v>
      </c>
      <c r="L203" s="181">
        <f t="shared" si="60"/>
        <v>0.23448275862068965</v>
      </c>
      <c r="M203" s="182" t="s">
        <v>601</v>
      </c>
      <c r="N203" s="183">
        <v>43025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101</v>
      </c>
      <c r="B204" s="155">
        <v>43014</v>
      </c>
      <c r="C204" s="155"/>
      <c r="D204" s="156" t="s">
        <v>340</v>
      </c>
      <c r="E204" s="157" t="s">
        <v>625</v>
      </c>
      <c r="F204" s="158">
        <v>256</v>
      </c>
      <c r="G204" s="157"/>
      <c r="H204" s="157">
        <v>323</v>
      </c>
      <c r="I204" s="179">
        <v>320</v>
      </c>
      <c r="J204" s="232" t="s">
        <v>684</v>
      </c>
      <c r="K204" s="129">
        <f t="shared" si="59"/>
        <v>67</v>
      </c>
      <c r="L204" s="181">
        <f t="shared" si="60"/>
        <v>0.26171875</v>
      </c>
      <c r="M204" s="182" t="s">
        <v>601</v>
      </c>
      <c r="N204" s="183">
        <v>43067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6">
        <v>102</v>
      </c>
      <c r="B205" s="155">
        <v>43017</v>
      </c>
      <c r="C205" s="155"/>
      <c r="D205" s="156" t="s">
        <v>361</v>
      </c>
      <c r="E205" s="157" t="s">
        <v>625</v>
      </c>
      <c r="F205" s="158">
        <v>137.5</v>
      </c>
      <c r="G205" s="157"/>
      <c r="H205" s="157">
        <v>184</v>
      </c>
      <c r="I205" s="179">
        <v>183</v>
      </c>
      <c r="J205" s="180" t="s">
        <v>740</v>
      </c>
      <c r="K205" s="129">
        <f t="shared" si="59"/>
        <v>46.5</v>
      </c>
      <c r="L205" s="181">
        <f t="shared" si="60"/>
        <v>0.33818181818181819</v>
      </c>
      <c r="M205" s="182" t="s">
        <v>601</v>
      </c>
      <c r="N205" s="183">
        <v>43108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6">
        <v>103</v>
      </c>
      <c r="B206" s="155">
        <v>43018</v>
      </c>
      <c r="C206" s="155"/>
      <c r="D206" s="156" t="s">
        <v>741</v>
      </c>
      <c r="E206" s="157" t="s">
        <v>625</v>
      </c>
      <c r="F206" s="158">
        <v>125.5</v>
      </c>
      <c r="G206" s="157"/>
      <c r="H206" s="157">
        <v>158</v>
      </c>
      <c r="I206" s="179">
        <v>155</v>
      </c>
      <c r="J206" s="180" t="s">
        <v>742</v>
      </c>
      <c r="K206" s="129">
        <f t="shared" si="59"/>
        <v>32.5</v>
      </c>
      <c r="L206" s="181">
        <f t="shared" si="60"/>
        <v>0.25896414342629481</v>
      </c>
      <c r="M206" s="182" t="s">
        <v>601</v>
      </c>
      <c r="N206" s="183">
        <v>43067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6">
        <v>104</v>
      </c>
      <c r="B207" s="155">
        <v>43018</v>
      </c>
      <c r="C207" s="155"/>
      <c r="D207" s="156" t="s">
        <v>772</v>
      </c>
      <c r="E207" s="157" t="s">
        <v>625</v>
      </c>
      <c r="F207" s="158">
        <v>895</v>
      </c>
      <c r="G207" s="157"/>
      <c r="H207" s="157">
        <v>1122.5</v>
      </c>
      <c r="I207" s="179">
        <v>1078</v>
      </c>
      <c r="J207" s="180" t="s">
        <v>773</v>
      </c>
      <c r="K207" s="129">
        <v>227.5</v>
      </c>
      <c r="L207" s="181">
        <v>0.25418994413407803</v>
      </c>
      <c r="M207" s="182" t="s">
        <v>601</v>
      </c>
      <c r="N207" s="183">
        <v>43117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6">
        <v>105</v>
      </c>
      <c r="B208" s="155">
        <v>43020</v>
      </c>
      <c r="C208" s="155"/>
      <c r="D208" s="156" t="s">
        <v>348</v>
      </c>
      <c r="E208" s="157" t="s">
        <v>625</v>
      </c>
      <c r="F208" s="158">
        <v>525</v>
      </c>
      <c r="G208" s="157"/>
      <c r="H208" s="157">
        <v>629</v>
      </c>
      <c r="I208" s="179">
        <v>629</v>
      </c>
      <c r="J208" s="232" t="s">
        <v>684</v>
      </c>
      <c r="K208" s="129">
        <v>104</v>
      </c>
      <c r="L208" s="181">
        <v>0.19809523809523799</v>
      </c>
      <c r="M208" s="182" t="s">
        <v>601</v>
      </c>
      <c r="N208" s="183">
        <v>43119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6">
        <v>106</v>
      </c>
      <c r="B209" s="155">
        <v>43046</v>
      </c>
      <c r="C209" s="155"/>
      <c r="D209" s="156" t="s">
        <v>394</v>
      </c>
      <c r="E209" s="157" t="s">
        <v>625</v>
      </c>
      <c r="F209" s="158">
        <v>740</v>
      </c>
      <c r="G209" s="157"/>
      <c r="H209" s="157">
        <v>892.5</v>
      </c>
      <c r="I209" s="179">
        <v>900</v>
      </c>
      <c r="J209" s="180" t="s">
        <v>743</v>
      </c>
      <c r="K209" s="129">
        <f>H209-F209</f>
        <v>152.5</v>
      </c>
      <c r="L209" s="181">
        <f>K209/F209</f>
        <v>0.20608108108108109</v>
      </c>
      <c r="M209" s="182" t="s">
        <v>601</v>
      </c>
      <c r="N209" s="183">
        <v>43052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107</v>
      </c>
      <c r="B210" s="107">
        <v>43073</v>
      </c>
      <c r="C210" s="107"/>
      <c r="D210" s="108" t="s">
        <v>744</v>
      </c>
      <c r="E210" s="109" t="s">
        <v>625</v>
      </c>
      <c r="F210" s="110">
        <v>118.5</v>
      </c>
      <c r="G210" s="109"/>
      <c r="H210" s="109">
        <v>143.5</v>
      </c>
      <c r="I210" s="127">
        <v>145</v>
      </c>
      <c r="J210" s="142" t="s">
        <v>745</v>
      </c>
      <c r="K210" s="129">
        <f>H210-F210</f>
        <v>25</v>
      </c>
      <c r="L210" s="130">
        <f>K210/F210</f>
        <v>0.2109704641350211</v>
      </c>
      <c r="M210" s="131" t="s">
        <v>601</v>
      </c>
      <c r="N210" s="132">
        <v>43097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108</v>
      </c>
      <c r="B211" s="111">
        <v>43090</v>
      </c>
      <c r="C211" s="111"/>
      <c r="D211" s="159" t="s">
        <v>444</v>
      </c>
      <c r="E211" s="113" t="s">
        <v>625</v>
      </c>
      <c r="F211" s="114">
        <v>715</v>
      </c>
      <c r="G211" s="114"/>
      <c r="H211" s="115">
        <v>500</v>
      </c>
      <c r="I211" s="133">
        <v>872</v>
      </c>
      <c r="J211" s="139" t="s">
        <v>746</v>
      </c>
      <c r="K211" s="135">
        <f>H211-F211</f>
        <v>-215</v>
      </c>
      <c r="L211" s="136">
        <f>K211/F211</f>
        <v>-0.30069930069930068</v>
      </c>
      <c r="M211" s="137" t="s">
        <v>665</v>
      </c>
      <c r="N211" s="138">
        <v>43670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109</v>
      </c>
      <c r="B212" s="107">
        <v>43098</v>
      </c>
      <c r="C212" s="107"/>
      <c r="D212" s="108" t="s">
        <v>737</v>
      </c>
      <c r="E212" s="109" t="s">
        <v>625</v>
      </c>
      <c r="F212" s="110">
        <v>435</v>
      </c>
      <c r="G212" s="109"/>
      <c r="H212" s="109">
        <v>542.5</v>
      </c>
      <c r="I212" s="127">
        <v>539</v>
      </c>
      <c r="J212" s="142" t="s">
        <v>684</v>
      </c>
      <c r="K212" s="129">
        <v>107.5</v>
      </c>
      <c r="L212" s="130">
        <v>0.247126436781609</v>
      </c>
      <c r="M212" s="131" t="s">
        <v>601</v>
      </c>
      <c r="N212" s="132">
        <v>43206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110</v>
      </c>
      <c r="B213" s="107">
        <v>43098</v>
      </c>
      <c r="C213" s="107"/>
      <c r="D213" s="108" t="s">
        <v>572</v>
      </c>
      <c r="E213" s="109" t="s">
        <v>625</v>
      </c>
      <c r="F213" s="110">
        <v>885</v>
      </c>
      <c r="G213" s="109"/>
      <c r="H213" s="109">
        <v>1090</v>
      </c>
      <c r="I213" s="127">
        <v>1084</v>
      </c>
      <c r="J213" s="142" t="s">
        <v>684</v>
      </c>
      <c r="K213" s="129">
        <v>205</v>
      </c>
      <c r="L213" s="130">
        <v>0.23163841807909599</v>
      </c>
      <c r="M213" s="131" t="s">
        <v>601</v>
      </c>
      <c r="N213" s="132">
        <v>43213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69">
        <v>111</v>
      </c>
      <c r="B214" s="349">
        <v>43192</v>
      </c>
      <c r="C214" s="349"/>
      <c r="D214" s="117" t="s">
        <v>754</v>
      </c>
      <c r="E214" s="352" t="s">
        <v>625</v>
      </c>
      <c r="F214" s="355">
        <v>478.5</v>
      </c>
      <c r="G214" s="352"/>
      <c r="H214" s="352">
        <v>442</v>
      </c>
      <c r="I214" s="358">
        <v>613</v>
      </c>
      <c r="J214" s="401" t="s">
        <v>3405</v>
      </c>
      <c r="K214" s="135">
        <f>H214-F214</f>
        <v>-36.5</v>
      </c>
      <c r="L214" s="136">
        <f>K214/F214</f>
        <v>-7.6280041797283177E-2</v>
      </c>
      <c r="M214" s="137" t="s">
        <v>665</v>
      </c>
      <c r="N214" s="138">
        <v>43762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5">
        <v>112</v>
      </c>
      <c r="B215" s="111">
        <v>43194</v>
      </c>
      <c r="C215" s="111"/>
      <c r="D215" s="376" t="s">
        <v>2980</v>
      </c>
      <c r="E215" s="113" t="s">
        <v>625</v>
      </c>
      <c r="F215" s="114">
        <f>141.5-7.3</f>
        <v>134.19999999999999</v>
      </c>
      <c r="G215" s="114"/>
      <c r="H215" s="115">
        <v>77</v>
      </c>
      <c r="I215" s="133">
        <v>180</v>
      </c>
      <c r="J215" s="401" t="s">
        <v>3404</v>
      </c>
      <c r="K215" s="135">
        <f>H215-F215</f>
        <v>-57.199999999999989</v>
      </c>
      <c r="L215" s="136">
        <f>K215/F215</f>
        <v>-0.42622950819672129</v>
      </c>
      <c r="M215" s="137" t="s">
        <v>665</v>
      </c>
      <c r="N215" s="138">
        <v>43522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113</v>
      </c>
      <c r="B216" s="111">
        <v>43209</v>
      </c>
      <c r="C216" s="111"/>
      <c r="D216" s="112" t="s">
        <v>747</v>
      </c>
      <c r="E216" s="113" t="s">
        <v>625</v>
      </c>
      <c r="F216" s="114">
        <v>430</v>
      </c>
      <c r="G216" s="114"/>
      <c r="H216" s="115">
        <v>220</v>
      </c>
      <c r="I216" s="133">
        <v>537</v>
      </c>
      <c r="J216" s="139" t="s">
        <v>748</v>
      </c>
      <c r="K216" s="135">
        <f>H216-F216</f>
        <v>-210</v>
      </c>
      <c r="L216" s="136">
        <f>K216/F216</f>
        <v>-0.48837209302325579</v>
      </c>
      <c r="M216" s="137" t="s">
        <v>665</v>
      </c>
      <c r="N216" s="138">
        <v>43252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0">
        <v>114</v>
      </c>
      <c r="B217" s="160">
        <v>43220</v>
      </c>
      <c r="C217" s="160"/>
      <c r="D217" s="161" t="s">
        <v>395</v>
      </c>
      <c r="E217" s="162" t="s">
        <v>625</v>
      </c>
      <c r="F217" s="164">
        <v>153.5</v>
      </c>
      <c r="G217" s="164"/>
      <c r="H217" s="164">
        <v>196</v>
      </c>
      <c r="I217" s="164">
        <v>196</v>
      </c>
      <c r="J217" s="361" t="s">
        <v>3498</v>
      </c>
      <c r="K217" s="184">
        <f>H217-F217</f>
        <v>42.5</v>
      </c>
      <c r="L217" s="185">
        <f>K217/F217</f>
        <v>0.27687296416938112</v>
      </c>
      <c r="M217" s="163" t="s">
        <v>601</v>
      </c>
      <c r="N217" s="186">
        <v>43605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115</v>
      </c>
      <c r="B218" s="111">
        <v>43306</v>
      </c>
      <c r="C218" s="111"/>
      <c r="D218" s="112" t="s">
        <v>770</v>
      </c>
      <c r="E218" s="113" t="s">
        <v>625</v>
      </c>
      <c r="F218" s="114">
        <v>27.5</v>
      </c>
      <c r="G218" s="114"/>
      <c r="H218" s="115">
        <v>13.1</v>
      </c>
      <c r="I218" s="133">
        <v>60</v>
      </c>
      <c r="J218" s="139" t="s">
        <v>774</v>
      </c>
      <c r="K218" s="135">
        <v>-14.4</v>
      </c>
      <c r="L218" s="136">
        <v>-0.52363636363636401</v>
      </c>
      <c r="M218" s="137" t="s">
        <v>665</v>
      </c>
      <c r="N218" s="138">
        <v>43138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69">
        <v>116</v>
      </c>
      <c r="B219" s="349">
        <v>43318</v>
      </c>
      <c r="C219" s="349"/>
      <c r="D219" s="117" t="s">
        <v>749</v>
      </c>
      <c r="E219" s="352" t="s">
        <v>625</v>
      </c>
      <c r="F219" s="352">
        <v>148.5</v>
      </c>
      <c r="G219" s="352"/>
      <c r="H219" s="352">
        <v>102</v>
      </c>
      <c r="I219" s="358">
        <v>182</v>
      </c>
      <c r="J219" s="139" t="s">
        <v>3497</v>
      </c>
      <c r="K219" s="135">
        <f>H219-F219</f>
        <v>-46.5</v>
      </c>
      <c r="L219" s="136">
        <f>K219/F219</f>
        <v>-0.31313131313131315</v>
      </c>
      <c r="M219" s="137" t="s">
        <v>665</v>
      </c>
      <c r="N219" s="138">
        <v>43661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117</v>
      </c>
      <c r="B220" s="107">
        <v>43335</v>
      </c>
      <c r="C220" s="107"/>
      <c r="D220" s="108" t="s">
        <v>775</v>
      </c>
      <c r="E220" s="109" t="s">
        <v>625</v>
      </c>
      <c r="F220" s="157">
        <v>285</v>
      </c>
      <c r="G220" s="109"/>
      <c r="H220" s="109">
        <v>355</v>
      </c>
      <c r="I220" s="127">
        <v>364</v>
      </c>
      <c r="J220" s="142" t="s">
        <v>776</v>
      </c>
      <c r="K220" s="129">
        <v>70</v>
      </c>
      <c r="L220" s="130">
        <v>0.24561403508771901</v>
      </c>
      <c r="M220" s="131" t="s">
        <v>601</v>
      </c>
      <c r="N220" s="132">
        <v>43455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118</v>
      </c>
      <c r="B221" s="107">
        <v>43341</v>
      </c>
      <c r="C221" s="107"/>
      <c r="D221" s="108" t="s">
        <v>385</v>
      </c>
      <c r="E221" s="109" t="s">
        <v>625</v>
      </c>
      <c r="F221" s="157">
        <v>525</v>
      </c>
      <c r="G221" s="109"/>
      <c r="H221" s="109">
        <v>585</v>
      </c>
      <c r="I221" s="127">
        <v>635</v>
      </c>
      <c r="J221" s="142" t="s">
        <v>750</v>
      </c>
      <c r="K221" s="129">
        <f t="shared" ref="K221:K233" si="61">H221-F221</f>
        <v>60</v>
      </c>
      <c r="L221" s="130">
        <f t="shared" ref="L221:L233" si="62">K221/F221</f>
        <v>0.11428571428571428</v>
      </c>
      <c r="M221" s="131" t="s">
        <v>601</v>
      </c>
      <c r="N221" s="132">
        <v>43662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119</v>
      </c>
      <c r="B222" s="107">
        <v>43395</v>
      </c>
      <c r="C222" s="107"/>
      <c r="D222" s="108" t="s">
        <v>369</v>
      </c>
      <c r="E222" s="109" t="s">
        <v>625</v>
      </c>
      <c r="F222" s="157">
        <v>475</v>
      </c>
      <c r="G222" s="109"/>
      <c r="H222" s="109">
        <v>574</v>
      </c>
      <c r="I222" s="127">
        <v>570</v>
      </c>
      <c r="J222" s="142" t="s">
        <v>684</v>
      </c>
      <c r="K222" s="129">
        <f t="shared" si="61"/>
        <v>99</v>
      </c>
      <c r="L222" s="130">
        <f t="shared" si="62"/>
        <v>0.20842105263157895</v>
      </c>
      <c r="M222" s="131" t="s">
        <v>601</v>
      </c>
      <c r="N222" s="132">
        <v>43403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6">
        <v>120</v>
      </c>
      <c r="B223" s="155">
        <v>43397</v>
      </c>
      <c r="C223" s="155"/>
      <c r="D223" s="440" t="s">
        <v>392</v>
      </c>
      <c r="E223" s="157" t="s">
        <v>625</v>
      </c>
      <c r="F223" s="157">
        <v>707.5</v>
      </c>
      <c r="G223" s="157"/>
      <c r="H223" s="157">
        <v>872</v>
      </c>
      <c r="I223" s="179">
        <v>872</v>
      </c>
      <c r="J223" s="180" t="s">
        <v>684</v>
      </c>
      <c r="K223" s="129">
        <f t="shared" si="61"/>
        <v>164.5</v>
      </c>
      <c r="L223" s="181">
        <f t="shared" si="62"/>
        <v>0.23250883392226149</v>
      </c>
      <c r="M223" s="182" t="s">
        <v>601</v>
      </c>
      <c r="N223" s="183">
        <v>43482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6">
        <v>121</v>
      </c>
      <c r="B224" s="155">
        <v>43398</v>
      </c>
      <c r="C224" s="155"/>
      <c r="D224" s="440" t="s">
        <v>349</v>
      </c>
      <c r="E224" s="157" t="s">
        <v>625</v>
      </c>
      <c r="F224" s="157">
        <v>162</v>
      </c>
      <c r="G224" s="157"/>
      <c r="H224" s="157">
        <v>204</v>
      </c>
      <c r="I224" s="179">
        <v>209</v>
      </c>
      <c r="J224" s="180" t="s">
        <v>3496</v>
      </c>
      <c r="K224" s="129">
        <f t="shared" si="61"/>
        <v>42</v>
      </c>
      <c r="L224" s="181">
        <f t="shared" si="62"/>
        <v>0.25925925925925924</v>
      </c>
      <c r="M224" s="182" t="s">
        <v>601</v>
      </c>
      <c r="N224" s="183">
        <v>43539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7">
        <v>122</v>
      </c>
      <c r="B225" s="208">
        <v>43399</v>
      </c>
      <c r="C225" s="208"/>
      <c r="D225" s="156" t="s">
        <v>496</v>
      </c>
      <c r="E225" s="209" t="s">
        <v>625</v>
      </c>
      <c r="F225" s="209">
        <v>240</v>
      </c>
      <c r="G225" s="209"/>
      <c r="H225" s="209">
        <v>297</v>
      </c>
      <c r="I225" s="233">
        <v>297</v>
      </c>
      <c r="J225" s="180" t="s">
        <v>684</v>
      </c>
      <c r="K225" s="234">
        <f t="shared" si="61"/>
        <v>57</v>
      </c>
      <c r="L225" s="235">
        <f t="shared" si="62"/>
        <v>0.23749999999999999</v>
      </c>
      <c r="M225" s="236" t="s">
        <v>601</v>
      </c>
      <c r="N225" s="237">
        <v>43417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123</v>
      </c>
      <c r="B226" s="107">
        <v>43439</v>
      </c>
      <c r="C226" s="107"/>
      <c r="D226" s="149" t="s">
        <v>751</v>
      </c>
      <c r="E226" s="109" t="s">
        <v>625</v>
      </c>
      <c r="F226" s="109">
        <v>202.5</v>
      </c>
      <c r="G226" s="109"/>
      <c r="H226" s="109">
        <v>255</v>
      </c>
      <c r="I226" s="127">
        <v>252</v>
      </c>
      <c r="J226" s="142" t="s">
        <v>684</v>
      </c>
      <c r="K226" s="129">
        <f t="shared" si="61"/>
        <v>52.5</v>
      </c>
      <c r="L226" s="130">
        <f t="shared" si="62"/>
        <v>0.25925925925925924</v>
      </c>
      <c r="M226" s="131" t="s">
        <v>601</v>
      </c>
      <c r="N226" s="132">
        <v>43542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7">
        <v>124</v>
      </c>
      <c r="B227" s="208">
        <v>43465</v>
      </c>
      <c r="C227" s="107"/>
      <c r="D227" s="440" t="s">
        <v>424</v>
      </c>
      <c r="E227" s="209" t="s">
        <v>625</v>
      </c>
      <c r="F227" s="209">
        <v>710</v>
      </c>
      <c r="G227" s="209"/>
      <c r="H227" s="209">
        <v>866</v>
      </c>
      <c r="I227" s="233">
        <v>866</v>
      </c>
      <c r="J227" s="180" t="s">
        <v>684</v>
      </c>
      <c r="K227" s="129">
        <f t="shared" si="61"/>
        <v>156</v>
      </c>
      <c r="L227" s="130">
        <f t="shared" si="62"/>
        <v>0.21971830985915494</v>
      </c>
      <c r="M227" s="131" t="s">
        <v>601</v>
      </c>
      <c r="N227" s="364">
        <v>43553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7">
        <v>125</v>
      </c>
      <c r="B228" s="208">
        <v>43522</v>
      </c>
      <c r="C228" s="208"/>
      <c r="D228" s="440" t="s">
        <v>142</v>
      </c>
      <c r="E228" s="209" t="s">
        <v>625</v>
      </c>
      <c r="F228" s="209">
        <v>337.25</v>
      </c>
      <c r="G228" s="209"/>
      <c r="H228" s="209">
        <v>398.5</v>
      </c>
      <c r="I228" s="233">
        <v>411</v>
      </c>
      <c r="J228" s="142" t="s">
        <v>3495</v>
      </c>
      <c r="K228" s="129">
        <f t="shared" si="61"/>
        <v>61.25</v>
      </c>
      <c r="L228" s="130">
        <f t="shared" si="62"/>
        <v>0.1816160118606375</v>
      </c>
      <c r="M228" s="131" t="s">
        <v>601</v>
      </c>
      <c r="N228" s="364">
        <v>43760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1">
        <v>126</v>
      </c>
      <c r="B229" s="165">
        <v>43559</v>
      </c>
      <c r="C229" s="165"/>
      <c r="D229" s="166" t="s">
        <v>411</v>
      </c>
      <c r="E229" s="167" t="s">
        <v>625</v>
      </c>
      <c r="F229" s="167">
        <v>130</v>
      </c>
      <c r="G229" s="167"/>
      <c r="H229" s="167">
        <v>65</v>
      </c>
      <c r="I229" s="187">
        <v>158</v>
      </c>
      <c r="J229" s="139" t="s">
        <v>752</v>
      </c>
      <c r="K229" s="135">
        <f t="shared" si="61"/>
        <v>-65</v>
      </c>
      <c r="L229" s="136">
        <f t="shared" si="62"/>
        <v>-0.5</v>
      </c>
      <c r="M229" s="137" t="s">
        <v>665</v>
      </c>
      <c r="N229" s="138">
        <v>43726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72">
        <v>127</v>
      </c>
      <c r="B230" s="188">
        <v>43017</v>
      </c>
      <c r="C230" s="188"/>
      <c r="D230" s="189" t="s">
        <v>170</v>
      </c>
      <c r="E230" s="190" t="s">
        <v>625</v>
      </c>
      <c r="F230" s="191">
        <v>141.5</v>
      </c>
      <c r="G230" s="192"/>
      <c r="H230" s="192">
        <v>183.5</v>
      </c>
      <c r="I230" s="192">
        <v>210</v>
      </c>
      <c r="J230" s="219" t="s">
        <v>3443</v>
      </c>
      <c r="K230" s="220">
        <f t="shared" si="61"/>
        <v>42</v>
      </c>
      <c r="L230" s="221">
        <f t="shared" si="62"/>
        <v>0.29681978798586572</v>
      </c>
      <c r="M230" s="191" t="s">
        <v>601</v>
      </c>
      <c r="N230" s="222">
        <v>43042</v>
      </c>
      <c r="O230" s="57"/>
      <c r="P230" s="16"/>
      <c r="Q230" s="16"/>
      <c r="R230" s="95" t="s">
        <v>753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71">
        <v>128</v>
      </c>
      <c r="B231" s="165">
        <v>43074</v>
      </c>
      <c r="C231" s="165"/>
      <c r="D231" s="166" t="s">
        <v>304</v>
      </c>
      <c r="E231" s="167" t="s">
        <v>625</v>
      </c>
      <c r="F231" s="168">
        <v>172</v>
      </c>
      <c r="G231" s="167"/>
      <c r="H231" s="167">
        <v>155.25</v>
      </c>
      <c r="I231" s="187">
        <v>230</v>
      </c>
      <c r="J231" s="401" t="s">
        <v>3402</v>
      </c>
      <c r="K231" s="135">
        <f t="shared" ref="K231" si="63">H231-F231</f>
        <v>-16.75</v>
      </c>
      <c r="L231" s="136">
        <f t="shared" ref="L231" si="64">K231/F231</f>
        <v>-9.7383720930232565E-2</v>
      </c>
      <c r="M231" s="137" t="s">
        <v>665</v>
      </c>
      <c r="N231" s="138">
        <v>43787</v>
      </c>
      <c r="O231" s="57"/>
      <c r="P231" s="16"/>
      <c r="Q231" s="16"/>
      <c r="R231" s="17" t="s">
        <v>753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72">
        <v>129</v>
      </c>
      <c r="B232" s="188">
        <v>43398</v>
      </c>
      <c r="C232" s="188"/>
      <c r="D232" s="189" t="s">
        <v>105</v>
      </c>
      <c r="E232" s="190" t="s">
        <v>625</v>
      </c>
      <c r="F232" s="192">
        <v>698.5</v>
      </c>
      <c r="G232" s="192"/>
      <c r="H232" s="192">
        <v>850</v>
      </c>
      <c r="I232" s="192">
        <v>890</v>
      </c>
      <c r="J232" s="223" t="s">
        <v>3492</v>
      </c>
      <c r="K232" s="220">
        <f t="shared" si="61"/>
        <v>151.5</v>
      </c>
      <c r="L232" s="221">
        <f t="shared" si="62"/>
        <v>0.21689334287759485</v>
      </c>
      <c r="M232" s="191" t="s">
        <v>601</v>
      </c>
      <c r="N232" s="222">
        <v>43453</v>
      </c>
      <c r="O232" s="57"/>
      <c r="P232" s="16"/>
      <c r="Q232" s="16"/>
      <c r="R232" s="95" t="s">
        <v>753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7">
        <v>130</v>
      </c>
      <c r="B233" s="160">
        <v>42877</v>
      </c>
      <c r="C233" s="160"/>
      <c r="D233" s="161" t="s">
        <v>384</v>
      </c>
      <c r="E233" s="162" t="s">
        <v>625</v>
      </c>
      <c r="F233" s="163">
        <v>127.6</v>
      </c>
      <c r="G233" s="164"/>
      <c r="H233" s="164">
        <v>138</v>
      </c>
      <c r="I233" s="164">
        <v>190</v>
      </c>
      <c r="J233" s="402" t="s">
        <v>3406</v>
      </c>
      <c r="K233" s="184">
        <f t="shared" si="61"/>
        <v>10.400000000000006</v>
      </c>
      <c r="L233" s="185">
        <f t="shared" si="62"/>
        <v>8.1504702194357417E-2</v>
      </c>
      <c r="M233" s="163" t="s">
        <v>601</v>
      </c>
      <c r="N233" s="186">
        <v>43774</v>
      </c>
      <c r="O233" s="57"/>
      <c r="P233" s="16"/>
      <c r="Q233" s="16"/>
      <c r="R233" s="17" t="s">
        <v>755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73">
        <v>131</v>
      </c>
      <c r="B234" s="196">
        <v>43158</v>
      </c>
      <c r="C234" s="196"/>
      <c r="D234" s="193" t="s">
        <v>756</v>
      </c>
      <c r="E234" s="197" t="s">
        <v>625</v>
      </c>
      <c r="F234" s="198">
        <v>317</v>
      </c>
      <c r="G234" s="197"/>
      <c r="H234" s="197"/>
      <c r="I234" s="226">
        <v>398</v>
      </c>
      <c r="J234" s="225"/>
      <c r="K234" s="195"/>
      <c r="L234" s="194"/>
      <c r="M234" s="225" t="s">
        <v>603</v>
      </c>
      <c r="N234" s="224"/>
      <c r="O234" s="57"/>
      <c r="P234" s="16"/>
      <c r="Q234" s="16"/>
      <c r="R234" s="95" t="s">
        <v>755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71">
        <v>132</v>
      </c>
      <c r="B235" s="165">
        <v>43164</v>
      </c>
      <c r="C235" s="165"/>
      <c r="D235" s="166" t="s">
        <v>136</v>
      </c>
      <c r="E235" s="167" t="s">
        <v>625</v>
      </c>
      <c r="F235" s="168">
        <f>510-14.4</f>
        <v>495.6</v>
      </c>
      <c r="G235" s="167"/>
      <c r="H235" s="167">
        <v>350</v>
      </c>
      <c r="I235" s="187">
        <v>672</v>
      </c>
      <c r="J235" s="401" t="s">
        <v>3464</v>
      </c>
      <c r="K235" s="135">
        <f t="shared" ref="K235" si="65">H235-F235</f>
        <v>-145.60000000000002</v>
      </c>
      <c r="L235" s="136">
        <f t="shared" ref="L235" si="66">K235/F235</f>
        <v>-0.29378531073446329</v>
      </c>
      <c r="M235" s="137" t="s">
        <v>665</v>
      </c>
      <c r="N235" s="138">
        <v>43887</v>
      </c>
      <c r="O235" s="57"/>
      <c r="P235" s="16"/>
      <c r="Q235" s="16"/>
      <c r="R235" s="17" t="s">
        <v>755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71">
        <v>133</v>
      </c>
      <c r="B236" s="165">
        <v>43237</v>
      </c>
      <c r="C236" s="165"/>
      <c r="D236" s="166" t="s">
        <v>490</v>
      </c>
      <c r="E236" s="167" t="s">
        <v>625</v>
      </c>
      <c r="F236" s="168">
        <v>230.3</v>
      </c>
      <c r="G236" s="167"/>
      <c r="H236" s="167">
        <v>102.5</v>
      </c>
      <c r="I236" s="187">
        <v>348</v>
      </c>
      <c r="J236" s="401" t="s">
        <v>3486</v>
      </c>
      <c r="K236" s="135">
        <f t="shared" ref="K236" si="67">H236-F236</f>
        <v>-127.80000000000001</v>
      </c>
      <c r="L236" s="136">
        <f t="shared" ref="L236" si="68">K236/F236</f>
        <v>-0.55492835432045162</v>
      </c>
      <c r="M236" s="137" t="s">
        <v>665</v>
      </c>
      <c r="N236" s="138">
        <v>43896</v>
      </c>
      <c r="O236" s="57"/>
      <c r="P236" s="16"/>
      <c r="Q236" s="16"/>
      <c r="R236" s="17" t="s">
        <v>753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16">
        <v>134</v>
      </c>
      <c r="B237" s="199">
        <v>43258</v>
      </c>
      <c r="C237" s="199"/>
      <c r="D237" s="202" t="s">
        <v>450</v>
      </c>
      <c r="E237" s="200" t="s">
        <v>625</v>
      </c>
      <c r="F237" s="198">
        <f>342.5-5.1</f>
        <v>337.4</v>
      </c>
      <c r="G237" s="200"/>
      <c r="H237" s="200"/>
      <c r="I237" s="227">
        <v>439</v>
      </c>
      <c r="J237" s="228"/>
      <c r="K237" s="229"/>
      <c r="L237" s="230"/>
      <c r="M237" s="228" t="s">
        <v>603</v>
      </c>
      <c r="N237" s="231"/>
      <c r="O237" s="57"/>
      <c r="P237" s="16"/>
      <c r="Q237" s="16"/>
      <c r="R237" s="95" t="s">
        <v>755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16">
        <v>135</v>
      </c>
      <c r="B238" s="199">
        <v>43285</v>
      </c>
      <c r="C238" s="199"/>
      <c r="D238" s="203" t="s">
        <v>50</v>
      </c>
      <c r="E238" s="200" t="s">
        <v>625</v>
      </c>
      <c r="F238" s="198">
        <f>127.5-5.53</f>
        <v>121.97</v>
      </c>
      <c r="G238" s="200"/>
      <c r="H238" s="200"/>
      <c r="I238" s="227">
        <v>170</v>
      </c>
      <c r="J238" s="228"/>
      <c r="K238" s="229"/>
      <c r="L238" s="230"/>
      <c r="M238" s="228" t="s">
        <v>603</v>
      </c>
      <c r="N238" s="231"/>
      <c r="O238" s="57"/>
      <c r="P238" s="16"/>
      <c r="Q238" s="16"/>
      <c r="R238" s="343" t="s">
        <v>755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71">
        <v>136</v>
      </c>
      <c r="B239" s="165">
        <v>43294</v>
      </c>
      <c r="C239" s="165"/>
      <c r="D239" s="166" t="s">
        <v>244</v>
      </c>
      <c r="E239" s="167" t="s">
        <v>625</v>
      </c>
      <c r="F239" s="168">
        <v>46.5</v>
      </c>
      <c r="G239" s="167"/>
      <c r="H239" s="167">
        <v>17</v>
      </c>
      <c r="I239" s="187">
        <v>59</v>
      </c>
      <c r="J239" s="401" t="s">
        <v>3463</v>
      </c>
      <c r="K239" s="135">
        <f t="shared" ref="K239" si="69">H239-F239</f>
        <v>-29.5</v>
      </c>
      <c r="L239" s="136">
        <f t="shared" ref="L239" si="70">K239/F239</f>
        <v>-0.63440860215053763</v>
      </c>
      <c r="M239" s="137" t="s">
        <v>665</v>
      </c>
      <c r="N239" s="138">
        <v>43887</v>
      </c>
      <c r="O239" s="57"/>
      <c r="P239" s="16"/>
      <c r="Q239" s="16"/>
      <c r="R239" s="17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3">
        <v>137</v>
      </c>
      <c r="B240" s="196">
        <v>43396</v>
      </c>
      <c r="C240" s="196"/>
      <c r="D240" s="203" t="s">
        <v>426</v>
      </c>
      <c r="E240" s="200" t="s">
        <v>625</v>
      </c>
      <c r="F240" s="201">
        <v>156.5</v>
      </c>
      <c r="G240" s="200"/>
      <c r="H240" s="200"/>
      <c r="I240" s="227">
        <v>191</v>
      </c>
      <c r="J240" s="228"/>
      <c r="K240" s="229"/>
      <c r="L240" s="230"/>
      <c r="M240" s="228" t="s">
        <v>603</v>
      </c>
      <c r="N240" s="231"/>
      <c r="O240" s="57"/>
      <c r="P240" s="16"/>
      <c r="Q240" s="16"/>
      <c r="R240" s="345" t="s">
        <v>753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73">
        <v>138</v>
      </c>
      <c r="B241" s="196">
        <v>43439</v>
      </c>
      <c r="C241" s="196"/>
      <c r="D241" s="203" t="s">
        <v>331</v>
      </c>
      <c r="E241" s="200" t="s">
        <v>625</v>
      </c>
      <c r="F241" s="201">
        <v>259.5</v>
      </c>
      <c r="G241" s="200"/>
      <c r="H241" s="200"/>
      <c r="I241" s="227">
        <v>321</v>
      </c>
      <c r="J241" s="228"/>
      <c r="K241" s="229"/>
      <c r="L241" s="230"/>
      <c r="M241" s="228" t="s">
        <v>603</v>
      </c>
      <c r="N241" s="231"/>
      <c r="O241" s="16"/>
      <c r="P241" s="16"/>
      <c r="Q241" s="16"/>
      <c r="R241" s="343" t="s">
        <v>755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1">
        <v>139</v>
      </c>
      <c r="B242" s="165">
        <v>43439</v>
      </c>
      <c r="C242" s="165"/>
      <c r="D242" s="166" t="s">
        <v>777</v>
      </c>
      <c r="E242" s="167" t="s">
        <v>625</v>
      </c>
      <c r="F242" s="167">
        <v>715</v>
      </c>
      <c r="G242" s="167"/>
      <c r="H242" s="167">
        <v>445</v>
      </c>
      <c r="I242" s="187">
        <v>840</v>
      </c>
      <c r="J242" s="139" t="s">
        <v>2996</v>
      </c>
      <c r="K242" s="135">
        <f t="shared" ref="K242:K245" si="71">H242-F242</f>
        <v>-270</v>
      </c>
      <c r="L242" s="136">
        <f t="shared" ref="L242:L245" si="72">K242/F242</f>
        <v>-0.3776223776223776</v>
      </c>
      <c r="M242" s="137" t="s">
        <v>665</v>
      </c>
      <c r="N242" s="138">
        <v>43800</v>
      </c>
      <c r="O242" s="57"/>
      <c r="P242" s="16"/>
      <c r="Q242" s="16"/>
      <c r="R242" s="17" t="s">
        <v>753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7">
        <v>140</v>
      </c>
      <c r="B243" s="208">
        <v>43469</v>
      </c>
      <c r="C243" s="208"/>
      <c r="D243" s="156" t="s">
        <v>146</v>
      </c>
      <c r="E243" s="209" t="s">
        <v>625</v>
      </c>
      <c r="F243" s="209">
        <v>875</v>
      </c>
      <c r="G243" s="209"/>
      <c r="H243" s="209">
        <v>1165</v>
      </c>
      <c r="I243" s="233">
        <v>1185</v>
      </c>
      <c r="J243" s="142" t="s">
        <v>3493</v>
      </c>
      <c r="K243" s="129">
        <f t="shared" si="71"/>
        <v>290</v>
      </c>
      <c r="L243" s="130">
        <f t="shared" si="72"/>
        <v>0.33142857142857141</v>
      </c>
      <c r="M243" s="131" t="s">
        <v>601</v>
      </c>
      <c r="N243" s="364">
        <v>43847</v>
      </c>
      <c r="O243" s="57"/>
      <c r="P243" s="16"/>
      <c r="Q243" s="16"/>
      <c r="R243" s="17" t="s">
        <v>753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7">
        <v>141</v>
      </c>
      <c r="B244" s="208">
        <v>43559</v>
      </c>
      <c r="C244" s="208"/>
      <c r="D244" s="440" t="s">
        <v>346</v>
      </c>
      <c r="E244" s="209" t="s">
        <v>625</v>
      </c>
      <c r="F244" s="209">
        <f>387-14.63</f>
        <v>372.37</v>
      </c>
      <c r="G244" s="209"/>
      <c r="H244" s="209">
        <v>490</v>
      </c>
      <c r="I244" s="233">
        <v>490</v>
      </c>
      <c r="J244" s="142" t="s">
        <v>684</v>
      </c>
      <c r="K244" s="129">
        <f t="shared" si="71"/>
        <v>117.63</v>
      </c>
      <c r="L244" s="130">
        <f t="shared" si="72"/>
        <v>0.31589548030185027</v>
      </c>
      <c r="M244" s="131" t="s">
        <v>601</v>
      </c>
      <c r="N244" s="364">
        <v>43850</v>
      </c>
      <c r="O244" s="57"/>
      <c r="P244" s="16"/>
      <c r="Q244" s="16"/>
      <c r="R244" s="17" t="s">
        <v>753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71">
        <v>142</v>
      </c>
      <c r="B245" s="165">
        <v>43578</v>
      </c>
      <c r="C245" s="165"/>
      <c r="D245" s="166" t="s">
        <v>778</v>
      </c>
      <c r="E245" s="167" t="s">
        <v>602</v>
      </c>
      <c r="F245" s="167">
        <v>220</v>
      </c>
      <c r="G245" s="167"/>
      <c r="H245" s="167">
        <v>127.5</v>
      </c>
      <c r="I245" s="187">
        <v>284</v>
      </c>
      <c r="J245" s="401" t="s">
        <v>3487</v>
      </c>
      <c r="K245" s="135">
        <f t="shared" si="71"/>
        <v>-92.5</v>
      </c>
      <c r="L245" s="136">
        <f t="shared" si="72"/>
        <v>-0.42045454545454547</v>
      </c>
      <c r="M245" s="137" t="s">
        <v>665</v>
      </c>
      <c r="N245" s="138">
        <v>43896</v>
      </c>
      <c r="O245" s="57"/>
      <c r="P245" s="16"/>
      <c r="Q245" s="16"/>
      <c r="R245" s="17" t="s">
        <v>753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7">
        <v>143</v>
      </c>
      <c r="B246" s="208">
        <v>43622</v>
      </c>
      <c r="C246" s="208"/>
      <c r="D246" s="440" t="s">
        <v>497</v>
      </c>
      <c r="E246" s="209" t="s">
        <v>602</v>
      </c>
      <c r="F246" s="209">
        <v>332.8</v>
      </c>
      <c r="G246" s="209"/>
      <c r="H246" s="209">
        <v>405</v>
      </c>
      <c r="I246" s="233">
        <v>419</v>
      </c>
      <c r="J246" s="142" t="s">
        <v>3494</v>
      </c>
      <c r="K246" s="129">
        <f t="shared" ref="K246" si="73">H246-F246</f>
        <v>72.199999999999989</v>
      </c>
      <c r="L246" s="130">
        <f t="shared" ref="L246" si="74">K246/F246</f>
        <v>0.21694711538461534</v>
      </c>
      <c r="M246" s="131" t="s">
        <v>601</v>
      </c>
      <c r="N246" s="364">
        <v>43860</v>
      </c>
      <c r="O246" s="57"/>
      <c r="P246" s="16"/>
      <c r="Q246" s="16"/>
      <c r="R246" s="17" t="s">
        <v>753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145">
        <v>144</v>
      </c>
      <c r="B247" s="144">
        <v>43641</v>
      </c>
      <c r="C247" s="144"/>
      <c r="D247" s="145" t="s">
        <v>140</v>
      </c>
      <c r="E247" s="146" t="s">
        <v>625</v>
      </c>
      <c r="F247" s="147">
        <v>386</v>
      </c>
      <c r="G247" s="148"/>
      <c r="H247" s="148">
        <v>395</v>
      </c>
      <c r="I247" s="148">
        <v>452</v>
      </c>
      <c r="J247" s="171" t="s">
        <v>3407</v>
      </c>
      <c r="K247" s="172">
        <f t="shared" ref="K247" si="75">H247-F247</f>
        <v>9</v>
      </c>
      <c r="L247" s="173">
        <f t="shared" ref="L247" si="76">K247/F247</f>
        <v>2.3316062176165803E-2</v>
      </c>
      <c r="M247" s="174" t="s">
        <v>710</v>
      </c>
      <c r="N247" s="175">
        <v>43868</v>
      </c>
      <c r="O247" s="16"/>
      <c r="P247" s="16"/>
      <c r="Q247" s="16"/>
      <c r="R247" s="345" t="s">
        <v>753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4">
        <v>145</v>
      </c>
      <c r="B248" s="196">
        <v>43707</v>
      </c>
      <c r="C248" s="196"/>
      <c r="D248" s="203" t="s">
        <v>261</v>
      </c>
      <c r="E248" s="200" t="s">
        <v>625</v>
      </c>
      <c r="F248" s="200" t="s">
        <v>757</v>
      </c>
      <c r="G248" s="200"/>
      <c r="H248" s="200"/>
      <c r="I248" s="227">
        <v>190</v>
      </c>
      <c r="J248" s="228"/>
      <c r="K248" s="229"/>
      <c r="L248" s="230"/>
      <c r="M248" s="359" t="s">
        <v>603</v>
      </c>
      <c r="N248" s="231"/>
      <c r="O248" s="16"/>
      <c r="P248" s="16"/>
      <c r="Q248" s="16"/>
      <c r="R248" s="345" t="s">
        <v>753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7">
        <v>146</v>
      </c>
      <c r="B249" s="208">
        <v>43731</v>
      </c>
      <c r="C249" s="208"/>
      <c r="D249" s="156" t="s">
        <v>441</v>
      </c>
      <c r="E249" s="209" t="s">
        <v>625</v>
      </c>
      <c r="F249" s="209">
        <v>235</v>
      </c>
      <c r="G249" s="209"/>
      <c r="H249" s="209">
        <v>295</v>
      </c>
      <c r="I249" s="233">
        <v>296</v>
      </c>
      <c r="J249" s="142" t="s">
        <v>3149</v>
      </c>
      <c r="K249" s="129">
        <f t="shared" ref="K249" si="77">H249-F249</f>
        <v>60</v>
      </c>
      <c r="L249" s="130">
        <f t="shared" ref="L249" si="78">K249/F249</f>
        <v>0.25531914893617019</v>
      </c>
      <c r="M249" s="131" t="s">
        <v>601</v>
      </c>
      <c r="N249" s="364">
        <v>43844</v>
      </c>
      <c r="O249" s="57"/>
      <c r="P249" s="16"/>
      <c r="Q249" s="16"/>
      <c r="R249" s="17" t="s">
        <v>753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7">
        <v>147</v>
      </c>
      <c r="B250" s="208">
        <v>43752</v>
      </c>
      <c r="C250" s="208"/>
      <c r="D250" s="156" t="s">
        <v>2979</v>
      </c>
      <c r="E250" s="209" t="s">
        <v>625</v>
      </c>
      <c r="F250" s="209">
        <v>277.5</v>
      </c>
      <c r="G250" s="209"/>
      <c r="H250" s="209">
        <v>333</v>
      </c>
      <c r="I250" s="233">
        <v>333</v>
      </c>
      <c r="J250" s="142" t="s">
        <v>3150</v>
      </c>
      <c r="K250" s="129">
        <f t="shared" ref="K250" si="79">H250-F250</f>
        <v>55.5</v>
      </c>
      <c r="L250" s="130">
        <f t="shared" ref="L250" si="80">K250/F250</f>
        <v>0.2</v>
      </c>
      <c r="M250" s="131" t="s">
        <v>601</v>
      </c>
      <c r="N250" s="364">
        <v>43846</v>
      </c>
      <c r="O250" s="57"/>
      <c r="P250" s="16"/>
      <c r="Q250" s="16"/>
      <c r="R250" s="17" t="s">
        <v>755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7">
        <v>148</v>
      </c>
      <c r="B251" s="208">
        <v>43752</v>
      </c>
      <c r="C251" s="208"/>
      <c r="D251" s="156" t="s">
        <v>2978</v>
      </c>
      <c r="E251" s="209" t="s">
        <v>625</v>
      </c>
      <c r="F251" s="209">
        <v>930</v>
      </c>
      <c r="G251" s="209"/>
      <c r="H251" s="209">
        <v>1165</v>
      </c>
      <c r="I251" s="233">
        <v>1200</v>
      </c>
      <c r="J251" s="142" t="s">
        <v>3152</v>
      </c>
      <c r="K251" s="129">
        <f t="shared" ref="K251" si="81">H251-F251</f>
        <v>235</v>
      </c>
      <c r="L251" s="130">
        <f t="shared" ref="L251" si="82">K251/F251</f>
        <v>0.25268817204301075</v>
      </c>
      <c r="M251" s="131" t="s">
        <v>601</v>
      </c>
      <c r="N251" s="364">
        <v>43847</v>
      </c>
      <c r="O251" s="57"/>
      <c r="P251" s="16"/>
      <c r="Q251" s="16"/>
      <c r="R251" s="17" t="s">
        <v>755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3">
        <v>149</v>
      </c>
      <c r="B252" s="348">
        <v>43753</v>
      </c>
      <c r="C252" s="213"/>
      <c r="D252" s="375" t="s">
        <v>2977</v>
      </c>
      <c r="E252" s="351" t="s">
        <v>625</v>
      </c>
      <c r="F252" s="354">
        <v>111</v>
      </c>
      <c r="G252" s="351"/>
      <c r="H252" s="351"/>
      <c r="I252" s="357">
        <v>141</v>
      </c>
      <c r="J252" s="239"/>
      <c r="K252" s="239"/>
      <c r="L252" s="124"/>
      <c r="M252" s="363" t="s">
        <v>603</v>
      </c>
      <c r="N252" s="241"/>
      <c r="O252" s="16"/>
      <c r="P252" s="16"/>
      <c r="Q252" s="16"/>
      <c r="R252" s="345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7">
        <v>150</v>
      </c>
      <c r="B253" s="208">
        <v>43753</v>
      </c>
      <c r="C253" s="208"/>
      <c r="D253" s="156" t="s">
        <v>2976</v>
      </c>
      <c r="E253" s="209" t="s">
        <v>625</v>
      </c>
      <c r="F253" s="210">
        <v>296</v>
      </c>
      <c r="G253" s="209"/>
      <c r="H253" s="209">
        <v>370</v>
      </c>
      <c r="I253" s="233">
        <v>370</v>
      </c>
      <c r="J253" s="142" t="s">
        <v>684</v>
      </c>
      <c r="K253" s="129">
        <f t="shared" ref="K253" si="83">H253-F253</f>
        <v>74</v>
      </c>
      <c r="L253" s="130">
        <f t="shared" ref="L253" si="84">K253/F253</f>
        <v>0.25</v>
      </c>
      <c r="M253" s="131" t="s">
        <v>601</v>
      </c>
      <c r="N253" s="364">
        <v>43853</v>
      </c>
      <c r="O253" s="57"/>
      <c r="P253" s="16"/>
      <c r="Q253" s="16"/>
      <c r="R253" s="17" t="s">
        <v>755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4">
        <v>151</v>
      </c>
      <c r="B254" s="212">
        <v>43754</v>
      </c>
      <c r="C254" s="212"/>
      <c r="D254" s="193" t="s">
        <v>2975</v>
      </c>
      <c r="E254" s="350" t="s">
        <v>625</v>
      </c>
      <c r="F254" s="353" t="s">
        <v>2941</v>
      </c>
      <c r="G254" s="350"/>
      <c r="H254" s="350"/>
      <c r="I254" s="356">
        <v>344</v>
      </c>
      <c r="J254" s="360"/>
      <c r="K254" s="242"/>
      <c r="L254" s="362"/>
      <c r="M254" s="344" t="s">
        <v>603</v>
      </c>
      <c r="N254" s="365"/>
      <c r="O254" s="16"/>
      <c r="P254" s="16"/>
      <c r="Q254" s="16"/>
      <c r="R254" s="345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47">
        <v>152</v>
      </c>
      <c r="B255" s="213">
        <v>43832</v>
      </c>
      <c r="C255" s="213"/>
      <c r="D255" s="217" t="s">
        <v>2255</v>
      </c>
      <c r="E255" s="214" t="s">
        <v>625</v>
      </c>
      <c r="F255" s="215" t="s">
        <v>3137</v>
      </c>
      <c r="G255" s="214"/>
      <c r="H255" s="214"/>
      <c r="I255" s="238">
        <v>590</v>
      </c>
      <c r="J255" s="239"/>
      <c r="K255" s="239"/>
      <c r="L255" s="124"/>
      <c r="M255" s="344" t="s">
        <v>603</v>
      </c>
      <c r="N255" s="241"/>
      <c r="O255" s="16"/>
      <c r="P255" s="16"/>
      <c r="Q255" s="16"/>
      <c r="R255" s="345" t="s">
        <v>755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1"/>
      <c r="B256" s="213"/>
      <c r="C256" s="213"/>
      <c r="D256" s="217"/>
      <c r="E256" s="214"/>
      <c r="F256" s="215"/>
      <c r="G256" s="214"/>
      <c r="H256" s="214"/>
      <c r="I256" s="238"/>
      <c r="J256" s="239"/>
      <c r="K256" s="239"/>
      <c r="L256" s="124"/>
      <c r="M256" s="240"/>
      <c r="N256" s="241"/>
      <c r="O256" s="16"/>
      <c r="P256" s="16"/>
      <c r="Q256" s="16"/>
      <c r="R256" s="345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11"/>
      <c r="B257" s="201" t="s">
        <v>2982</v>
      </c>
      <c r="C257" s="213"/>
      <c r="D257" s="217"/>
      <c r="E257" s="214"/>
      <c r="F257" s="215"/>
      <c r="G257" s="214"/>
      <c r="H257" s="214"/>
      <c r="I257" s="238"/>
      <c r="J257" s="239"/>
      <c r="K257" s="239"/>
      <c r="L257" s="124"/>
      <c r="M257" s="240"/>
      <c r="N257" s="241"/>
      <c r="O257" s="16"/>
      <c r="P257" s="16"/>
      <c r="Q257" s="16"/>
      <c r="R257" s="345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1"/>
      <c r="B258" s="213"/>
      <c r="C258" s="213"/>
      <c r="D258" s="217"/>
      <c r="E258" s="214"/>
      <c r="F258" s="215"/>
      <c r="G258" s="214"/>
      <c r="H258" s="214"/>
      <c r="I258" s="238"/>
      <c r="J258" s="239"/>
      <c r="K258" s="239"/>
      <c r="L258" s="124"/>
      <c r="M258" s="240"/>
      <c r="N258" s="241"/>
      <c r="O258" s="16"/>
      <c r="P258" s="16"/>
      <c r="Q258" s="16"/>
      <c r="R258" s="345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1"/>
      <c r="B259" s="213"/>
      <c r="C259" s="213"/>
      <c r="D259" s="217"/>
      <c r="E259" s="214"/>
      <c r="F259" s="215"/>
      <c r="G259" s="214"/>
      <c r="H259" s="214"/>
      <c r="I259" s="238"/>
      <c r="J259" s="239"/>
      <c r="K259" s="239"/>
      <c r="L259" s="124"/>
      <c r="M259" s="240"/>
      <c r="N259" s="241"/>
      <c r="O259" s="16"/>
      <c r="P259" s="16"/>
      <c r="Q259" s="16"/>
      <c r="R259" s="345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1"/>
      <c r="B260" s="213"/>
      <c r="C260" s="213"/>
      <c r="D260" s="217"/>
      <c r="E260" s="214"/>
      <c r="F260" s="215"/>
      <c r="G260" s="214"/>
      <c r="H260" s="214"/>
      <c r="I260" s="238"/>
      <c r="J260" s="239"/>
      <c r="K260" s="239"/>
      <c r="L260" s="124"/>
      <c r="M260" s="240"/>
      <c r="N260" s="241"/>
      <c r="O260" s="16"/>
      <c r="P260" s="16"/>
      <c r="Q260" s="16"/>
      <c r="R260" s="345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1"/>
      <c r="B261" s="213"/>
      <c r="C261" s="213"/>
      <c r="D261" s="217"/>
      <c r="E261" s="214"/>
      <c r="F261" s="215"/>
      <c r="G261" s="214"/>
      <c r="H261" s="214"/>
      <c r="I261" s="238"/>
      <c r="J261" s="239"/>
      <c r="K261" s="239"/>
      <c r="L261" s="124"/>
      <c r="M261" s="240"/>
      <c r="N261" s="241"/>
      <c r="O261" s="16"/>
      <c r="P261" s="16"/>
      <c r="Q261" s="16"/>
      <c r="R261" s="345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1"/>
      <c r="B262" s="213"/>
      <c r="C262" s="213"/>
      <c r="D262" s="217"/>
      <c r="E262" s="214"/>
      <c r="F262" s="215"/>
      <c r="G262" s="214"/>
      <c r="H262" s="214"/>
      <c r="I262" s="238"/>
      <c r="J262" s="239"/>
      <c r="K262" s="239"/>
      <c r="L262" s="124"/>
      <c r="M262" s="240"/>
      <c r="N262" s="241"/>
      <c r="O262" s="16"/>
      <c r="P262" s="16"/>
      <c r="Q262" s="16"/>
      <c r="R262" s="345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11"/>
      <c r="B263" s="213"/>
      <c r="C263" s="213"/>
      <c r="D263" s="217"/>
      <c r="E263" s="214"/>
      <c r="F263" s="215"/>
      <c r="G263" s="214"/>
      <c r="H263" s="214"/>
      <c r="I263" s="238"/>
      <c r="J263" s="239"/>
      <c r="K263" s="239"/>
      <c r="L263" s="124"/>
      <c r="M263" s="240"/>
      <c r="N263" s="241"/>
      <c r="O263" s="16"/>
      <c r="P263" s="16"/>
      <c r="Q263" s="16"/>
      <c r="R263" s="345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11"/>
      <c r="B264" s="213"/>
      <c r="C264" s="213"/>
      <c r="D264" s="217"/>
      <c r="E264" s="214"/>
      <c r="F264" s="215"/>
      <c r="G264" s="214"/>
      <c r="H264" s="214"/>
      <c r="I264" s="238"/>
      <c r="J264" s="239"/>
      <c r="K264" s="239"/>
      <c r="L264" s="124"/>
      <c r="M264" s="240"/>
      <c r="N264" s="241"/>
      <c r="O264" s="16"/>
      <c r="P264" s="16"/>
      <c r="Q264" s="16"/>
      <c r="R264" s="345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11"/>
      <c r="B265" s="213"/>
      <c r="C265" s="213"/>
      <c r="D265" s="217"/>
      <c r="E265" s="214"/>
      <c r="F265" s="215"/>
      <c r="G265" s="214"/>
      <c r="H265" s="214"/>
      <c r="I265" s="238"/>
      <c r="J265" s="239"/>
      <c r="K265" s="239"/>
      <c r="L265" s="124"/>
      <c r="M265" s="240"/>
      <c r="N265" s="241"/>
      <c r="O265" s="16"/>
      <c r="P265" s="16"/>
      <c r="R265" s="345"/>
    </row>
    <row r="266" spans="1:26">
      <c r="A266" s="211"/>
      <c r="B266" s="213"/>
      <c r="C266" s="213"/>
      <c r="D266" s="217"/>
      <c r="E266" s="214"/>
      <c r="F266" s="215"/>
      <c r="G266" s="214"/>
      <c r="H266" s="214"/>
      <c r="I266" s="238"/>
      <c r="J266" s="239"/>
      <c r="K266" s="239"/>
      <c r="L266" s="124"/>
      <c r="M266" s="240"/>
      <c r="N266" s="241"/>
      <c r="O266" s="16"/>
      <c r="P266" s="16"/>
      <c r="R266" s="345"/>
    </row>
    <row r="267" spans="1:26">
      <c r="A267" s="211"/>
      <c r="B267" s="213"/>
      <c r="C267" s="213"/>
      <c r="D267" s="217"/>
      <c r="E267" s="214"/>
      <c r="F267" s="215"/>
      <c r="G267" s="214"/>
      <c r="H267" s="214"/>
      <c r="I267" s="238"/>
      <c r="J267" s="239"/>
      <c r="K267" s="239"/>
      <c r="L267" s="124"/>
      <c r="M267" s="240"/>
      <c r="N267" s="241"/>
      <c r="O267" s="16"/>
      <c r="P267" s="16"/>
      <c r="R267" s="345"/>
    </row>
    <row r="268" spans="1:26">
      <c r="A268" s="211"/>
      <c r="B268" s="213"/>
      <c r="C268" s="213"/>
      <c r="D268" s="217"/>
      <c r="E268" s="214"/>
      <c r="F268" s="215"/>
      <c r="G268" s="214"/>
      <c r="H268" s="214"/>
      <c r="I268" s="238"/>
      <c r="J268" s="239"/>
      <c r="K268" s="239"/>
      <c r="L268" s="124"/>
      <c r="M268" s="240"/>
      <c r="N268" s="241"/>
      <c r="O268" s="16"/>
      <c r="P268" s="16"/>
      <c r="R268" s="345"/>
    </row>
    <row r="269" spans="1:26">
      <c r="A269" s="211"/>
      <c r="B269" s="201"/>
      <c r="O269" s="16"/>
      <c r="P269" s="16"/>
      <c r="R269" s="345"/>
    </row>
    <row r="270" spans="1:26">
      <c r="R270" s="243"/>
    </row>
    <row r="271" spans="1:26">
      <c r="R271" s="243"/>
    </row>
    <row r="272" spans="1:26">
      <c r="R272" s="243"/>
    </row>
    <row r="273" spans="1:18">
      <c r="R273" s="243"/>
    </row>
    <row r="274" spans="1:18">
      <c r="R274" s="243"/>
    </row>
    <row r="275" spans="1:18">
      <c r="R275" s="243"/>
    </row>
    <row r="276" spans="1:18">
      <c r="R276" s="243"/>
    </row>
    <row r="277" spans="1:18">
      <c r="R277" s="243"/>
    </row>
    <row r="278" spans="1:18">
      <c r="R278" s="243"/>
    </row>
    <row r="279" spans="1:18">
      <c r="R279" s="243"/>
    </row>
    <row r="280" spans="1:18">
      <c r="R280" s="243"/>
    </row>
    <row r="286" spans="1:18">
      <c r="A286" s="218"/>
    </row>
    <row r="287" spans="1:18">
      <c r="A287" s="218"/>
    </row>
    <row r="288" spans="1:18">
      <c r="A288" s="214"/>
    </row>
  </sheetData>
  <autoFilter ref="R1:R288" xr:uid="{00000000-0009-0000-0000-000005000000}"/>
  <mergeCells count="21">
    <mergeCell ref="N78:N79"/>
    <mergeCell ref="O78:O79"/>
    <mergeCell ref="A78:A79"/>
    <mergeCell ref="B78:B79"/>
    <mergeCell ref="J78:J79"/>
    <mergeCell ref="L78:L79"/>
    <mergeCell ref="M78:M79"/>
    <mergeCell ref="O74:O75"/>
    <mergeCell ref="A76:A77"/>
    <mergeCell ref="B76:B77"/>
    <mergeCell ref="J76:J77"/>
    <mergeCell ref="L76:L77"/>
    <mergeCell ref="M76:M77"/>
    <mergeCell ref="N76:N77"/>
    <mergeCell ref="O76:O77"/>
    <mergeCell ref="A74:A75"/>
    <mergeCell ref="B74:B75"/>
    <mergeCell ref="J74:J75"/>
    <mergeCell ref="L74:L75"/>
    <mergeCell ref="M74:M75"/>
    <mergeCell ref="N74:N75"/>
  </mergeCells>
  <hyperlinks>
    <hyperlink ref="M5" location="Main!A1" display="Back To Main Page" xr:uid="{00000000-0004-0000-0500-000000000000}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N1940"/>
  <sheetViews>
    <sheetView workbookViewId="0">
      <selection sqref="A1:M1641"/>
    </sheetView>
  </sheetViews>
  <sheetFormatPr defaultColWidth="9.109375" defaultRowHeight="13.2"/>
  <cols>
    <col min="1" max="1" width="15" style="1" customWidth="1"/>
    <col min="2" max="9" width="9.109375" style="1"/>
    <col min="10" max="10" width="14" style="1" customWidth="1"/>
    <col min="11" max="11" width="11.6640625" style="1" customWidth="1"/>
    <col min="12" max="16384" width="9.10937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3515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3516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3519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3520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3660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3661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3437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3438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3481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3620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3621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3499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3500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3475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3476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3521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3522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3501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3502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3622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3623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3444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3538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3539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3445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3446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3594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3595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3477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3478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3624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3625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3482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3483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3509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3510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3662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3663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3540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3541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3455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3456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3596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3597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3511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3512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3488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3489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3542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3543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3465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3466</v>
      </c>
      <c r="N538"/>
    </row>
    <row r="539" spans="1:14" hidden="1">
      <c r="A539" t="s">
        <v>3564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3565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3626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3627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3457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3458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3459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3460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3468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3469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3566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3567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3544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3545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3628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3629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3664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3523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3524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3525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3526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3598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3599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3461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3462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3568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3569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3546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3547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3570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3571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3665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3666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3630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3631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3530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3531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3632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3633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3439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3440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3667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3668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3548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3549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3572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3573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3574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3575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3669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3670</v>
      </c>
      <c r="N952"/>
    </row>
    <row r="953" spans="1:14">
      <c r="A953" t="s">
        <v>3671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3672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3441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3442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3447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3448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3532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3533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3634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3635</v>
      </c>
      <c r="N1043"/>
    </row>
    <row r="1044" spans="1:14">
      <c r="A1044" t="s">
        <v>3449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3450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3470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3471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3490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3491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3513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3514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3479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3480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3550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3551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3451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3452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3576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3577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3517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3518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3600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3601</v>
      </c>
      <c r="N1150"/>
    </row>
    <row r="1151" spans="1:14">
      <c r="A1151" t="s">
        <v>3578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3579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3602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3603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3552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3553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3453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3454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3554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3555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3580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3581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3582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3583</v>
      </c>
      <c r="N1246"/>
    </row>
    <row r="1247" spans="1:14">
      <c r="A1247" t="s">
        <v>3636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3637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3484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3485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3584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3585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3673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3674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3527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3528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3503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3504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3534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3535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3536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3537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3433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3434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3604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3605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3505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3506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3467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3675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3676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3606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3607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3608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3609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3472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3473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3677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3678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3507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3508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3529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3435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3436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 xr:uid="{00000000-0009-0000-0000-000006000000}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2020-04-17T02:57:15Z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