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570" windowHeight="96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F&amp;O)'!$R$1:$R$305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9" i="6" l="1"/>
  <c r="M59" i="6" s="1"/>
  <c r="K106" i="6"/>
  <c r="M106" i="6" s="1"/>
  <c r="K107" i="6"/>
  <c r="M107" i="6" s="1"/>
  <c r="K62" i="6" l="1"/>
  <c r="M62" i="6" s="1"/>
  <c r="K99" i="6"/>
  <c r="M99" i="6" s="1"/>
  <c r="K104" i="6"/>
  <c r="M104" i="6" s="1"/>
  <c r="K105" i="6"/>
  <c r="M105" i="6" s="1"/>
  <c r="K103" i="6"/>
  <c r="M103" i="6" s="1"/>
  <c r="K102" i="6"/>
  <c r="M102" i="6" s="1"/>
  <c r="L35" i="6"/>
  <c r="K35" i="6"/>
  <c r="M35" i="6" s="1"/>
  <c r="F18" i="6"/>
  <c r="K18" i="6" s="1"/>
  <c r="L18" i="6" l="1"/>
  <c r="M18" i="6" s="1"/>
  <c r="K101" i="6"/>
  <c r="M101" i="6" s="1"/>
  <c r="K100" i="6"/>
  <c r="M100" i="6" s="1"/>
  <c r="K96" i="6"/>
  <c r="M96" i="6" s="1"/>
  <c r="K95" i="6"/>
  <c r="M95" i="6" s="1"/>
  <c r="K97" i="6"/>
  <c r="M97" i="6" s="1"/>
  <c r="K98" i="6" l="1"/>
  <c r="M98" i="6" s="1"/>
  <c r="K94" i="6"/>
  <c r="M94" i="6" s="1"/>
  <c r="K93" i="6"/>
  <c r="M93" i="6" s="1"/>
  <c r="K58" i="6"/>
  <c r="M58" i="6" s="1"/>
  <c r="L41" i="6"/>
  <c r="K41" i="6"/>
  <c r="M41" i="6" s="1"/>
  <c r="K90" i="6"/>
  <c r="M90" i="6" s="1"/>
  <c r="L39" i="6" l="1"/>
  <c r="K39" i="6"/>
  <c r="M39" i="6" s="1"/>
  <c r="K92" i="6"/>
  <c r="M92" i="6" s="1"/>
  <c r="K91" i="6"/>
  <c r="M91" i="6" s="1"/>
  <c r="K89" i="6"/>
  <c r="M89" i="6" s="1"/>
  <c r="K85" i="6"/>
  <c r="M85" i="6" s="1"/>
  <c r="K81" i="6"/>
  <c r="M81" i="6" s="1"/>
  <c r="K78" i="6"/>
  <c r="M78" i="6" s="1"/>
  <c r="L38" i="6" l="1"/>
  <c r="K38" i="6"/>
  <c r="M38" i="6" s="1"/>
  <c r="K88" i="6"/>
  <c r="M88" i="6" s="1"/>
  <c r="M86" i="6"/>
  <c r="K86" i="6"/>
  <c r="K84" i="6"/>
  <c r="M84" i="6" s="1"/>
  <c r="K83" i="6"/>
  <c r="M83" i="6" s="1"/>
  <c r="K82" i="6" l="1"/>
  <c r="M82" i="6" s="1"/>
  <c r="K79" i="6"/>
  <c r="M79" i="6" s="1"/>
  <c r="K80" i="6" l="1"/>
  <c r="M80" i="6" s="1"/>
  <c r="L37" i="6"/>
  <c r="K37" i="6"/>
  <c r="M37" i="6" s="1"/>
  <c r="K56" i="6"/>
  <c r="M56" i="6" s="1"/>
  <c r="K55" i="6"/>
  <c r="M55" i="6" s="1"/>
  <c r="K53" i="6"/>
  <c r="M53" i="6" s="1"/>
  <c r="L20" i="6"/>
  <c r="K20" i="6"/>
  <c r="L17" i="6"/>
  <c r="K17" i="6"/>
  <c r="M17" i="6" l="1"/>
  <c r="M20" i="6"/>
  <c r="K77" i="6"/>
  <c r="M77" i="6" s="1"/>
  <c r="K76" i="6"/>
  <c r="M76" i="6" s="1"/>
  <c r="K70" i="6"/>
  <c r="M70" i="6" s="1"/>
  <c r="K57" i="6"/>
  <c r="M57" i="6" s="1"/>
  <c r="K74" i="6"/>
  <c r="M74" i="6" s="1"/>
  <c r="L36" i="6"/>
  <c r="K36" i="6"/>
  <c r="M36" i="6" l="1"/>
  <c r="K73" i="6"/>
  <c r="M73" i="6" s="1"/>
  <c r="K75" i="6" l="1"/>
  <c r="M75" i="6" s="1"/>
  <c r="L10" i="6" l="1"/>
  <c r="K10" i="6"/>
  <c r="M10" i="6" l="1"/>
  <c r="L12" i="6" l="1"/>
  <c r="K12" i="6"/>
  <c r="M12" i="6" l="1"/>
  <c r="K291" i="6" l="1"/>
  <c r="L291" i="6" s="1"/>
  <c r="K297" i="6" l="1"/>
  <c r="L297" i="6" s="1"/>
  <c r="K280" i="6" l="1"/>
  <c r="L280" i="6" s="1"/>
  <c r="K294" i="6" l="1"/>
  <c r="L294" i="6" s="1"/>
  <c r="K286" i="6" l="1"/>
  <c r="L286" i="6" s="1"/>
  <c r="K296" i="6" l="1"/>
  <c r="L296" i="6" s="1"/>
  <c r="H292" i="6" l="1"/>
  <c r="K292" i="6" l="1"/>
  <c r="L292" i="6" s="1"/>
  <c r="K281" i="6"/>
  <c r="L281" i="6" s="1"/>
  <c r="K271" i="6"/>
  <c r="L271" i="6" s="1"/>
  <c r="K287" i="6" l="1"/>
  <c r="L287" i="6" s="1"/>
  <c r="K288" i="6" l="1"/>
  <c r="L288" i="6" s="1"/>
  <c r="K285" i="6" l="1"/>
  <c r="L285" i="6" s="1"/>
  <c r="K264" i="6"/>
  <c r="L264" i="6" s="1"/>
  <c r="K284" i="6"/>
  <c r="L284" i="6" s="1"/>
  <c r="K283" i="6"/>
  <c r="L283" i="6" s="1"/>
  <c r="K282" i="6"/>
  <c r="L282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3" i="6"/>
  <c r="L263" i="6" s="1"/>
  <c r="K262" i="6"/>
  <c r="L262" i="6" s="1"/>
  <c r="K261" i="6"/>
  <c r="L261" i="6" s="1"/>
  <c r="F260" i="6"/>
  <c r="K260" i="6" s="1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F254" i="6"/>
  <c r="K254" i="6" s="1"/>
  <c r="L254" i="6" s="1"/>
  <c r="F253" i="6"/>
  <c r="K253" i="6" s="1"/>
  <c r="L253" i="6" s="1"/>
  <c r="K252" i="6"/>
  <c r="L252" i="6" s="1"/>
  <c r="F251" i="6"/>
  <c r="K251" i="6" s="1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5" i="6"/>
  <c r="L235" i="6" s="1"/>
  <c r="K233" i="6"/>
  <c r="L233" i="6" s="1"/>
  <c r="K232" i="6"/>
  <c r="L232" i="6" s="1"/>
  <c r="F231" i="6"/>
  <c r="K231" i="6" s="1"/>
  <c r="L231" i="6" s="1"/>
  <c r="K230" i="6"/>
  <c r="L230" i="6" s="1"/>
  <c r="K227" i="6"/>
  <c r="L227" i="6" s="1"/>
  <c r="K226" i="6"/>
  <c r="L226" i="6" s="1"/>
  <c r="K225" i="6"/>
  <c r="L225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5" i="6"/>
  <c r="L205" i="6" s="1"/>
  <c r="K203" i="6"/>
  <c r="L203" i="6" s="1"/>
  <c r="K201" i="6"/>
  <c r="L201" i="6" s="1"/>
  <c r="K199" i="6"/>
  <c r="L199" i="6" s="1"/>
  <c r="K198" i="6"/>
  <c r="L198" i="6" s="1"/>
  <c r="K197" i="6"/>
  <c r="L197" i="6" s="1"/>
  <c r="K195" i="6"/>
  <c r="L195" i="6" s="1"/>
  <c r="K194" i="6"/>
  <c r="L194" i="6" s="1"/>
  <c r="K193" i="6"/>
  <c r="L193" i="6" s="1"/>
  <c r="K192" i="6"/>
  <c r="K191" i="6"/>
  <c r="L191" i="6" s="1"/>
  <c r="K190" i="6"/>
  <c r="L190" i="6" s="1"/>
  <c r="K188" i="6"/>
  <c r="L188" i="6" s="1"/>
  <c r="K187" i="6"/>
  <c r="L187" i="6" s="1"/>
  <c r="K186" i="6"/>
  <c r="L186" i="6" s="1"/>
  <c r="K185" i="6"/>
  <c r="L185" i="6" s="1"/>
  <c r="K184" i="6"/>
  <c r="L184" i="6" s="1"/>
  <c r="F183" i="6"/>
  <c r="K183" i="6" s="1"/>
  <c r="L183" i="6" s="1"/>
  <c r="H182" i="6"/>
  <c r="K182" i="6" s="1"/>
  <c r="L182" i="6" s="1"/>
  <c r="K179" i="6"/>
  <c r="L179" i="6" s="1"/>
  <c r="K178" i="6"/>
  <c r="L178" i="6" s="1"/>
  <c r="K177" i="6"/>
  <c r="L177" i="6" s="1"/>
  <c r="K176" i="6"/>
  <c r="L176" i="6" s="1"/>
  <c r="K175" i="6"/>
  <c r="L175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H148" i="6"/>
  <c r="K148" i="6" s="1"/>
  <c r="L148" i="6" s="1"/>
  <c r="F147" i="6"/>
  <c r="K147" i="6" s="1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<sst xmlns="http://schemas.openxmlformats.org/spreadsheetml/2006/main" count="2913" uniqueCount="1162">
  <si>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</si>
  <si>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</si>
  <si>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</si>
  <si>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</si>
  <si>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</si>
  <si>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</si>
  <si>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</si>
  <si>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</si>
  <si>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</si>
  <si>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</si>
  <si>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</si>
  <si>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</si>
  <si>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</si>
  <si>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</si>
  <si>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</si>
  <si>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</si>
  <si>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</si>
  <si>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</si>
  <si>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</si>
  <si>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</si>
  <si>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</si>
  <si>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</si>
  <si>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</si>
  <si>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</si>
  <si>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</si>
  <si>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</si>
  <si>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</si>
  <si>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</si>
  <si>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</si>
  <si>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</si>
  <si>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</si>
  <si>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</si>
  <si>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</si>
  <si>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</si>
  <si>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</si>
  <si>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</si>
  <si>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</si>
  <si>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</si>
  <si>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</si>
  <si>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</si>
  <si>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</si>
  <si>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</si>
  <si>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</si>
  <si>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</si>
  <si>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</si>
  <si>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</si>
  <si>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</si>
  <si>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</si>
  <si>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</si>
  <si>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</si>
  <si>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</si>
  <si>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</si>
  <si>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</si>
  <si>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</si>
  <si>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</si>
  <si>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</si>
  <si>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</si>
  <si>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</si>
  <si>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</si>
  <si>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</si>
  <si>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</si>
  <si>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</si>
  <si>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</si>
  <si>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</si>
  <si>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</si>
  <si>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</si>
  <si>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</si>
  <si>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</si>
  <si>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</si>
  <si>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</si>
  <si>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</si>
  <si>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</si>
  <si>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</si>
  <si>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</si>
  <si>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</si>
  <si>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</si>
  <si>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</si>
  <si>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</si>
  <si>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</si>
  <si>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</si>
  <si>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</si>
  <si>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</si>
  <si>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</si>
  <si>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</si>
  <si>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</si>
  <si>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</si>
  <si>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</si>
  <si>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</si>
  <si>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</si>
  <si>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</si>
  <si>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</si>
  <si>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</si>
  <si>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</si>
  <si>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</si>
  <si>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</si>
  <si>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</si>
  <si>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</si>
  <si>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</si>
  <si>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</si>
  <si>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</si>
  <si>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</si>
  <si>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</si>
  <si>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</si>
  <si>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</si>
  <si>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</si>
  <si>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</si>
  <si>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</si>
  <si>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</si>
  <si>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</si>
  <si>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</si>
  <si>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</si>
  <si>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</si>
  <si>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</si>
  <si>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</si>
  <si>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</si>
  <si>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</si>
  <si>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</si>
  <si>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</si>
  <si>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</si>
  <si>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</si>
  <si>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</si>
  <si>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</si>
  <si>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</si>
  <si>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</si>
  <si>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</si>
  <si>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</si>
  <si>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</si>
  <si>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</si>
  <si>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</si>
  <si>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</si>
  <si>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</si>
  <si>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</si>
  <si>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</si>
  <si>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</si>
  <si>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</si>
  <si>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</si>
  <si>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</si>
  <si>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</si>
  <si>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</si>
  <si>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</si>
  <si>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</si>
  <si>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</si>
  <si>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</si>
  <si>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</si>
  <si>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</si>
  <si>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</si>
  <si>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</si>
  <si>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</si>
  <si>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</si>
  <si>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</si>
  <si>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</si>
  <si>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</si>
  <si>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</si>
  <si>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</si>
  <si>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</si>
  <si>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</si>
  <si>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</si>
  <si>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</si>
  <si>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</si>
  <si>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</si>
  <si>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</si>
  <si>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</si>
  <si>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</si>
  <si>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</si>
  <si>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</si>
  <si>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</si>
  <si>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</si>
  <si>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</si>
  <si>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</si>
  <si>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</si>
  <si>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</si>
  <si>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</si>
  <si>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</si>
  <si>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</si>
  <si>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</si>
  <si>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</si>
  <si>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</si>
  <si>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</si>
  <si>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</si>
  <si>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</si>
  <si>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</si>
  <si>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</si>
  <si>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</si>
  <si>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</si>
  <si>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</si>
  <si>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</si>
  <si>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</si>
  <si>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</si>
  <si>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</si>
  <si>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</si>
  <si>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</si>
  <si>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</si>
  <si>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</si>
  <si>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</si>
  <si>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</si>
  <si>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</si>
  <si>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</si>
  <si>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</si>
  <si>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</si>
  <si>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</si>
  <si>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</si>
  <si>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</si>
  <si>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</si>
  <si>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</si>
  <si>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</si>
  <si>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</si>
  <si>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</si>
  <si>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</si>
  <si>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</si>
  <si>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</si>
  <si>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</si>
  <si>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</si>
  <si>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</si>
  <si>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</si>
  <si>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</si>
  <si>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</si>
  <si>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</si>
  <si>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</si>
  <si>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</si>
  <si>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</si>
  <si>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</si>
  <si>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</si>
  <si>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</si>
  <si>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</si>
  <si>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</si>
  <si>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</si>
  <si>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</si>
  <si>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</si>
  <si>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</si>
  <si>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</si>
  <si>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</si>
  <si>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</si>
  <si>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</si>
  <si>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</si>
  <si>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</si>
  <si>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</si>
  <si>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</si>
  <si>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</si>
  <si>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</si>
  <si>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</si>
  <si>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</si>
  <si>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</si>
  <si>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</si>
  <si>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</si>
  <si>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</si>
  <si>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</si>
  <si>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</si>
  <si>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</si>
  <si>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</si>
  <si>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</si>
  <si>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</si>
  <si>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</si>
  <si>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</si>
  <si>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</si>
  <si>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</si>
  <si>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</si>
  <si>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</si>
  <si>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</si>
  <si>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</si>
  <si>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</si>
  <si>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</si>
  <si>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</si>
  <si>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</si>
  <si>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</si>
  <si>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</si>
  <si>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</si>
  <si>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</si>
  <si>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</si>
  <si>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</si>
  <si>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</si>
  <si>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</si>
  <si>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</si>
  <si>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</si>
  <si>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</si>
  <si>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</si>
  <si>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</si>
  <si>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</si>
  <si>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</si>
  <si>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</si>
  <si>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</si>
  <si>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</si>
  <si>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</si>
  <si>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</si>
  <si>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</si>
  <si>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</si>
  <si>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</si>
  <si>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</si>
  <si>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</si>
  <si>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</si>
  <si>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</si>
  <si>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</si>
  <si>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</si>
  <si>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</si>
  <si>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</si>
  <si>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</si>
  <si>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</si>
  <si>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</si>
  <si>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</si>
  <si>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</si>
  <si>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</si>
  <si>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</si>
  <si>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</si>
  <si>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</si>
  <si>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</si>
  <si>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</si>
  <si>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</si>
  <si>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</si>
  <si>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</si>
  <si>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</si>
  <si>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</si>
  <si>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</si>
  <si>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</si>
  <si>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</si>
  <si>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</si>
  <si>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</si>
  <si>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</si>
  <si>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</si>
  <si>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</si>
  <si>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</si>
  <si>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</si>
  <si>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</si>
  <si>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</si>
  <si>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</si>
  <si>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</si>
  <si>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</si>
  <si>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</si>
  <si>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</si>
  <si>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</si>
  <si>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</si>
  <si>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</si>
  <si>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</si>
  <si>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</si>
  <si>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</si>
  <si>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</si>
  <si>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</si>
  <si>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</si>
  <si>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</si>
  <si>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</si>
  <si>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</si>
  <si>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</si>
  <si>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</si>
  <si>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</si>
  <si>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</si>
  <si>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</si>
  <si>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</si>
  <si>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</si>
  <si>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</si>
  <si>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</si>
  <si>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</si>
  <si>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</si>
  <si>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</si>
  <si>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</si>
  <si>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</si>
  <si>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</si>
  <si>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</si>
  <si>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</si>
  <si>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</si>
  <si>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</si>
  <si>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</si>
  <si>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</si>
  <si>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</si>
  <si>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</si>
  <si>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</si>
  <si>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</si>
  <si>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</si>
  <si>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</si>
  <si>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</si>
  <si>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</si>
  <si>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</si>
  <si>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</si>
  <si>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</si>
  <si>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</si>
  <si>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</si>
  <si>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</si>
  <si>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</si>
  <si>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</si>
  <si>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</si>
  <si>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</si>
  <si>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</si>
  <si>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</si>
  <si>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</si>
  <si>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</si>
  <si>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</si>
  <si>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</si>
  <si>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</si>
  <si>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</si>
  <si>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</si>
  <si>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</si>
  <si>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</si>
  <si>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</si>
  <si>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</si>
  <si>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</si>
  <si>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</si>
  <si>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</si>
  <si>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</si>
  <si>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</si>
  <si>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</si>
  <si>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</si>
  <si>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</si>
  <si>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</si>
  <si>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</si>
  <si>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</si>
  <si>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</si>
  <si>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</si>
  <si>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</si>
  <si>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</si>
  <si>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</si>
  <si>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</si>
  <si>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</si>
  <si>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</si>
  <si>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</si>
  <si>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</si>
  <si>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</si>
  <si>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</si>
  <si>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</si>
  <si>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</si>
  <si>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</si>
  <si>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</si>
  <si>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</si>
  <si>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</si>
  <si>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</si>
  <si>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</si>
  <si>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</si>
  <si>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</si>
  <si>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</si>
  <si>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</si>
  <si>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</si>
  <si>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</si>
  <si>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</si>
  <si>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</si>
  <si>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</si>
  <si>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</si>
  <si>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</si>
  <si>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</si>
  <si>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</si>
  <si>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</si>
  <si>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</si>
  <si>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</si>
  <si>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</si>
  <si>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</si>
  <si>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</si>
  <si>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</si>
  <si>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</si>
  <si>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</si>
  <si>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</si>
  <si>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</si>
  <si>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</si>
  <si>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</si>
  <si>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</si>
  <si>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</si>
  <si>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</si>
  <si>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</si>
  <si>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</si>
  <si>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</si>
  <si>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</si>
  <si>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</si>
  <si>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</si>
  <si>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</si>
  <si>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</si>
  <si>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</si>
  <si>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</si>
  <si>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</si>
  <si>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</si>
  <si>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</si>
  <si>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</si>
  <si>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</si>
  <si>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</si>
  <si>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</si>
  <si>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</si>
  <si>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</si>
  <si>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</si>
  <si>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</si>
  <si>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</si>
  <si>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</si>
  <si>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</si>
  <si>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</si>
  <si>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</si>
  <si>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</si>
  <si>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</si>
  <si>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</si>
  <si>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</si>
  <si>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</si>
  <si>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</si>
  <si>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</si>
  <si>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</si>
  <si>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</si>
  <si>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</si>
  <si>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</si>
  <si>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</si>
  <si>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</si>
  <si>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</si>
  <si>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</si>
  <si>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</si>
  <si>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</si>
  <si>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</si>
  <si>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</si>
  <si>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</si>
  <si>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</si>
  <si>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</si>
  <si>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</si>
  <si>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</si>
  <si>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</si>
  <si>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</si>
  <si>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</si>
  <si>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</si>
  <si>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</si>
  <si>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</si>
  <si>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</si>
  <si>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</si>
  <si>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</si>
  <si>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</si>
  <si>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</si>
  <si>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</si>
  <si>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</si>
  <si>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</si>
  <si>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</si>
  <si>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</si>
  <si>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</si>
  <si>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</si>
  <si>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</si>
  <si>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</si>
  <si>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</si>
  <si>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</si>
  <si>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</si>
  <si>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</si>
  <si>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</si>
  <si>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</si>
  <si>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</si>
  <si>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</si>
  <si>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</si>
  <si>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</si>
  <si>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</si>
  <si>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</si>
  <si>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</si>
  <si>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</si>
  <si>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</si>
  <si>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</si>
  <si>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</si>
  <si>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</si>
  <si>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</si>
  <si>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</si>
  <si>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</si>
  <si>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</si>
  <si>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</si>
  <si>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</si>
  <si>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</si>
  <si>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</si>
  <si>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</si>
  <si>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</si>
  <si>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</si>
  <si>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</si>
  <si>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</si>
  <si>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</si>
  <si>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</si>
  <si>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</si>
  <si>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</si>
  <si>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</si>
  <si>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</si>
  <si>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</si>
  <si>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</si>
  <si>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</si>
  <si>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</si>
  <si>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</si>
  <si>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</si>
  <si>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</si>
  <si>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</si>
  <si>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</si>
  <si>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</si>
  <si>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</si>
  <si>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</si>
  <si>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</si>
  <si>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</si>
  <si>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</si>
  <si>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</si>
  <si>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</si>
  <si>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</si>
  <si>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</si>
  <si>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</si>
  <si>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</si>
  <si>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</si>
  <si>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</si>
  <si>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</si>
  <si>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</si>
  <si>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</si>
  <si>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</si>
  <si>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</si>
  <si>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</si>
  <si>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</si>
  <si>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</si>
  <si>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</si>
  <si>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</si>
  <si>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</si>
  <si>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</si>
  <si>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</si>
  <si>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</si>
  <si>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</si>
  <si>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</si>
  <si>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</si>
  <si>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</si>
  <si>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</si>
  <si>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</si>
  <si>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</si>
  <si>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</si>
  <si>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</si>
  <si>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</si>
  <si>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</si>
  <si>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</si>
  <si>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</si>
  <si>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</si>
  <si>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</si>
  <si>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</si>
  <si>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</si>
  <si>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</si>
  <si>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</si>
  <si>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</si>
  <si>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</si>
  <si>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</si>
  <si>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</si>
  <si>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</si>
  <si>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</si>
  <si>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</si>
  <si>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</si>
  <si>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</si>
  <si>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</si>
  <si>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</si>
  <si>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</si>
  <si>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</si>
  <si>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</si>
  <si>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</si>
  <si>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</si>
  <si>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</si>
  <si>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</si>
  <si>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</si>
  <si>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</si>
  <si>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</si>
  <si>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</si>
  <si>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</si>
  <si>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</si>
  <si>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</si>
  <si>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</si>
  <si>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</si>
  <si>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</si>
  <si>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</si>
  <si>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</si>
  <si>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</si>
  <si>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</si>
  <si>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</si>
  <si>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</si>
  <si>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</si>
  <si>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</si>
  <si>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</si>
  <si>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</si>
  <si>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</si>
  <si>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</si>
  <si>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</si>
  <si>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</si>
  <si>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</si>
  <si>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</si>
  <si>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</si>
  <si>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</si>
  <si>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</si>
  <si>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</si>
  <si>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</si>
  <si>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</si>
  <si>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</si>
  <si>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</si>
  <si>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</si>
  <si>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</si>
  <si>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</si>
  <si>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</si>
  <si>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</si>
  <si>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</si>
  <si>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</si>
  <si>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</si>
  <si>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</si>
  <si>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</si>
  <si>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</si>
  <si>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</si>
  <si>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</si>
  <si>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</si>
  <si>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</si>
  <si>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</si>
  <si>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</si>
  <si>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</si>
  <si>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</si>
  <si>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</si>
  <si>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</si>
  <si>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</si>
  <si>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</si>
  <si>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</si>
  <si>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</si>
  <si>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</si>
  <si>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</si>
  <si>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</si>
  <si>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</si>
  <si>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</si>
  <si>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</si>
  <si>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</si>
  <si>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</si>
  <si>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</si>
  <si>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</si>
  <si>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</si>
  <si>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</si>
  <si>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</si>
  <si>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</si>
  <si>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</si>
  <si>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</si>
  <si>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</si>
  <si>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</si>
  <si>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</si>
  <si>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</si>
  <si>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</si>
  <si>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</si>
  <si>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</si>
  <si>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</si>
  <si>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</si>
  <si>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</si>
  <si>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</si>
  <si>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</si>
  <si>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</si>
  <si>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</si>
  <si>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</si>
  <si>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</si>
  <si>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</si>
  <si>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</si>
  <si>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</si>
  <si>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</si>
  <si>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</si>
  <si>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</si>
  <si>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</si>
  <si>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</si>
  <si>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</si>
  <si>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</si>
  <si>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</si>
  <si>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</si>
  <si>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</si>
  <si>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</si>
  <si>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</si>
  <si>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</si>
  <si>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</si>
  <si>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</si>
  <si>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</si>
  <si>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</si>
  <si>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</si>
  <si>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</si>
  <si>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</si>
  <si>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</si>
  <si>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</si>
  <si>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</si>
  <si>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</si>
  <si>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</si>
  <si>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</si>
  <si>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</si>
  <si>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</si>
  <si>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</si>
  <si>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</si>
  <si>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</si>
  <si>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</si>
  <si>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</si>
  <si>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</si>
  <si>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</si>
  <si>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</si>
  <si>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</si>
  <si>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</si>
  <si>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</si>
  <si>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</si>
  <si>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</si>
  <si>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</si>
  <si>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</si>
  <si>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</si>
  <si>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</si>
  <si>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</si>
  <si>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</si>
  <si>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</si>
  <si>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</si>
  <si>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</si>
  <si>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</si>
  <si>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</si>
  <si>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</si>
  <si>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</si>
  <si>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</si>
  <si>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</si>
  <si>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</si>
  <si>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</si>
  <si>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</si>
  <si>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</si>
  <si>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</si>
  <si>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</si>
  <si>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</si>
  <si>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</si>
  <si>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</si>
  <si>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</si>
  <si>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</si>
  <si>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</si>
  <si>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</si>
  <si>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</si>
  <si>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</si>
  <si>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</si>
  <si>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</si>
  <si>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</si>
  <si>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</si>
  <si>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</si>
  <si>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</si>
  <si>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</si>
  <si>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</si>
  <si>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</si>
  <si>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</si>
  <si>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</si>
  <si>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</si>
  <si>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</si>
  <si>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</si>
  <si>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</si>
  <si>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</si>
  <si>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</si>
  <si>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</si>
  <si>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</si>
  <si>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</si>
  <si>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</si>
  <si>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</si>
  <si>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</si>
  <si>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</si>
  <si>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</si>
  <si>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</si>
  <si>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</si>
  <si>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</si>
  <si>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</si>
  <si>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</si>
  <si>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</si>
  <si>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</si>
  <si>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</si>
  <si>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</si>
  <si>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</si>
  <si>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</si>
  <si>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</si>
  <si>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</si>
  <si>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</si>
  <si>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</si>
  <si>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</si>
  <si>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</si>
  <si>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</si>
  <si>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</si>
  <si>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</si>
  <si>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</si>
  <si>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</si>
  <si>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</si>
  <si>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</si>
  <si>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</si>
  <si>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</si>
  <si>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</si>
  <si>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</si>
  <si>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</si>
  <si>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</si>
  <si>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</si>
  <si>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</si>
  <si>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</si>
  <si>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</si>
  <si>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</si>
  <si>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</si>
  <si>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</si>
  <si>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</si>
  <si>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</si>
  <si>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</si>
  <si>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3800-4000</t>
  </si>
  <si>
    <t>550-560</t>
  </si>
  <si>
    <t>Profiit of Rs.11/-</t>
  </si>
  <si>
    <t>LTIM</t>
  </si>
  <si>
    <t>SHRIRAMFIN</t>
  </si>
  <si>
    <t>NSE</t>
  </si>
  <si>
    <t>780-800</t>
  </si>
  <si>
    <t>870-900</t>
  </si>
  <si>
    <t>Buy&lt;&gt;</t>
  </si>
  <si>
    <t>3300-3400</t>
  </si>
  <si>
    <t>1580-1650</t>
  </si>
  <si>
    <t>360ONE</t>
  </si>
  <si>
    <t>Part Profit of Rs.77.5/-</t>
  </si>
  <si>
    <t>825-850</t>
  </si>
  <si>
    <t>900-950</t>
  </si>
  <si>
    <t>570-600</t>
  </si>
  <si>
    <t xml:space="preserve">JSWSTEEL </t>
  </si>
  <si>
    <t>770-800</t>
  </si>
  <si>
    <t>Profit of Rs.20/-</t>
  </si>
  <si>
    <t>Part profit of Rs.185/-</t>
  </si>
  <si>
    <t>695-717.5</t>
  </si>
  <si>
    <t>2250-2310</t>
  </si>
  <si>
    <t>2450-2500</t>
  </si>
  <si>
    <t>520-550</t>
  </si>
  <si>
    <t>Sell</t>
  </si>
  <si>
    <t>452.5-472.5</t>
  </si>
  <si>
    <t>315-335</t>
  </si>
  <si>
    <t>HAPPIESTMNDS</t>
  </si>
  <si>
    <t>960-1000</t>
  </si>
  <si>
    <t>IGL MAR FUT</t>
  </si>
  <si>
    <t>455-463</t>
  </si>
  <si>
    <t>BATAINDIA MAR FUT</t>
  </si>
  <si>
    <t>1420-1425</t>
  </si>
  <si>
    <t>1470-1480</t>
  </si>
  <si>
    <t xml:space="preserve">REDINGTON </t>
  </si>
  <si>
    <t>50-60</t>
  </si>
  <si>
    <t>180-185</t>
  </si>
  <si>
    <t>3110-3010</t>
  </si>
  <si>
    <t>1650-1700</t>
  </si>
  <si>
    <t>LT 2160 CE MAR</t>
  </si>
  <si>
    <t>60-70</t>
  </si>
  <si>
    <t>RELIANCE 2400 CE MAR</t>
  </si>
  <si>
    <t>RELIANCE 2460 CE MAR</t>
  </si>
  <si>
    <t>38-40</t>
  </si>
  <si>
    <t>19-21</t>
  </si>
  <si>
    <t>ACC 1900 CE MAR</t>
  </si>
  <si>
    <t xml:space="preserve">LT MAR FUT </t>
  </si>
  <si>
    <t>2170-2200</t>
  </si>
  <si>
    <t>585-595</t>
  </si>
  <si>
    <t>169.5-165</t>
  </si>
  <si>
    <t>325-330</t>
  </si>
  <si>
    <t>1150-1170</t>
  </si>
  <si>
    <t>NIFTY 17400 CE 2-MAR</t>
  </si>
  <si>
    <t>110-140</t>
  </si>
  <si>
    <t>BHARTIARTL MAR FUT</t>
  </si>
  <si>
    <t>770-780</t>
  </si>
  <si>
    <t>Retail Research Technical Calls &amp; Fundamental Performance Report for the month of Mar-2023</t>
  </si>
  <si>
    <t>Profit of Rs.6.5/-</t>
  </si>
  <si>
    <t>Profit of Rs.15.5/-</t>
  </si>
  <si>
    <t>Profit of Rs.7/-</t>
  </si>
  <si>
    <t>SIEMENS MAR FUT</t>
  </si>
  <si>
    <t>3260-3290</t>
  </si>
  <si>
    <t>Profit of Rs.7.5/-</t>
  </si>
  <si>
    <t>Loss of Rs.19/-</t>
  </si>
  <si>
    <t>BANKNIFTY 40400 CE 2-MAR</t>
  </si>
  <si>
    <t>150-200</t>
  </si>
  <si>
    <t>Loss of Rs.47.5/-</t>
  </si>
  <si>
    <t>Profit of Rs.19/-</t>
  </si>
  <si>
    <t>Loss of Rs.10.50/-</t>
  </si>
  <si>
    <t>Profit of Rs.32/-</t>
  </si>
  <si>
    <t>1320-1350</t>
  </si>
  <si>
    <t>Profit of Rs.9.50/-</t>
  </si>
  <si>
    <t>707-713</t>
  </si>
  <si>
    <t>740-750</t>
  </si>
  <si>
    <t>POLYCAB 3200 CE MAR</t>
  </si>
  <si>
    <t>Profit of Rs.31.50/-</t>
  </si>
  <si>
    <t>Profit of Rs.8.5/-</t>
  </si>
  <si>
    <t>NIFTY 18000 CE 29-MAR</t>
  </si>
  <si>
    <t>20.0-5</t>
  </si>
  <si>
    <t>40-5</t>
  </si>
  <si>
    <t>NIFTY 17750 PE 9-MAR</t>
  </si>
  <si>
    <t>100-130</t>
  </si>
  <si>
    <t xml:space="preserve">STARHEALTH </t>
  </si>
  <si>
    <t>600-615</t>
  </si>
  <si>
    <t>Profit of Rs.23/-</t>
  </si>
  <si>
    <t>IGL 460 CE MAR</t>
  </si>
  <si>
    <t>16-18</t>
  </si>
  <si>
    <t>BATAINDIA 1420 CE MAR</t>
  </si>
  <si>
    <t>45-50</t>
  </si>
  <si>
    <t>BANKNIFTY 41500 CE 9-MAR</t>
  </si>
  <si>
    <t>RELIANCE 2380 CE MAR</t>
  </si>
  <si>
    <t>80-90</t>
  </si>
  <si>
    <t>NIFTY 17650 CE 9-MAR</t>
  </si>
  <si>
    <t>90-110</t>
  </si>
  <si>
    <t>Profit of Rs.22/-</t>
  </si>
  <si>
    <t>BATAINDIA 1440 CE MAR</t>
  </si>
  <si>
    <t>27-28</t>
  </si>
  <si>
    <t>45-60</t>
  </si>
  <si>
    <t>BANKNIFTY 41400 CE 9-MAR</t>
  </si>
  <si>
    <t>80-100</t>
  </si>
  <si>
    <t>Loss of Rs.46.5/-</t>
  </si>
  <si>
    <t>Loss of Rs.45/-</t>
  </si>
  <si>
    <t>Profit of Rs.16/-</t>
  </si>
  <si>
    <t>Loss of Rs.20/-</t>
  </si>
  <si>
    <t>NIFTY 17500 CE 16-MAR</t>
  </si>
  <si>
    <t>Profit of Rs.1.5/-</t>
  </si>
  <si>
    <t>60-75</t>
  </si>
  <si>
    <t>MARUTI 8600 CE MAR</t>
  </si>
  <si>
    <t>180-220</t>
  </si>
  <si>
    <t>Profit of Rs.25.5/-</t>
  </si>
  <si>
    <t>170-200</t>
  </si>
  <si>
    <t>RELIANCE MAR FUT</t>
  </si>
  <si>
    <t>2390-2420</t>
  </si>
  <si>
    <t>Loss of Rs.36/-</t>
  </si>
  <si>
    <t>DML</t>
  </si>
  <si>
    <t>SCAPDVR</t>
  </si>
  <si>
    <t>Stampede Capital Limited</t>
  </si>
  <si>
    <t>ACHINTYA SECURITIES PRIVATE LIMITED</t>
  </si>
  <si>
    <t>Profit of Rs.9.5/-</t>
  </si>
  <si>
    <t>Loss of Rs.22/-</t>
  </si>
  <si>
    <t>Loss of Rs.50/-</t>
  </si>
  <si>
    <t>LALPATHLAB 1800 PE MAR</t>
  </si>
  <si>
    <t>50-65</t>
  </si>
  <si>
    <t>TECHM 1180 CE 29-MAR</t>
  </si>
  <si>
    <t>Profit of Rs.6/-</t>
  </si>
  <si>
    <t>ULTRACEMCO 7200 CE MAR</t>
  </si>
  <si>
    <t xml:space="preserve">BANKNIFTY 40100 CE 16-MAR </t>
  </si>
  <si>
    <t>400-500</t>
  </si>
  <si>
    <t>Loss of Rs.120/-</t>
  </si>
  <si>
    <t>DDIL</t>
  </si>
  <si>
    <t>RESGEN</t>
  </si>
  <si>
    <t>Profit of Rs.4.50/-</t>
  </si>
  <si>
    <t>Loss of Rs.38/-</t>
  </si>
  <si>
    <t>Loss of Rs.28.5/-</t>
  </si>
  <si>
    <t>LUPIN MAR FUT</t>
  </si>
  <si>
    <t>680-690</t>
  </si>
  <si>
    <t>NIFTY MAR FUT</t>
  </si>
  <si>
    <t>17140-17160</t>
  </si>
  <si>
    <t>100-110</t>
  </si>
  <si>
    <t>17400-17500</t>
  </si>
  <si>
    <t xml:space="preserve">SANOFI </t>
  </si>
  <si>
    <t>5625-5725</t>
  </si>
  <si>
    <t>6000-6300</t>
  </si>
  <si>
    <t>3810-3905</t>
  </si>
  <si>
    <t>4200-4300</t>
  </si>
  <si>
    <t>MARUTI 8500 CE MAR</t>
  </si>
  <si>
    <t>200-240</t>
  </si>
  <si>
    <t>ONGC MAR FUT</t>
  </si>
  <si>
    <t>160-162</t>
  </si>
  <si>
    <t xml:space="preserve">NIFTY 17400 CE 29 MAR </t>
  </si>
  <si>
    <t>BANKNIFTY 39600 CE 16 MAR</t>
  </si>
  <si>
    <t>Profit of Rs.18/-</t>
  </si>
  <si>
    <t>INDXTRA</t>
  </si>
  <si>
    <t>SHREESEC</t>
  </si>
  <si>
    <t>SMILE SUPPLIERS PRIVATE LIMITED</t>
  </si>
  <si>
    <t>SRUSTEELS</t>
  </si>
  <si>
    <t>PRABHULAL LALLUBHAI PAREKH</t>
  </si>
  <si>
    <t>PLURIS FUND LIMITED</t>
  </si>
  <si>
    <t>VISHAL</t>
  </si>
  <si>
    <t>Vishal Fabrics Limited</t>
  </si>
  <si>
    <t>Loss of Rs.52/-</t>
  </si>
  <si>
    <t>1160-1170</t>
  </si>
  <si>
    <t>1200-1220</t>
  </si>
  <si>
    <t>BANKNIFTY 39500 CE 16 MAR</t>
  </si>
  <si>
    <t>Loss of Rs.115/-</t>
  </si>
  <si>
    <t>M&amp;M 1180 CE MAR</t>
  </si>
  <si>
    <t>30-35</t>
  </si>
  <si>
    <t>Profit of Rs.4/-</t>
  </si>
  <si>
    <t>Profit of Rs.10/-</t>
  </si>
  <si>
    <t>MCDOWELL-N MAR FUT</t>
  </si>
  <si>
    <t>771-773</t>
  </si>
  <si>
    <t>795-805</t>
  </si>
  <si>
    <t>MPHASIS MAR FUT</t>
  </si>
  <si>
    <t>1900-1910</t>
  </si>
  <si>
    <t>1980-2020</t>
  </si>
  <si>
    <t>BEML</t>
  </si>
  <si>
    <t>LEMONTREE</t>
  </si>
  <si>
    <t>PPLPHARMA</t>
  </si>
  <si>
    <t>RAINBOW</t>
  </si>
  <si>
    <t>UCOBANK</t>
  </si>
  <si>
    <t>ALAN SCOTT</t>
  </si>
  <si>
    <t>SALONI LOHIA</t>
  </si>
  <si>
    <t>DHYAANI</t>
  </si>
  <si>
    <t>SUNIL GIRIDHARILAL RAHEJA</t>
  </si>
  <si>
    <t>RONIT CHAMPAKLAL SHAH</t>
  </si>
  <si>
    <t>KIRANSY-B</t>
  </si>
  <si>
    <t>MILEFUR</t>
  </si>
  <si>
    <t>SAMPRE</t>
  </si>
  <si>
    <t>SHANKAR NATH</t>
  </si>
  <si>
    <t>ANKITGERA</t>
  </si>
  <si>
    <t>SYSTANGO</t>
  </si>
  <si>
    <t>Systango Technologies Ltd</t>
  </si>
  <si>
    <t>BHATIA SURESH HUF</t>
  </si>
  <si>
    <t>VERTEXPLUS</t>
  </si>
  <si>
    <t>Vertexplus Technologies L</t>
  </si>
  <si>
    <t>SURESH BHATIA ASSOCIATES</t>
  </si>
  <si>
    <t>270-280.5</t>
  </si>
  <si>
    <t>298-300</t>
  </si>
  <si>
    <t>315-320</t>
  </si>
  <si>
    <t>55-70</t>
  </si>
  <si>
    <t>NIFTY 16950 CE 16-MAR</t>
  </si>
  <si>
    <t>50-70</t>
  </si>
  <si>
    <t>Loss of Rs.3.25/-</t>
  </si>
  <si>
    <t>Loss of Rs.87/-</t>
  </si>
  <si>
    <t>ABANSENT</t>
  </si>
  <si>
    <t>TRISHNA TRADING SERVICES PRIVATE LIMITED</t>
  </si>
  <si>
    <t>DELIGHT INTERNATIONAL TRADING-F.Z.C</t>
  </si>
  <si>
    <t>OM PRAKASH CHUGH</t>
  </si>
  <si>
    <t>BAMPSL</t>
  </si>
  <si>
    <t>SANJAY GUPTA</t>
  </si>
  <si>
    <t>SATENDER KUMAR GOEL</t>
  </si>
  <si>
    <t>PREM SHANKER</t>
  </si>
  <si>
    <t>BHARATWIRE</t>
  </si>
  <si>
    <t>CLARA</t>
  </si>
  <si>
    <t>SHERWOOD SECURITIES PVT LTD</t>
  </si>
  <si>
    <t>SWATIPUSHP TRADELINK PRIVATE LIMITED</t>
  </si>
  <si>
    <t>DELTA</t>
  </si>
  <si>
    <t>MANIKARAN MERCANTILE PRIVATE LIMITED .</t>
  </si>
  <si>
    <t>KIRTIKUMAR MAFATLAL VAKHARIA</t>
  </si>
  <si>
    <t>GUNVANTIBEN KIRTIKUMAR VAKHARIA</t>
  </si>
  <si>
    <t>TEAM INDIA MANAGERS LTD</t>
  </si>
  <si>
    <t>SIMPLURIS TECHNOLOGIES PVT LTD .</t>
  </si>
  <si>
    <t>EPBIO</t>
  </si>
  <si>
    <t>KULBHUSHANPARASHAR</t>
  </si>
  <si>
    <t>JAGDISHPRASHADSHARMA</t>
  </si>
  <si>
    <t>FILATFASH</t>
  </si>
  <si>
    <t>GMPL</t>
  </si>
  <si>
    <t>BAZZ COMMOTRADE PRIVATE LIMITED</t>
  </si>
  <si>
    <t>GOPAIST</t>
  </si>
  <si>
    <t>HEMA JAYPRAKASH BHAVSAR</t>
  </si>
  <si>
    <t>HAZOOR</t>
  </si>
  <si>
    <t>CHAITANYA DILIP CHANDAN</t>
  </si>
  <si>
    <t>HEERAISP</t>
  </si>
  <si>
    <t>MAYANK RASIKLAL KOTADIA</t>
  </si>
  <si>
    <t>HINDADH</t>
  </si>
  <si>
    <t>ZAKI ABBAS NASSER</t>
  </si>
  <si>
    <t>DEEPINDER SINGH POONIAN</t>
  </si>
  <si>
    <t>VADODARIA KAJOL RAJENDRAKUMAR</t>
  </si>
  <si>
    <t>VADODARIA RAJENDRA MAHENDRAKUMAR</t>
  </si>
  <si>
    <t>KALPANABEN CHAMPAKLAL SHAH</t>
  </si>
  <si>
    <t>JETINFRA</t>
  </si>
  <si>
    <t>KAILASHBEN ASHOKKUMAR PATEL</t>
  </si>
  <si>
    <t>SHEDHAL KRISHNA KUMAR</t>
  </si>
  <si>
    <t>JETMALL</t>
  </si>
  <si>
    <t>JINSURI ELECTROMET LIMITED</t>
  </si>
  <si>
    <t>HANSABEN RAMESHCHANDRA MODI</t>
  </si>
  <si>
    <t>NBL</t>
  </si>
  <si>
    <t>RCAN</t>
  </si>
  <si>
    <t>SHAH REKHABEN MUKESHKUMAR</t>
  </si>
  <si>
    <t>AMAR MUKESHBHAI SHAH</t>
  </si>
  <si>
    <t>PINAKINI ARUNKUMAR SOLANKI</t>
  </si>
  <si>
    <t>VIJAY VINODCHANDRA SHAH</t>
  </si>
  <si>
    <t>BINDIYA VIJAY SHAH</t>
  </si>
  <si>
    <t>MAVEN INDIA FUND</t>
  </si>
  <si>
    <t>SHREE BAHUBALI CORPORATION LTD</t>
  </si>
  <si>
    <t>SANJIVIN</t>
  </si>
  <si>
    <t>ASHWANI ANAMISHARAN KHEMKA</t>
  </si>
  <si>
    <t>SOFCOM</t>
  </si>
  <si>
    <t>VISAGAR FINANCIAL SERVICES LIMITED</t>
  </si>
  <si>
    <t>SETHIA GEMS PRIVATE LIMITED</t>
  </si>
  <si>
    <t>ARPIT AGARWAL</t>
  </si>
  <si>
    <t>APOORV AGARWAL</t>
  </si>
  <si>
    <t>SUNRETAIL</t>
  </si>
  <si>
    <t>KAMLESH NAVINCHANDRA SHAH</t>
  </si>
  <si>
    <t>ARVIND GALA ADVISORY SERVICES (OPC) PRIVATE LIMITED .</t>
  </si>
  <si>
    <t>VIVANTA</t>
  </si>
  <si>
    <t>BP EQUITIES PVT. LTD.</t>
  </si>
  <si>
    <t>63MOONS</t>
  </si>
  <si>
    <t>63 moons tech limited</t>
  </si>
  <si>
    <t>GAZANIA ADVISORY LLP</t>
  </si>
  <si>
    <t>ARIHANTACA</t>
  </si>
  <si>
    <t>Arihant Academy Limited</t>
  </si>
  <si>
    <t>HEENA GANDHI</t>
  </si>
  <si>
    <t>ASTRON</t>
  </si>
  <si>
    <t>Astron Paper Bord Mil Ltd</t>
  </si>
  <si>
    <t>BETARSTEP TRADING PVT LTD</t>
  </si>
  <si>
    <t>JETFREIGHT</t>
  </si>
  <si>
    <t>Jet Freight Logistics Ltd</t>
  </si>
  <si>
    <t>JILESH NAVIN CHHEDA</t>
  </si>
  <si>
    <t>KSHITIJPOL</t>
  </si>
  <si>
    <t>Kshitij Polyline Limited</t>
  </si>
  <si>
    <t>ZENAB AIYUB YACOOBALI</t>
  </si>
  <si>
    <t>Samvrdhna Mthrsn Intl Ltd</t>
  </si>
  <si>
    <t>COPTHALL MAURITIUS INVESTMENT LIMITED</t>
  </si>
  <si>
    <t>SOCIETE GENERALE</t>
  </si>
  <si>
    <t>MANSI SHARES &amp; STOCK ADVISORS PVT LTD</t>
  </si>
  <si>
    <t>TEMBO</t>
  </si>
  <si>
    <t>Tembo Global Ind Ltd</t>
  </si>
  <si>
    <t>RAMAN TALWAR</t>
  </si>
  <si>
    <t>AXITA INDUSTRIES PRIVATE LIMITED</t>
  </si>
  <si>
    <t>ANAND JAIN</t>
  </si>
  <si>
    <t>CVCIGP II EMPLOYEE ROSEHILL LT</t>
  </si>
  <si>
    <t>BIREN P GANDHI</t>
  </si>
  <si>
    <t>VYANKTESH CORRUGATORS PRIVATE LIMITED</t>
  </si>
  <si>
    <t>SUMITOMO WIRING SYSTEMS LIMITED</t>
  </si>
  <si>
    <t>GUARDIAN FINANCE PRIVATE LIMITED</t>
  </si>
  <si>
    <t>BHAVNABEN KAMLESHBHAI CHOTALIYA</t>
  </si>
  <si>
    <t>GUARDIAN FINANCE PVT LTD</t>
  </si>
  <si>
    <t>TARUNA PIYUSH PATEL</t>
  </si>
  <si>
    <t>SUSHMA ANAND JAIN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</si>
</sst>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93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1" fillId="11" borderId="0" xfId="0" applyFont="1" applyFill="1"/>
    <xf numFmtId="0" fontId="1" fillId="15" borderId="0" xfId="0" applyFont="1" applyFill="1"/>
    <xf numFmtId="0" fontId="0" fillId="16" borderId="0" xfId="0" applyFill="1"/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17" borderId="20" xfId="0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7" fillId="18" borderId="20" xfId="0" applyFont="1" applyFill="1" applyBorder="1" applyAlignment="1">
      <alignment horizontal="center" vertical="center"/>
    </xf>
    <xf numFmtId="165" fontId="31" fillId="19" borderId="21" xfId="0" applyNumberFormat="1" applyFont="1" applyFill="1" applyBorder="1" applyAlignment="1">
      <alignment horizontal="center" vertical="center"/>
    </xf>
    <xf numFmtId="15" fontId="31" fillId="19" borderId="21" xfId="0" applyNumberFormat="1" applyFont="1" applyFill="1" applyBorder="1" applyAlignment="1">
      <alignment horizontal="center" vertical="center"/>
    </xf>
    <xf numFmtId="0" fontId="32" fillId="19" borderId="21" xfId="0" applyFont="1" applyFill="1" applyBorder="1"/>
    <xf numFmtId="43" fontId="31" fillId="19" borderId="21" xfId="0" applyNumberFormat="1" applyFont="1" applyFill="1" applyBorder="1" applyAlignment="1">
      <alignment horizontal="center" vertical="top"/>
    </xf>
    <xf numFmtId="0" fontId="31" fillId="19" borderId="21" xfId="0" applyFont="1" applyFill="1" applyBorder="1" applyAlignment="1">
      <alignment horizontal="center" vertical="center"/>
    </xf>
    <xf numFmtId="0" fontId="31" fillId="19" borderId="21" xfId="0" applyFont="1" applyFill="1" applyBorder="1" applyAlignment="1">
      <alignment horizontal="center" vertical="top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0" fontId="32" fillId="20" borderId="20" xfId="0" applyNumberFormat="1" applyFont="1" applyFill="1" applyBorder="1" applyAlignment="1">
      <alignment horizontal="center" vertical="center" wrapText="1"/>
    </xf>
    <xf numFmtId="16" fontId="32" fillId="20" borderId="20" xfId="0" applyNumberFormat="1" applyFont="1" applyFill="1" applyBorder="1" applyAlignment="1">
      <alignment horizontal="center" vertical="center"/>
    </xf>
    <xf numFmtId="2" fontId="37" fillId="18" borderId="20" xfId="0" applyNumberFormat="1" applyFont="1" applyFill="1" applyBorder="1" applyAlignment="1">
      <alignment horizontal="center" vertical="center"/>
    </xf>
    <xf numFmtId="166" fontId="37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0" fontId="31" fillId="18" borderId="20" xfId="0" applyFont="1" applyFill="1" applyBorder="1"/>
    <xf numFmtId="16" fontId="37" fillId="12" borderId="20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 wrapText="1"/>
    </xf>
    <xf numFmtId="0" fontId="31" fillId="21" borderId="20" xfId="0" applyFont="1" applyFill="1" applyBorder="1" applyAlignment="1">
      <alignment horizontal="center" vertical="center"/>
    </xf>
    <xf numFmtId="16" fontId="32" fillId="18" borderId="20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0" fontId="31" fillId="19" borderId="20" xfId="0" applyFont="1" applyFill="1" applyBorder="1" applyAlignment="1">
      <alignment horizontal="center" vertical="center"/>
    </xf>
    <xf numFmtId="165" fontId="31" fillId="19" borderId="20" xfId="0" applyNumberFormat="1" applyFont="1" applyFill="1" applyBorder="1" applyAlignment="1">
      <alignment horizontal="center" vertical="center"/>
    </xf>
    <xf numFmtId="15" fontId="31" fillId="19" borderId="20" xfId="0" applyNumberFormat="1" applyFont="1" applyFill="1" applyBorder="1" applyAlignment="1">
      <alignment horizontal="center" vertical="center"/>
    </xf>
    <xf numFmtId="0" fontId="32" fillId="19" borderId="20" xfId="0" applyFont="1" applyFill="1" applyBorder="1"/>
    <xf numFmtId="43" fontId="31" fillId="19" borderId="20" xfId="0" applyNumberFormat="1" applyFont="1" applyFill="1" applyBorder="1" applyAlignment="1">
      <alignment horizontal="center" vertical="top"/>
    </xf>
    <xf numFmtId="0" fontId="31" fillId="19" borderId="20" xfId="0" applyFont="1" applyFill="1" applyBorder="1" applyAlignment="1">
      <alignment horizontal="center" vertical="top"/>
    </xf>
    <xf numFmtId="165" fontId="31" fillId="18" borderId="21" xfId="0" applyNumberFormat="1" applyFont="1" applyFill="1" applyBorder="1" applyAlignment="1">
      <alignment horizontal="center" vertical="center"/>
    </xf>
    <xf numFmtId="15" fontId="31" fillId="18" borderId="20" xfId="0" applyNumberFormat="1" applyFont="1" applyFill="1" applyBorder="1" applyAlignment="1">
      <alignment horizontal="center" vertical="center"/>
    </xf>
    <xf numFmtId="0" fontId="32" fillId="18" borderId="20" xfId="0" applyFont="1" applyFill="1" applyBorder="1"/>
    <xf numFmtId="43" fontId="31" fillId="18" borderId="20" xfId="0" applyNumberFormat="1" applyFont="1" applyFill="1" applyBorder="1" applyAlignment="1">
      <alignment horizontal="center" vertical="top"/>
    </xf>
    <xf numFmtId="0" fontId="31" fillId="18" borderId="20" xfId="0" applyFont="1" applyFill="1" applyBorder="1" applyAlignment="1">
      <alignment horizontal="center" vertical="top"/>
    </xf>
    <xf numFmtId="2" fontId="32" fillId="17" borderId="20" xfId="0" applyNumberFormat="1" applyFont="1" applyFill="1" applyBorder="1" applyAlignment="1">
      <alignment horizontal="center" vertical="center"/>
    </xf>
    <xf numFmtId="10" fontId="32" fillId="17" borderId="20" xfId="0" applyNumberFormat="1" applyFont="1" applyFill="1" applyBorder="1" applyAlignment="1">
      <alignment horizontal="center" vertical="center" wrapText="1"/>
    </xf>
    <xf numFmtId="16" fontId="32" fillId="17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6" fontId="37" fillId="23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0" fontId="32" fillId="22" borderId="20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7" fillId="22" borderId="20" xfId="0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" fontId="32" fillId="22" borderId="20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center" vertical="center"/>
    </xf>
    <xf numFmtId="15" fontId="31" fillId="18" borderId="21" xfId="0" applyNumberFormat="1" applyFont="1" applyFill="1" applyBorder="1" applyAlignment="1">
      <alignment horizontal="center" vertical="center"/>
    </xf>
    <xf numFmtId="0" fontId="32" fillId="18" borderId="21" xfId="0" applyFont="1" applyFill="1" applyBorder="1"/>
    <xf numFmtId="43" fontId="31" fillId="18" borderId="21" xfId="0" applyNumberFormat="1" applyFont="1" applyFill="1" applyBorder="1" applyAlignment="1">
      <alignment horizontal="center" vertical="top"/>
    </xf>
    <xf numFmtId="0" fontId="31" fillId="18" borderId="21" xfId="0" applyFont="1" applyFill="1" applyBorder="1" applyAlignment="1">
      <alignment horizontal="center" vertical="top"/>
    </xf>
    <xf numFmtId="2" fontId="32" fillId="17" borderId="21" xfId="0" applyNumberFormat="1" applyFont="1" applyFill="1" applyBorder="1" applyAlignment="1">
      <alignment horizontal="center" vertical="center"/>
    </xf>
    <xf numFmtId="2" fontId="37" fillId="10" borderId="20" xfId="0" applyNumberFormat="1" applyFont="1" applyFill="1" applyBorder="1" applyAlignment="1">
      <alignment horizontal="center" vertical="center"/>
    </xf>
    <xf numFmtId="166" fontId="37" fillId="10" borderId="20" xfId="0" applyNumberFormat="1" applyFont="1" applyFill="1" applyBorder="1" applyAlignment="1">
      <alignment horizontal="center" vertical="center"/>
    </xf>
    <xf numFmtId="2" fontId="32" fillId="15" borderId="20" xfId="0" applyNumberFormat="1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6" fontId="37" fillId="0" borderId="20" xfId="0" applyNumberFormat="1" applyFont="1" applyBorder="1" applyAlignment="1">
      <alignment horizontal="center" vertical="center"/>
    </xf>
    <xf numFmtId="0" fontId="31" fillId="0" borderId="20" xfId="0" applyFont="1" applyBorder="1"/>
    <xf numFmtId="0" fontId="32" fillId="0" borderId="20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20" xfId="0" applyNumberFormat="1" applyFont="1" applyBorder="1" applyAlignment="1">
      <alignment horizontal="center" vertical="center"/>
    </xf>
    <xf numFmtId="166" fontId="37" fillId="0" borderId="20" xfId="0" applyNumberFormat="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21" borderId="20" xfId="0" applyFont="1" applyFill="1" applyBorder="1"/>
    <xf numFmtId="0" fontId="32" fillId="21" borderId="20" xfId="0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23" borderId="21" xfId="0" applyNumberFormat="1" applyFont="1" applyFill="1" applyBorder="1" applyAlignment="1">
      <alignment horizontal="center" vertical="center"/>
    </xf>
    <xf numFmtId="0" fontId="0" fillId="11" borderId="20" xfId="0" applyFill="1" applyBorder="1"/>
    <xf numFmtId="0" fontId="31" fillId="24" borderId="20" xfId="0" applyFont="1" applyFill="1" applyBorder="1"/>
    <xf numFmtId="0" fontId="32" fillId="12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5" fontId="31" fillId="10" borderId="22" xfId="0" applyNumberFormat="1" applyFont="1" applyFill="1" applyBorder="1" applyAlignment="1">
      <alignment horizontal="center" vertic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0" fontId="32" fillId="12" borderId="22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45002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45002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3" t="s">
        <v>16</v>
      </c>
      <c r="B9" s="375" t="s">
        <v>17</v>
      </c>
      <c r="C9" s="375" t="s">
        <v>18</v>
      </c>
      <c r="D9" s="375" t="s">
        <v>19</v>
      </c>
      <c r="E9" s="23" t="s">
        <v>20</v>
      </c>
      <c r="F9" s="23" t="s">
        <v>21</v>
      </c>
      <c r="G9" s="370" t="s">
        <v>22</v>
      </c>
      <c r="H9" s="371"/>
      <c r="I9" s="372"/>
      <c r="J9" s="370" t="s">
        <v>23</v>
      </c>
      <c r="K9" s="371"/>
      <c r="L9" s="372"/>
      <c r="M9" s="23"/>
      <c r="N9" s="24"/>
      <c r="O9" s="24"/>
      <c r="P9" s="24"/>
    </row>
    <row r="10" spans="1:16" ht="59.25" customHeight="1">
      <c r="A10" s="374"/>
      <c r="B10" s="376"/>
      <c r="C10" s="376"/>
      <c r="D10" s="376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45014</v>
      </c>
      <c r="E11" s="32">
        <v>17047.3</v>
      </c>
      <c r="F11" s="32">
        <v>17031.933333333334</v>
      </c>
      <c r="G11" s="33">
        <v>16933.866666666669</v>
      </c>
      <c r="H11" s="33">
        <v>16820.433333333334</v>
      </c>
      <c r="I11" s="33">
        <v>16722.366666666669</v>
      </c>
      <c r="J11" s="33">
        <v>17145.366666666669</v>
      </c>
      <c r="K11" s="33">
        <v>17243.433333333334</v>
      </c>
      <c r="L11" s="33">
        <v>17356.866666666669</v>
      </c>
      <c r="M11" s="34">
        <v>17130</v>
      </c>
      <c r="N11" s="34">
        <v>16918.5</v>
      </c>
      <c r="O11" s="35">
        <v>15381850</v>
      </c>
      <c r="P11" s="36">
        <v>1.8244104261481174E-2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45014</v>
      </c>
      <c r="E12" s="37">
        <v>39396.199999999997</v>
      </c>
      <c r="F12" s="37">
        <v>39275.5</v>
      </c>
      <c r="G12" s="38">
        <v>38952.199999999997</v>
      </c>
      <c r="H12" s="38">
        <v>38508.199999999997</v>
      </c>
      <c r="I12" s="38">
        <v>38184.899999999994</v>
      </c>
      <c r="J12" s="38">
        <v>39719.5</v>
      </c>
      <c r="K12" s="38">
        <v>40042.800000000003</v>
      </c>
      <c r="L12" s="38">
        <v>40486.800000000003</v>
      </c>
      <c r="M12" s="28">
        <v>39598.800000000003</v>
      </c>
      <c r="N12" s="28">
        <v>38831.5</v>
      </c>
      <c r="O12" s="39">
        <v>5628950</v>
      </c>
      <c r="P12" s="40">
        <v>6.0139760155845084E-3</v>
      </c>
    </row>
    <row r="13" spans="1:16" ht="12.75" customHeight="1">
      <c r="A13" s="28">
        <v>3</v>
      </c>
      <c r="B13" s="29" t="s">
        <v>35</v>
      </c>
      <c r="C13" s="30" t="s">
        <v>767</v>
      </c>
      <c r="D13" s="31">
        <v>45013</v>
      </c>
      <c r="E13" s="37">
        <v>17544.849999999999</v>
      </c>
      <c r="F13" s="37">
        <v>17498.100000000002</v>
      </c>
      <c r="G13" s="38">
        <v>17366.750000000004</v>
      </c>
      <c r="H13" s="38">
        <v>17188.650000000001</v>
      </c>
      <c r="I13" s="38">
        <v>17057.300000000003</v>
      </c>
      <c r="J13" s="38">
        <v>17676.200000000004</v>
      </c>
      <c r="K13" s="38">
        <v>17807.550000000003</v>
      </c>
      <c r="L13" s="38">
        <v>17985.650000000005</v>
      </c>
      <c r="M13" s="28">
        <v>17629.45</v>
      </c>
      <c r="N13" s="28">
        <v>17320</v>
      </c>
      <c r="O13" s="39">
        <v>34640</v>
      </c>
      <c r="P13" s="40">
        <v>9.324009324009324E-3</v>
      </c>
    </row>
    <row r="14" spans="1:16" ht="12.75" customHeight="1">
      <c r="A14" s="28">
        <v>4</v>
      </c>
      <c r="B14" s="29" t="s">
        <v>35</v>
      </c>
      <c r="C14" s="30" t="s">
        <v>792</v>
      </c>
      <c r="D14" s="31">
        <v>45013</v>
      </c>
      <c r="E14" s="37">
        <v>6992.1</v>
      </c>
      <c r="F14" s="37">
        <v>2330.7000000000003</v>
      </c>
      <c r="G14" s="38">
        <v>4661.4000000000005</v>
      </c>
      <c r="H14" s="38">
        <v>2330.7000000000003</v>
      </c>
      <c r="I14" s="38">
        <v>4661.4000000000005</v>
      </c>
      <c r="J14" s="38">
        <v>4661.4000000000005</v>
      </c>
      <c r="K14" s="38">
        <v>2330.7000000000003</v>
      </c>
      <c r="L14" s="38">
        <v>4661.4000000000005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45014</v>
      </c>
      <c r="E15" s="37">
        <v>523.04999999999995</v>
      </c>
      <c r="F15" s="37">
        <v>520.58333333333337</v>
      </c>
      <c r="G15" s="38">
        <v>512.41666666666674</v>
      </c>
      <c r="H15" s="38">
        <v>501.78333333333336</v>
      </c>
      <c r="I15" s="38">
        <v>493.61666666666673</v>
      </c>
      <c r="J15" s="38">
        <v>531.2166666666667</v>
      </c>
      <c r="K15" s="38">
        <v>539.38333333333344</v>
      </c>
      <c r="L15" s="38">
        <v>550.01666666666677</v>
      </c>
      <c r="M15" s="28">
        <v>528.75</v>
      </c>
      <c r="N15" s="28">
        <v>509.95</v>
      </c>
      <c r="O15" s="39">
        <v>4246600</v>
      </c>
      <c r="P15" s="40">
        <v>-9.9088386841062227E-3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45014</v>
      </c>
      <c r="E16" s="37">
        <v>3332.45</v>
      </c>
      <c r="F16" s="37">
        <v>3311.5</v>
      </c>
      <c r="G16" s="38">
        <v>3275</v>
      </c>
      <c r="H16" s="38">
        <v>3217.55</v>
      </c>
      <c r="I16" s="38">
        <v>3181.05</v>
      </c>
      <c r="J16" s="38">
        <v>3368.95</v>
      </c>
      <c r="K16" s="38">
        <v>3405.45</v>
      </c>
      <c r="L16" s="38">
        <v>3462.8999999999996</v>
      </c>
      <c r="M16" s="28">
        <v>3348</v>
      </c>
      <c r="N16" s="28">
        <v>3254.05</v>
      </c>
      <c r="O16" s="39">
        <v>1577500</v>
      </c>
      <c r="P16" s="40">
        <v>-1.0971786833855799E-2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45014</v>
      </c>
      <c r="E17" s="37">
        <v>20820.8</v>
      </c>
      <c r="F17" s="37">
        <v>20701.850000000002</v>
      </c>
      <c r="G17" s="38">
        <v>20503.750000000004</v>
      </c>
      <c r="H17" s="38">
        <v>20186.7</v>
      </c>
      <c r="I17" s="38">
        <v>19988.600000000002</v>
      </c>
      <c r="J17" s="38">
        <v>21018.900000000005</v>
      </c>
      <c r="K17" s="38">
        <v>21217.000000000004</v>
      </c>
      <c r="L17" s="38">
        <v>21534.050000000007</v>
      </c>
      <c r="M17" s="28">
        <v>20899.95</v>
      </c>
      <c r="N17" s="28">
        <v>20384.8</v>
      </c>
      <c r="O17" s="39">
        <v>45560</v>
      </c>
      <c r="P17" s="40">
        <v>7.9646017699115043E-3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45014</v>
      </c>
      <c r="E18" s="37">
        <v>149.25</v>
      </c>
      <c r="F18" s="37">
        <v>147.91666666666666</v>
      </c>
      <c r="G18" s="38">
        <v>145.63333333333333</v>
      </c>
      <c r="H18" s="38">
        <v>142.01666666666668</v>
      </c>
      <c r="I18" s="38">
        <v>139.73333333333335</v>
      </c>
      <c r="J18" s="38">
        <v>151.5333333333333</v>
      </c>
      <c r="K18" s="38">
        <v>153.81666666666666</v>
      </c>
      <c r="L18" s="38">
        <v>157.43333333333328</v>
      </c>
      <c r="M18" s="28">
        <v>150.19999999999999</v>
      </c>
      <c r="N18" s="28">
        <v>144.30000000000001</v>
      </c>
      <c r="O18" s="39">
        <v>33625800</v>
      </c>
      <c r="P18" s="40">
        <v>1.9315763627434934E-2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45014</v>
      </c>
      <c r="E19" s="37">
        <v>215.85</v>
      </c>
      <c r="F19" s="37">
        <v>214.86666666666665</v>
      </c>
      <c r="G19" s="38">
        <v>211.2833333333333</v>
      </c>
      <c r="H19" s="38">
        <v>206.71666666666667</v>
      </c>
      <c r="I19" s="38">
        <v>203.13333333333333</v>
      </c>
      <c r="J19" s="38">
        <v>219.43333333333328</v>
      </c>
      <c r="K19" s="38">
        <v>223.01666666666659</v>
      </c>
      <c r="L19" s="38">
        <v>227.58333333333326</v>
      </c>
      <c r="M19" s="28">
        <v>218.45</v>
      </c>
      <c r="N19" s="28">
        <v>210.3</v>
      </c>
      <c r="O19" s="39">
        <v>24479000</v>
      </c>
      <c r="P19" s="40">
        <v>1.6409370614271834E-2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45014</v>
      </c>
      <c r="E20" s="37">
        <v>1762.75</v>
      </c>
      <c r="F20" s="37">
        <v>1755.1166666666668</v>
      </c>
      <c r="G20" s="38">
        <v>1735.2333333333336</v>
      </c>
      <c r="H20" s="38">
        <v>1707.7166666666667</v>
      </c>
      <c r="I20" s="38">
        <v>1687.8333333333335</v>
      </c>
      <c r="J20" s="38">
        <v>1782.6333333333337</v>
      </c>
      <c r="K20" s="38">
        <v>1802.5166666666669</v>
      </c>
      <c r="L20" s="38">
        <v>1830.0333333333338</v>
      </c>
      <c r="M20" s="28">
        <v>1775</v>
      </c>
      <c r="N20" s="28">
        <v>1727.6</v>
      </c>
      <c r="O20" s="39">
        <v>4968750</v>
      </c>
      <c r="P20" s="40">
        <v>2.6737967914438501E-3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45014</v>
      </c>
      <c r="E21" s="37">
        <v>1853.35</v>
      </c>
      <c r="F21" s="37">
        <v>1845.0833333333333</v>
      </c>
      <c r="G21" s="38">
        <v>1808.3666666666666</v>
      </c>
      <c r="H21" s="38">
        <v>1763.3833333333332</v>
      </c>
      <c r="I21" s="38">
        <v>1726.6666666666665</v>
      </c>
      <c r="J21" s="38">
        <v>1890.0666666666666</v>
      </c>
      <c r="K21" s="38">
        <v>1926.7833333333333</v>
      </c>
      <c r="L21" s="38">
        <v>1971.7666666666667</v>
      </c>
      <c r="M21" s="28">
        <v>1881.8</v>
      </c>
      <c r="N21" s="28">
        <v>1800.1</v>
      </c>
      <c r="O21" s="39">
        <v>16138750</v>
      </c>
      <c r="P21" s="40">
        <v>2.5252124195981895E-2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45014</v>
      </c>
      <c r="E22" s="37">
        <v>681.55</v>
      </c>
      <c r="F22" s="37">
        <v>683.93333333333339</v>
      </c>
      <c r="G22" s="38">
        <v>674.26666666666677</v>
      </c>
      <c r="H22" s="38">
        <v>666.98333333333335</v>
      </c>
      <c r="I22" s="38">
        <v>657.31666666666672</v>
      </c>
      <c r="J22" s="38">
        <v>691.21666666666681</v>
      </c>
      <c r="K22" s="38">
        <v>700.88333333333333</v>
      </c>
      <c r="L22" s="38">
        <v>708.16666666666686</v>
      </c>
      <c r="M22" s="28">
        <v>693.6</v>
      </c>
      <c r="N22" s="28">
        <v>676.65</v>
      </c>
      <c r="O22" s="39">
        <v>38803125</v>
      </c>
      <c r="P22" s="40">
        <v>-4.2134658109108859E-2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45014</v>
      </c>
      <c r="E23" s="37">
        <v>3162.1</v>
      </c>
      <c r="F23" s="37">
        <v>3136.1666666666665</v>
      </c>
      <c r="G23" s="38">
        <v>3096.333333333333</v>
      </c>
      <c r="H23" s="38">
        <v>3030.5666666666666</v>
      </c>
      <c r="I23" s="38">
        <v>2990.7333333333331</v>
      </c>
      <c r="J23" s="38">
        <v>3201.9333333333329</v>
      </c>
      <c r="K23" s="38">
        <v>3241.766666666666</v>
      </c>
      <c r="L23" s="38">
        <v>3307.5333333333328</v>
      </c>
      <c r="M23" s="28">
        <v>3176</v>
      </c>
      <c r="N23" s="28">
        <v>3070.4</v>
      </c>
      <c r="O23" s="39">
        <v>462400</v>
      </c>
      <c r="P23" s="40">
        <v>-1.9508057675996608E-2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45014</v>
      </c>
      <c r="E24" s="37">
        <v>381.9</v>
      </c>
      <c r="F24" s="37">
        <v>376.55</v>
      </c>
      <c r="G24" s="38">
        <v>366.55</v>
      </c>
      <c r="H24" s="38">
        <v>351.2</v>
      </c>
      <c r="I24" s="38">
        <v>341.2</v>
      </c>
      <c r="J24" s="38">
        <v>391.90000000000003</v>
      </c>
      <c r="K24" s="38">
        <v>401.90000000000003</v>
      </c>
      <c r="L24" s="38">
        <v>417.25000000000006</v>
      </c>
      <c r="M24" s="28">
        <v>386.55</v>
      </c>
      <c r="N24" s="28">
        <v>361.2</v>
      </c>
      <c r="O24" s="39">
        <v>63752400</v>
      </c>
      <c r="P24" s="40">
        <v>-8.7321578505457596E-3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45014</v>
      </c>
      <c r="E25" s="37">
        <v>4331.75</v>
      </c>
      <c r="F25" s="37">
        <v>4333.416666666667</v>
      </c>
      <c r="G25" s="38">
        <v>4285.7333333333336</v>
      </c>
      <c r="H25" s="38">
        <v>4239.7166666666662</v>
      </c>
      <c r="I25" s="38">
        <v>4192.0333333333328</v>
      </c>
      <c r="J25" s="38">
        <v>4379.4333333333343</v>
      </c>
      <c r="K25" s="38">
        <v>4427.1166666666668</v>
      </c>
      <c r="L25" s="38">
        <v>4473.133333333335</v>
      </c>
      <c r="M25" s="28">
        <v>4381.1000000000004</v>
      </c>
      <c r="N25" s="28">
        <v>4287.3999999999996</v>
      </c>
      <c r="O25" s="39">
        <v>1407750</v>
      </c>
      <c r="P25" s="40">
        <v>-5.2994170641229464E-3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45014</v>
      </c>
      <c r="E26" s="37">
        <v>310.2</v>
      </c>
      <c r="F26" s="37">
        <v>309.68333333333334</v>
      </c>
      <c r="G26" s="38">
        <v>306.9666666666667</v>
      </c>
      <c r="H26" s="38">
        <v>303.73333333333335</v>
      </c>
      <c r="I26" s="38">
        <v>301.01666666666671</v>
      </c>
      <c r="J26" s="38">
        <v>312.91666666666669</v>
      </c>
      <c r="K26" s="38">
        <v>315.63333333333327</v>
      </c>
      <c r="L26" s="38">
        <v>318.86666666666667</v>
      </c>
      <c r="M26" s="28">
        <v>312.39999999999998</v>
      </c>
      <c r="N26" s="28">
        <v>306.45</v>
      </c>
      <c r="O26" s="39">
        <v>14350000</v>
      </c>
      <c r="P26" s="40">
        <v>3.1965768940347347E-2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45014</v>
      </c>
      <c r="E27" s="37">
        <v>140.1</v>
      </c>
      <c r="F27" s="37">
        <v>139.23333333333332</v>
      </c>
      <c r="G27" s="38">
        <v>138.01666666666665</v>
      </c>
      <c r="H27" s="38">
        <v>135.93333333333334</v>
      </c>
      <c r="I27" s="38">
        <v>134.71666666666667</v>
      </c>
      <c r="J27" s="38">
        <v>141.31666666666663</v>
      </c>
      <c r="K27" s="38">
        <v>142.53333333333327</v>
      </c>
      <c r="L27" s="38">
        <v>144.61666666666662</v>
      </c>
      <c r="M27" s="28">
        <v>140.44999999999999</v>
      </c>
      <c r="N27" s="28">
        <v>137.15</v>
      </c>
      <c r="O27" s="39">
        <v>68120000</v>
      </c>
      <c r="P27" s="40">
        <v>5.9809495680425316E-3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45014</v>
      </c>
      <c r="E28" s="37">
        <v>2900.8</v>
      </c>
      <c r="F28" s="37">
        <v>2882.4666666666672</v>
      </c>
      <c r="G28" s="38">
        <v>2858.3833333333341</v>
      </c>
      <c r="H28" s="38">
        <v>2815.9666666666672</v>
      </c>
      <c r="I28" s="38">
        <v>2791.8833333333341</v>
      </c>
      <c r="J28" s="38">
        <v>2924.8833333333341</v>
      </c>
      <c r="K28" s="38">
        <v>2948.9666666666672</v>
      </c>
      <c r="L28" s="38">
        <v>2991.3833333333341</v>
      </c>
      <c r="M28" s="28">
        <v>2906.55</v>
      </c>
      <c r="N28" s="28">
        <v>2840.05</v>
      </c>
      <c r="O28" s="39">
        <v>6605800</v>
      </c>
      <c r="P28" s="40">
        <v>-1.8104524644747013E-2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45014</v>
      </c>
      <c r="E29" s="37">
        <v>1340.65</v>
      </c>
      <c r="F29" s="37">
        <v>1343.8000000000002</v>
      </c>
      <c r="G29" s="38">
        <v>1328.6500000000003</v>
      </c>
      <c r="H29" s="38">
        <v>1316.65</v>
      </c>
      <c r="I29" s="38">
        <v>1301.5000000000002</v>
      </c>
      <c r="J29" s="38">
        <v>1355.8000000000004</v>
      </c>
      <c r="K29" s="38">
        <v>1370.95</v>
      </c>
      <c r="L29" s="38">
        <v>1382.9500000000005</v>
      </c>
      <c r="M29" s="28">
        <v>1358.95</v>
      </c>
      <c r="N29" s="28">
        <v>1331.8</v>
      </c>
      <c r="O29" s="39">
        <v>2200899</v>
      </c>
      <c r="P29" s="40">
        <v>-2.4243410348193946E-2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45014</v>
      </c>
      <c r="E30" s="37">
        <v>6958.65</v>
      </c>
      <c r="F30" s="37">
        <v>6909.2166666666672</v>
      </c>
      <c r="G30" s="38">
        <v>6819.4333333333343</v>
      </c>
      <c r="H30" s="38">
        <v>6680.2166666666672</v>
      </c>
      <c r="I30" s="38">
        <v>6590.4333333333343</v>
      </c>
      <c r="J30" s="38">
        <v>7048.4333333333343</v>
      </c>
      <c r="K30" s="38">
        <v>7138.2166666666672</v>
      </c>
      <c r="L30" s="38">
        <v>7277.4333333333343</v>
      </c>
      <c r="M30" s="28">
        <v>6999</v>
      </c>
      <c r="N30" s="28">
        <v>6770</v>
      </c>
      <c r="O30" s="39">
        <v>162450</v>
      </c>
      <c r="P30" s="40">
        <v>-4.6235138705416116E-2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45014</v>
      </c>
      <c r="E31" s="37">
        <v>584.79999999999995</v>
      </c>
      <c r="F31" s="37">
        <v>582.18333333333328</v>
      </c>
      <c r="G31" s="38">
        <v>575.91666666666652</v>
      </c>
      <c r="H31" s="38">
        <v>567.03333333333319</v>
      </c>
      <c r="I31" s="38">
        <v>560.76666666666642</v>
      </c>
      <c r="J31" s="38">
        <v>591.06666666666661</v>
      </c>
      <c r="K31" s="38">
        <v>597.33333333333326</v>
      </c>
      <c r="L31" s="38">
        <v>606.2166666666667</v>
      </c>
      <c r="M31" s="28">
        <v>588.45000000000005</v>
      </c>
      <c r="N31" s="28">
        <v>573.29999999999995</v>
      </c>
      <c r="O31" s="39">
        <v>15778000</v>
      </c>
      <c r="P31" s="40">
        <v>-1.0225205445078728E-2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45014</v>
      </c>
      <c r="E32" s="37">
        <v>476.9</v>
      </c>
      <c r="F32" s="37">
        <v>472.75</v>
      </c>
      <c r="G32" s="38">
        <v>465.65</v>
      </c>
      <c r="H32" s="38">
        <v>454.4</v>
      </c>
      <c r="I32" s="38">
        <v>447.29999999999995</v>
      </c>
      <c r="J32" s="38">
        <v>484</v>
      </c>
      <c r="K32" s="38">
        <v>491.1</v>
      </c>
      <c r="L32" s="38">
        <v>502.35</v>
      </c>
      <c r="M32" s="28">
        <v>479.85</v>
      </c>
      <c r="N32" s="28">
        <v>461.5</v>
      </c>
      <c r="O32" s="39">
        <v>14325000</v>
      </c>
      <c r="P32" s="40">
        <v>2.4165296346607565E-2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45014</v>
      </c>
      <c r="E33" s="37">
        <v>835.15</v>
      </c>
      <c r="F33" s="37">
        <v>831.06666666666661</v>
      </c>
      <c r="G33" s="38">
        <v>821.33333333333326</v>
      </c>
      <c r="H33" s="38">
        <v>807.51666666666665</v>
      </c>
      <c r="I33" s="38">
        <v>797.7833333333333</v>
      </c>
      <c r="J33" s="38">
        <v>844.88333333333321</v>
      </c>
      <c r="K33" s="38">
        <v>854.61666666666656</v>
      </c>
      <c r="L33" s="38">
        <v>868.43333333333317</v>
      </c>
      <c r="M33" s="28">
        <v>840.8</v>
      </c>
      <c r="N33" s="28">
        <v>817.25</v>
      </c>
      <c r="O33" s="39">
        <v>52845600</v>
      </c>
      <c r="P33" s="40">
        <v>4.0177622410657345E-2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45014</v>
      </c>
      <c r="E34" s="37">
        <v>3800.5</v>
      </c>
      <c r="F34" s="37">
        <v>3786.7333333333336</v>
      </c>
      <c r="G34" s="38">
        <v>3761.7666666666673</v>
      </c>
      <c r="H34" s="38">
        <v>3723.0333333333338</v>
      </c>
      <c r="I34" s="38">
        <v>3698.0666666666675</v>
      </c>
      <c r="J34" s="38">
        <v>3825.4666666666672</v>
      </c>
      <c r="K34" s="38">
        <v>3850.4333333333334</v>
      </c>
      <c r="L34" s="38">
        <v>3889.166666666667</v>
      </c>
      <c r="M34" s="28">
        <v>3811.7</v>
      </c>
      <c r="N34" s="28">
        <v>3748</v>
      </c>
      <c r="O34" s="39">
        <v>1148750</v>
      </c>
      <c r="P34" s="40">
        <v>0.11151427189163038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45014</v>
      </c>
      <c r="E35" s="37">
        <v>1299.8499999999999</v>
      </c>
      <c r="F35" s="37">
        <v>1295.1000000000001</v>
      </c>
      <c r="G35" s="38">
        <v>1279.9500000000003</v>
      </c>
      <c r="H35" s="38">
        <v>1260.0500000000002</v>
      </c>
      <c r="I35" s="38">
        <v>1244.9000000000003</v>
      </c>
      <c r="J35" s="38">
        <v>1315.0000000000002</v>
      </c>
      <c r="K35" s="38">
        <v>1330.1500000000003</v>
      </c>
      <c r="L35" s="38">
        <v>1350.0500000000002</v>
      </c>
      <c r="M35" s="28">
        <v>1310.25</v>
      </c>
      <c r="N35" s="28">
        <v>1275.2</v>
      </c>
      <c r="O35" s="39">
        <v>10156000</v>
      </c>
      <c r="P35" s="40">
        <v>-9.702111062356784E-3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45014</v>
      </c>
      <c r="E36" s="37">
        <v>5746.45</v>
      </c>
      <c r="F36" s="37">
        <v>5740.4666666666672</v>
      </c>
      <c r="G36" s="38">
        <v>5696.2333333333345</v>
      </c>
      <c r="H36" s="38">
        <v>5646.0166666666673</v>
      </c>
      <c r="I36" s="38">
        <v>5601.7833333333347</v>
      </c>
      <c r="J36" s="38">
        <v>5790.6833333333343</v>
      </c>
      <c r="K36" s="38">
        <v>5834.9166666666679</v>
      </c>
      <c r="L36" s="38">
        <v>5885.1333333333341</v>
      </c>
      <c r="M36" s="28">
        <v>5784.7</v>
      </c>
      <c r="N36" s="28">
        <v>5690.25</v>
      </c>
      <c r="O36" s="39">
        <v>5574375</v>
      </c>
      <c r="P36" s="40">
        <v>2.1134823227697379E-2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45014</v>
      </c>
      <c r="E37" s="37">
        <v>1986</v>
      </c>
      <c r="F37" s="37">
        <v>1978.1499999999999</v>
      </c>
      <c r="G37" s="38">
        <v>1959.2999999999997</v>
      </c>
      <c r="H37" s="38">
        <v>1932.6</v>
      </c>
      <c r="I37" s="38">
        <v>1913.7499999999998</v>
      </c>
      <c r="J37" s="38">
        <v>2004.8499999999997</v>
      </c>
      <c r="K37" s="38">
        <v>2023.6999999999996</v>
      </c>
      <c r="L37" s="38">
        <v>2050.3999999999996</v>
      </c>
      <c r="M37" s="28">
        <v>1997</v>
      </c>
      <c r="N37" s="28">
        <v>1951.45</v>
      </c>
      <c r="O37" s="39">
        <v>1707000</v>
      </c>
      <c r="P37" s="40">
        <v>-1.3522884882108182E-2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45014</v>
      </c>
      <c r="E38" s="37">
        <v>390.15</v>
      </c>
      <c r="F38" s="37">
        <v>389.5333333333333</v>
      </c>
      <c r="G38" s="38">
        <v>384.61666666666662</v>
      </c>
      <c r="H38" s="38">
        <v>379.08333333333331</v>
      </c>
      <c r="I38" s="38">
        <v>374.16666666666663</v>
      </c>
      <c r="J38" s="38">
        <v>395.06666666666661</v>
      </c>
      <c r="K38" s="38">
        <v>399.98333333333335</v>
      </c>
      <c r="L38" s="38">
        <v>405.51666666666659</v>
      </c>
      <c r="M38" s="28">
        <v>394.45</v>
      </c>
      <c r="N38" s="28">
        <v>384</v>
      </c>
      <c r="O38" s="39">
        <v>7140800</v>
      </c>
      <c r="P38" s="40">
        <v>1.5703231679563039E-2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45014</v>
      </c>
      <c r="E39" s="37">
        <v>205.3</v>
      </c>
      <c r="F39" s="37">
        <v>203.35</v>
      </c>
      <c r="G39" s="38">
        <v>200.14999999999998</v>
      </c>
      <c r="H39" s="38">
        <v>194.99999999999997</v>
      </c>
      <c r="I39" s="38">
        <v>191.79999999999995</v>
      </c>
      <c r="J39" s="38">
        <v>208.5</v>
      </c>
      <c r="K39" s="38">
        <v>211.7</v>
      </c>
      <c r="L39" s="38">
        <v>216.85000000000002</v>
      </c>
      <c r="M39" s="28">
        <v>206.55</v>
      </c>
      <c r="N39" s="28">
        <v>198.2</v>
      </c>
      <c r="O39" s="39">
        <v>44803800</v>
      </c>
      <c r="P39" s="40">
        <v>-4.2006721075372056E-3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45014</v>
      </c>
      <c r="E40" s="37">
        <v>160.69999999999999</v>
      </c>
      <c r="F40" s="37">
        <v>159.78333333333333</v>
      </c>
      <c r="G40" s="38">
        <v>157.36666666666667</v>
      </c>
      <c r="H40" s="38">
        <v>154.03333333333333</v>
      </c>
      <c r="I40" s="38">
        <v>151.61666666666667</v>
      </c>
      <c r="J40" s="38">
        <v>163.11666666666667</v>
      </c>
      <c r="K40" s="38">
        <v>165.53333333333336</v>
      </c>
      <c r="L40" s="38">
        <v>168.86666666666667</v>
      </c>
      <c r="M40" s="28">
        <v>162.19999999999999</v>
      </c>
      <c r="N40" s="28">
        <v>156.44999999999999</v>
      </c>
      <c r="O40" s="39">
        <v>103188150</v>
      </c>
      <c r="P40" s="40">
        <v>2.9593742703712352E-2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45014</v>
      </c>
      <c r="E41" s="37">
        <v>1416.3</v>
      </c>
      <c r="F41" s="37">
        <v>1411.4166666666667</v>
      </c>
      <c r="G41" s="38">
        <v>1400.4833333333336</v>
      </c>
      <c r="H41" s="38">
        <v>1384.6666666666667</v>
      </c>
      <c r="I41" s="38">
        <v>1373.7333333333336</v>
      </c>
      <c r="J41" s="38">
        <v>1427.2333333333336</v>
      </c>
      <c r="K41" s="38">
        <v>1438.1666666666665</v>
      </c>
      <c r="L41" s="38">
        <v>1453.9833333333336</v>
      </c>
      <c r="M41" s="28">
        <v>1422.35</v>
      </c>
      <c r="N41" s="28">
        <v>1395.6</v>
      </c>
      <c r="O41" s="39">
        <v>3057450</v>
      </c>
      <c r="P41" s="40">
        <v>9.9036643558116501E-4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45014</v>
      </c>
      <c r="E42" s="37">
        <v>92</v>
      </c>
      <c r="F42" s="37">
        <v>91.333333333333329</v>
      </c>
      <c r="G42" s="38">
        <v>90.216666666666654</v>
      </c>
      <c r="H42" s="38">
        <v>88.433333333333323</v>
      </c>
      <c r="I42" s="38">
        <v>87.316666666666649</v>
      </c>
      <c r="J42" s="38">
        <v>93.11666666666666</v>
      </c>
      <c r="K42" s="38">
        <v>94.233333333333334</v>
      </c>
      <c r="L42" s="38">
        <v>96.016666666666666</v>
      </c>
      <c r="M42" s="28">
        <v>92.45</v>
      </c>
      <c r="N42" s="28">
        <v>89.55</v>
      </c>
      <c r="O42" s="39">
        <v>112985400</v>
      </c>
      <c r="P42" s="40">
        <v>9.266802443991853E-3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45014</v>
      </c>
      <c r="E43" s="37">
        <v>605.04999999999995</v>
      </c>
      <c r="F43" s="37">
        <v>599.58333333333326</v>
      </c>
      <c r="G43" s="38">
        <v>592.76666666666654</v>
      </c>
      <c r="H43" s="38">
        <v>580.48333333333323</v>
      </c>
      <c r="I43" s="38">
        <v>573.66666666666652</v>
      </c>
      <c r="J43" s="38">
        <v>611.86666666666656</v>
      </c>
      <c r="K43" s="38">
        <v>618.68333333333317</v>
      </c>
      <c r="L43" s="38">
        <v>630.96666666666658</v>
      </c>
      <c r="M43" s="28">
        <v>606.4</v>
      </c>
      <c r="N43" s="28">
        <v>587.29999999999995</v>
      </c>
      <c r="O43" s="39">
        <v>8275300</v>
      </c>
      <c r="P43" s="40">
        <v>-6.1853098890135925E-2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45014</v>
      </c>
      <c r="E44" s="37">
        <v>789.6</v>
      </c>
      <c r="F44" s="37">
        <v>787.33333333333337</v>
      </c>
      <c r="G44" s="38">
        <v>779.51666666666677</v>
      </c>
      <c r="H44" s="38">
        <v>769.43333333333339</v>
      </c>
      <c r="I44" s="38">
        <v>761.61666666666679</v>
      </c>
      <c r="J44" s="38">
        <v>797.41666666666674</v>
      </c>
      <c r="K44" s="38">
        <v>805.23333333333335</v>
      </c>
      <c r="L44" s="38">
        <v>815.31666666666672</v>
      </c>
      <c r="M44" s="28">
        <v>795.15</v>
      </c>
      <c r="N44" s="28">
        <v>777.25</v>
      </c>
      <c r="O44" s="39">
        <v>7482000</v>
      </c>
      <c r="P44" s="40">
        <v>2.1712412945514133E-2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45014</v>
      </c>
      <c r="E45" s="37">
        <v>750.2</v>
      </c>
      <c r="F45" s="37">
        <v>753.46666666666658</v>
      </c>
      <c r="G45" s="38">
        <v>744.28333333333319</v>
      </c>
      <c r="H45" s="38">
        <v>738.36666666666656</v>
      </c>
      <c r="I45" s="38">
        <v>729.18333333333317</v>
      </c>
      <c r="J45" s="38">
        <v>759.38333333333321</v>
      </c>
      <c r="K45" s="38">
        <v>768.56666666666661</v>
      </c>
      <c r="L45" s="38">
        <v>774.48333333333323</v>
      </c>
      <c r="M45" s="28">
        <v>762.65</v>
      </c>
      <c r="N45" s="28">
        <v>747.55</v>
      </c>
      <c r="O45" s="39">
        <v>40363600</v>
      </c>
      <c r="P45" s="40">
        <v>1.2945523900345691E-2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45014</v>
      </c>
      <c r="E46" s="37">
        <v>75.849999999999994</v>
      </c>
      <c r="F46" s="37">
        <v>75.25</v>
      </c>
      <c r="G46" s="38">
        <v>74.099999999999994</v>
      </c>
      <c r="H46" s="38">
        <v>72.349999999999994</v>
      </c>
      <c r="I46" s="38">
        <v>71.199999999999989</v>
      </c>
      <c r="J46" s="38">
        <v>77</v>
      </c>
      <c r="K46" s="38">
        <v>78.150000000000006</v>
      </c>
      <c r="L46" s="38">
        <v>79.900000000000006</v>
      </c>
      <c r="M46" s="28">
        <v>76.400000000000006</v>
      </c>
      <c r="N46" s="28">
        <v>73.5</v>
      </c>
      <c r="O46" s="39">
        <v>71767500</v>
      </c>
      <c r="P46" s="40">
        <v>-4.387247733255338E-4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45014</v>
      </c>
      <c r="E47" s="37">
        <v>223.15</v>
      </c>
      <c r="F47" s="37">
        <v>223.75</v>
      </c>
      <c r="G47" s="38">
        <v>221.2</v>
      </c>
      <c r="H47" s="38">
        <v>219.25</v>
      </c>
      <c r="I47" s="38">
        <v>216.7</v>
      </c>
      <c r="J47" s="38">
        <v>225.7</v>
      </c>
      <c r="K47" s="38">
        <v>228.25</v>
      </c>
      <c r="L47" s="38">
        <v>230.2</v>
      </c>
      <c r="M47" s="28">
        <v>226.3</v>
      </c>
      <c r="N47" s="28">
        <v>221.8</v>
      </c>
      <c r="O47" s="39">
        <v>37858000</v>
      </c>
      <c r="P47" s="40">
        <v>-2.6660203587009208E-3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45014</v>
      </c>
      <c r="E48" s="37">
        <v>18204.45</v>
      </c>
      <c r="F48" s="37">
        <v>18165.416666666668</v>
      </c>
      <c r="G48" s="38">
        <v>18021.933333333334</v>
      </c>
      <c r="H48" s="38">
        <v>17839.416666666668</v>
      </c>
      <c r="I48" s="38">
        <v>17695.933333333334</v>
      </c>
      <c r="J48" s="38">
        <v>18347.933333333334</v>
      </c>
      <c r="K48" s="38">
        <v>18491.416666666664</v>
      </c>
      <c r="L48" s="38">
        <v>18673.933333333334</v>
      </c>
      <c r="M48" s="28">
        <v>18308.900000000001</v>
      </c>
      <c r="N48" s="28">
        <v>17982.900000000001</v>
      </c>
      <c r="O48" s="39">
        <v>161650</v>
      </c>
      <c r="P48" s="40">
        <v>-3.3908754623921083E-3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45014</v>
      </c>
      <c r="E49" s="37">
        <v>351.4</v>
      </c>
      <c r="F49" s="37">
        <v>346.26666666666665</v>
      </c>
      <c r="G49" s="38">
        <v>339.83333333333331</v>
      </c>
      <c r="H49" s="38">
        <v>328.26666666666665</v>
      </c>
      <c r="I49" s="38">
        <v>321.83333333333331</v>
      </c>
      <c r="J49" s="38">
        <v>357.83333333333331</v>
      </c>
      <c r="K49" s="38">
        <v>364.26666666666671</v>
      </c>
      <c r="L49" s="38">
        <v>375.83333333333331</v>
      </c>
      <c r="M49" s="28">
        <v>352.7</v>
      </c>
      <c r="N49" s="28">
        <v>334.7</v>
      </c>
      <c r="O49" s="39">
        <v>15364800</v>
      </c>
      <c r="P49" s="40">
        <v>8.1053698074974673E-2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45014</v>
      </c>
      <c r="E50" s="37">
        <v>4332.3</v>
      </c>
      <c r="F50" s="37">
        <v>4316.0999999999995</v>
      </c>
      <c r="G50" s="38">
        <v>4291.1999999999989</v>
      </c>
      <c r="H50" s="38">
        <v>4250.0999999999995</v>
      </c>
      <c r="I50" s="38">
        <v>4225.1999999999989</v>
      </c>
      <c r="J50" s="38">
        <v>4357.1999999999989</v>
      </c>
      <c r="K50" s="38">
        <v>4382.0999999999985</v>
      </c>
      <c r="L50" s="38">
        <v>4423.1999999999989</v>
      </c>
      <c r="M50" s="28">
        <v>4341</v>
      </c>
      <c r="N50" s="28">
        <v>4275</v>
      </c>
      <c r="O50" s="39">
        <v>1267000</v>
      </c>
      <c r="P50" s="40">
        <v>-1.3239875389408099E-2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45014</v>
      </c>
      <c r="E51" s="37">
        <v>272.55</v>
      </c>
      <c r="F51" s="37">
        <v>271.5</v>
      </c>
      <c r="G51" s="38">
        <v>265.3</v>
      </c>
      <c r="H51" s="38">
        <v>258.05</v>
      </c>
      <c r="I51" s="38">
        <v>251.85000000000002</v>
      </c>
      <c r="J51" s="38">
        <v>278.75</v>
      </c>
      <c r="K51" s="38">
        <v>284.95000000000005</v>
      </c>
      <c r="L51" s="38">
        <v>292.2</v>
      </c>
      <c r="M51" s="28">
        <v>277.7</v>
      </c>
      <c r="N51" s="28">
        <v>264.25</v>
      </c>
      <c r="O51" s="39">
        <v>7400000</v>
      </c>
      <c r="P51" s="40">
        <v>-3.2426778242677826E-2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45014</v>
      </c>
      <c r="E52" s="37">
        <v>283.14999999999998</v>
      </c>
      <c r="F52" s="37">
        <v>282.5333333333333</v>
      </c>
      <c r="G52" s="38">
        <v>277.81666666666661</v>
      </c>
      <c r="H52" s="38">
        <v>272.48333333333329</v>
      </c>
      <c r="I52" s="38">
        <v>267.76666666666659</v>
      </c>
      <c r="J52" s="38">
        <v>287.86666666666662</v>
      </c>
      <c r="K52" s="38">
        <v>292.58333333333331</v>
      </c>
      <c r="L52" s="38">
        <v>297.91666666666663</v>
      </c>
      <c r="M52" s="28">
        <v>287.25</v>
      </c>
      <c r="N52" s="28">
        <v>277.2</v>
      </c>
      <c r="O52" s="39">
        <v>42822000</v>
      </c>
      <c r="P52" s="40">
        <v>2.7268605479629511E-2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45014</v>
      </c>
      <c r="E53" s="37">
        <v>524.15</v>
      </c>
      <c r="F53" s="37">
        <v>521.41666666666663</v>
      </c>
      <c r="G53" s="38">
        <v>513.83333333333326</v>
      </c>
      <c r="H53" s="38">
        <v>503.51666666666665</v>
      </c>
      <c r="I53" s="38">
        <v>495.93333333333328</v>
      </c>
      <c r="J53" s="38">
        <v>531.73333333333323</v>
      </c>
      <c r="K53" s="38">
        <v>539.31666666666649</v>
      </c>
      <c r="L53" s="38">
        <v>549.63333333333321</v>
      </c>
      <c r="M53" s="28">
        <v>529</v>
      </c>
      <c r="N53" s="28">
        <v>511.1</v>
      </c>
      <c r="O53" s="39">
        <v>3249675</v>
      </c>
      <c r="P53" s="40">
        <v>2.5854108956602031E-2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45014</v>
      </c>
      <c r="E54" s="37">
        <v>277.14999999999998</v>
      </c>
      <c r="F54" s="37">
        <v>276.38333333333333</v>
      </c>
      <c r="G54" s="38">
        <v>272.76666666666665</v>
      </c>
      <c r="H54" s="38">
        <v>268.38333333333333</v>
      </c>
      <c r="I54" s="38">
        <v>264.76666666666665</v>
      </c>
      <c r="J54" s="38">
        <v>280.76666666666665</v>
      </c>
      <c r="K54" s="38">
        <v>284.38333333333333</v>
      </c>
      <c r="L54" s="38">
        <v>288.76666666666665</v>
      </c>
      <c r="M54" s="28">
        <v>280</v>
      </c>
      <c r="N54" s="28">
        <v>272</v>
      </c>
      <c r="O54" s="39">
        <v>4842000</v>
      </c>
      <c r="P54" s="40">
        <v>1.829652996845426E-2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45014</v>
      </c>
      <c r="E55" s="37">
        <v>750.35</v>
      </c>
      <c r="F55" s="37">
        <v>749.45000000000016</v>
      </c>
      <c r="G55" s="38">
        <v>742.70000000000027</v>
      </c>
      <c r="H55" s="38">
        <v>735.05000000000007</v>
      </c>
      <c r="I55" s="38">
        <v>728.30000000000018</v>
      </c>
      <c r="J55" s="38">
        <v>757.10000000000036</v>
      </c>
      <c r="K55" s="38">
        <v>763.85000000000014</v>
      </c>
      <c r="L55" s="38">
        <v>771.50000000000045</v>
      </c>
      <c r="M55" s="28">
        <v>756.2</v>
      </c>
      <c r="N55" s="28">
        <v>741.8</v>
      </c>
      <c r="O55" s="39">
        <v>10211250</v>
      </c>
      <c r="P55" s="40">
        <v>-8.3758193736343765E-3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45014</v>
      </c>
      <c r="E56" s="37">
        <v>886</v>
      </c>
      <c r="F56" s="37">
        <v>886.2833333333333</v>
      </c>
      <c r="G56" s="38">
        <v>879.56666666666661</v>
      </c>
      <c r="H56" s="38">
        <v>873.13333333333333</v>
      </c>
      <c r="I56" s="38">
        <v>866.41666666666663</v>
      </c>
      <c r="J56" s="38">
        <v>892.71666666666658</v>
      </c>
      <c r="K56" s="38">
        <v>899.43333333333328</v>
      </c>
      <c r="L56" s="38">
        <v>905.86666666666656</v>
      </c>
      <c r="M56" s="28">
        <v>893</v>
      </c>
      <c r="N56" s="28">
        <v>879.85</v>
      </c>
      <c r="O56" s="39">
        <v>15592200</v>
      </c>
      <c r="P56" s="40">
        <v>-1.6280500307566125E-2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45014</v>
      </c>
      <c r="E57" s="37">
        <v>221.75</v>
      </c>
      <c r="F57" s="37">
        <v>220.80000000000004</v>
      </c>
      <c r="G57" s="38">
        <v>218.25000000000009</v>
      </c>
      <c r="H57" s="38">
        <v>214.75000000000006</v>
      </c>
      <c r="I57" s="38">
        <v>212.2000000000001</v>
      </c>
      <c r="J57" s="38">
        <v>224.30000000000007</v>
      </c>
      <c r="K57" s="38">
        <v>226.85000000000002</v>
      </c>
      <c r="L57" s="38">
        <v>230.35000000000005</v>
      </c>
      <c r="M57" s="28">
        <v>223.35</v>
      </c>
      <c r="N57" s="28">
        <v>217.3</v>
      </c>
      <c r="O57" s="39">
        <v>38245200</v>
      </c>
      <c r="P57" s="40">
        <v>5.1882106192736501E-3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45014</v>
      </c>
      <c r="E58" s="37">
        <v>3864.25</v>
      </c>
      <c r="F58" s="37">
        <v>3888.9166666666665</v>
      </c>
      <c r="G58" s="38">
        <v>3823.9333333333329</v>
      </c>
      <c r="H58" s="38">
        <v>3783.6166666666663</v>
      </c>
      <c r="I58" s="38">
        <v>3718.6333333333328</v>
      </c>
      <c r="J58" s="38">
        <v>3929.2333333333331</v>
      </c>
      <c r="K58" s="38">
        <v>3994.2166666666667</v>
      </c>
      <c r="L58" s="38">
        <v>4034.5333333333333</v>
      </c>
      <c r="M58" s="28">
        <v>3953.9</v>
      </c>
      <c r="N58" s="28">
        <v>3848.6</v>
      </c>
      <c r="O58" s="39">
        <v>819750</v>
      </c>
      <c r="P58" s="40">
        <v>1.4660069635330768E-3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45014</v>
      </c>
      <c r="E59" s="37">
        <v>1506.85</v>
      </c>
      <c r="F59" s="37">
        <v>1503.0833333333333</v>
      </c>
      <c r="G59" s="38">
        <v>1492.7666666666664</v>
      </c>
      <c r="H59" s="38">
        <v>1478.6833333333332</v>
      </c>
      <c r="I59" s="38">
        <v>1468.3666666666663</v>
      </c>
      <c r="J59" s="38">
        <v>1517.1666666666665</v>
      </c>
      <c r="K59" s="38">
        <v>1527.4833333333336</v>
      </c>
      <c r="L59" s="38">
        <v>1541.5666666666666</v>
      </c>
      <c r="M59" s="28">
        <v>1513.4</v>
      </c>
      <c r="N59" s="28">
        <v>1489</v>
      </c>
      <c r="O59" s="39">
        <v>1795500</v>
      </c>
      <c r="P59" s="40">
        <v>-4.6565774155995342E-3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45014</v>
      </c>
      <c r="E60" s="37">
        <v>593.85</v>
      </c>
      <c r="F60" s="37">
        <v>591.18333333333339</v>
      </c>
      <c r="G60" s="38">
        <v>586.56666666666683</v>
      </c>
      <c r="H60" s="38">
        <v>579.28333333333342</v>
      </c>
      <c r="I60" s="38">
        <v>574.66666666666686</v>
      </c>
      <c r="J60" s="38">
        <v>598.46666666666681</v>
      </c>
      <c r="K60" s="38">
        <v>603.08333333333337</v>
      </c>
      <c r="L60" s="38">
        <v>610.36666666666679</v>
      </c>
      <c r="M60" s="28">
        <v>595.79999999999995</v>
      </c>
      <c r="N60" s="28">
        <v>583.9</v>
      </c>
      <c r="O60" s="39">
        <v>9294000</v>
      </c>
      <c r="P60" s="40">
        <v>-1.8585005279831045E-2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45014</v>
      </c>
      <c r="E61" s="37">
        <v>865.55</v>
      </c>
      <c r="F61" s="37">
        <v>869</v>
      </c>
      <c r="G61" s="38">
        <v>858.15</v>
      </c>
      <c r="H61" s="38">
        <v>850.75</v>
      </c>
      <c r="I61" s="38">
        <v>839.9</v>
      </c>
      <c r="J61" s="38">
        <v>876.4</v>
      </c>
      <c r="K61" s="38">
        <v>887.24999999999989</v>
      </c>
      <c r="L61" s="38">
        <v>894.65</v>
      </c>
      <c r="M61" s="28">
        <v>879.85</v>
      </c>
      <c r="N61" s="28">
        <v>861.6</v>
      </c>
      <c r="O61" s="39">
        <v>1760500</v>
      </c>
      <c r="P61" s="40">
        <v>3.711340206185567E-2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45014</v>
      </c>
      <c r="E62" s="37">
        <v>288.14999999999998</v>
      </c>
      <c r="F62" s="37">
        <v>290.01666666666665</v>
      </c>
      <c r="G62" s="38">
        <v>285.5333333333333</v>
      </c>
      <c r="H62" s="38">
        <v>282.91666666666663</v>
      </c>
      <c r="I62" s="38">
        <v>278.43333333333328</v>
      </c>
      <c r="J62" s="38">
        <v>292.63333333333333</v>
      </c>
      <c r="K62" s="38">
        <v>297.11666666666667</v>
      </c>
      <c r="L62" s="38">
        <v>299.73333333333335</v>
      </c>
      <c r="M62" s="28">
        <v>294.5</v>
      </c>
      <c r="N62" s="28">
        <v>287.39999999999998</v>
      </c>
      <c r="O62" s="39">
        <v>6547500</v>
      </c>
      <c r="P62" s="40">
        <v>6.775929549902153E-2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45014</v>
      </c>
      <c r="E63" s="37">
        <v>130.94999999999999</v>
      </c>
      <c r="F63" s="37">
        <v>130.93333333333331</v>
      </c>
      <c r="G63" s="38">
        <v>128.41666666666663</v>
      </c>
      <c r="H63" s="38">
        <v>125.88333333333333</v>
      </c>
      <c r="I63" s="38">
        <v>123.36666666666665</v>
      </c>
      <c r="J63" s="38">
        <v>133.46666666666661</v>
      </c>
      <c r="K63" s="38">
        <v>135.98333333333332</v>
      </c>
      <c r="L63" s="38">
        <v>138.51666666666659</v>
      </c>
      <c r="M63" s="28">
        <v>133.44999999999999</v>
      </c>
      <c r="N63" s="28">
        <v>128.4</v>
      </c>
      <c r="O63" s="39">
        <v>14835000</v>
      </c>
      <c r="P63" s="40">
        <v>9.6857670979667285E-2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45014</v>
      </c>
      <c r="E64" s="37">
        <v>1649.7</v>
      </c>
      <c r="F64" s="37">
        <v>1655.7</v>
      </c>
      <c r="G64" s="38">
        <v>1622.0500000000002</v>
      </c>
      <c r="H64" s="38">
        <v>1594.4</v>
      </c>
      <c r="I64" s="38">
        <v>1560.7500000000002</v>
      </c>
      <c r="J64" s="38">
        <v>1683.3500000000001</v>
      </c>
      <c r="K64" s="38">
        <v>1717.0000000000002</v>
      </c>
      <c r="L64" s="38">
        <v>1744.65</v>
      </c>
      <c r="M64" s="28">
        <v>1689.35</v>
      </c>
      <c r="N64" s="28">
        <v>1628.05</v>
      </c>
      <c r="O64" s="39">
        <v>3735600</v>
      </c>
      <c r="P64" s="40">
        <v>-1.4873417721518987E-2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45014</v>
      </c>
      <c r="E65" s="37">
        <v>535.79999999999995</v>
      </c>
      <c r="F65" s="37">
        <v>532.61666666666667</v>
      </c>
      <c r="G65" s="38">
        <v>526.08333333333337</v>
      </c>
      <c r="H65" s="38">
        <v>516.36666666666667</v>
      </c>
      <c r="I65" s="38">
        <v>509.83333333333337</v>
      </c>
      <c r="J65" s="38">
        <v>542.33333333333337</v>
      </c>
      <c r="K65" s="38">
        <v>548.86666666666667</v>
      </c>
      <c r="L65" s="38">
        <v>558.58333333333337</v>
      </c>
      <c r="M65" s="28">
        <v>539.15</v>
      </c>
      <c r="N65" s="28">
        <v>522.9</v>
      </c>
      <c r="O65" s="39">
        <v>10951250</v>
      </c>
      <c r="P65" s="40">
        <v>-4.3767736302117444E-2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45014</v>
      </c>
      <c r="E66" s="37">
        <v>1792.2</v>
      </c>
      <c r="F66" s="37">
        <v>1791.2833333333335</v>
      </c>
      <c r="G66" s="38">
        <v>1778.5666666666671</v>
      </c>
      <c r="H66" s="38">
        <v>1764.9333333333336</v>
      </c>
      <c r="I66" s="38">
        <v>1752.2166666666672</v>
      </c>
      <c r="J66" s="38">
        <v>1804.916666666667</v>
      </c>
      <c r="K66" s="38">
        <v>1817.6333333333337</v>
      </c>
      <c r="L66" s="38">
        <v>1831.2666666666669</v>
      </c>
      <c r="M66" s="28">
        <v>1804</v>
      </c>
      <c r="N66" s="28">
        <v>1777.65</v>
      </c>
      <c r="O66" s="39">
        <v>1980500</v>
      </c>
      <c r="P66" s="40">
        <v>-3.2712632108706594E-3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45014</v>
      </c>
      <c r="E67" s="37">
        <v>1817.05</v>
      </c>
      <c r="F67" s="37">
        <v>1805.6166666666668</v>
      </c>
      <c r="G67" s="38">
        <v>1777.9833333333336</v>
      </c>
      <c r="H67" s="38">
        <v>1738.9166666666667</v>
      </c>
      <c r="I67" s="38">
        <v>1711.2833333333335</v>
      </c>
      <c r="J67" s="38">
        <v>1844.6833333333336</v>
      </c>
      <c r="K67" s="38">
        <v>1872.3166666666668</v>
      </c>
      <c r="L67" s="38">
        <v>1911.3833333333337</v>
      </c>
      <c r="M67" s="28">
        <v>1833.25</v>
      </c>
      <c r="N67" s="28">
        <v>1766.55</v>
      </c>
      <c r="O67" s="39">
        <v>1814500</v>
      </c>
      <c r="P67" s="40">
        <v>1.0722740565380867E-2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45014</v>
      </c>
      <c r="E68" s="37">
        <v>193.6</v>
      </c>
      <c r="F68" s="37">
        <v>191.31666666666669</v>
      </c>
      <c r="G68" s="38">
        <v>187.28333333333339</v>
      </c>
      <c r="H68" s="38">
        <v>180.9666666666667</v>
      </c>
      <c r="I68" s="38">
        <v>176.93333333333339</v>
      </c>
      <c r="J68" s="38">
        <v>197.63333333333338</v>
      </c>
      <c r="K68" s="38">
        <v>201.66666666666669</v>
      </c>
      <c r="L68" s="38">
        <v>207.98333333333338</v>
      </c>
      <c r="M68" s="28">
        <v>195.35</v>
      </c>
      <c r="N68" s="28">
        <v>185</v>
      </c>
      <c r="O68" s="39">
        <v>16046800</v>
      </c>
      <c r="P68" s="40">
        <v>4.7140507948108895E-2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45014</v>
      </c>
      <c r="E69" s="37">
        <v>2817.35</v>
      </c>
      <c r="F69" s="37">
        <v>2819.4</v>
      </c>
      <c r="G69" s="38">
        <v>2776.8</v>
      </c>
      <c r="H69" s="38">
        <v>2736.25</v>
      </c>
      <c r="I69" s="38">
        <v>2693.65</v>
      </c>
      <c r="J69" s="38">
        <v>2859.9500000000003</v>
      </c>
      <c r="K69" s="38">
        <v>2902.5499999999997</v>
      </c>
      <c r="L69" s="38">
        <v>2943.1000000000004</v>
      </c>
      <c r="M69" s="28">
        <v>2862</v>
      </c>
      <c r="N69" s="28">
        <v>2778.85</v>
      </c>
      <c r="O69" s="39">
        <v>3072150</v>
      </c>
      <c r="P69" s="40">
        <v>-2.4063661488611457E-2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45014</v>
      </c>
      <c r="E70" s="37">
        <v>2877.05</v>
      </c>
      <c r="F70" s="37">
        <v>2874.1833333333329</v>
      </c>
      <c r="G70" s="38">
        <v>2833.4166666666661</v>
      </c>
      <c r="H70" s="38">
        <v>2789.7833333333333</v>
      </c>
      <c r="I70" s="38">
        <v>2749.0166666666664</v>
      </c>
      <c r="J70" s="38">
        <v>2917.8166666666657</v>
      </c>
      <c r="K70" s="38">
        <v>2958.583333333333</v>
      </c>
      <c r="L70" s="38">
        <v>3002.2166666666653</v>
      </c>
      <c r="M70" s="28">
        <v>2914.95</v>
      </c>
      <c r="N70" s="28">
        <v>2830.55</v>
      </c>
      <c r="O70" s="39">
        <v>717625</v>
      </c>
      <c r="P70" s="40">
        <v>-5.198405822214521E-3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45014</v>
      </c>
      <c r="E71" s="37">
        <v>362</v>
      </c>
      <c r="F71" s="37">
        <v>357.3</v>
      </c>
      <c r="G71" s="38">
        <v>351.1</v>
      </c>
      <c r="H71" s="38">
        <v>340.2</v>
      </c>
      <c r="I71" s="38">
        <v>334</v>
      </c>
      <c r="J71" s="38">
        <v>368.20000000000005</v>
      </c>
      <c r="K71" s="38">
        <v>374.4</v>
      </c>
      <c r="L71" s="38">
        <v>385.30000000000007</v>
      </c>
      <c r="M71" s="28">
        <v>363.5</v>
      </c>
      <c r="N71" s="28">
        <v>346.4</v>
      </c>
      <c r="O71" s="39">
        <v>45173700</v>
      </c>
      <c r="P71" s="40">
        <v>-1.9131556319862426E-2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45014</v>
      </c>
      <c r="E72" s="37">
        <v>4398.3</v>
      </c>
      <c r="F72" s="37">
        <v>4407.25</v>
      </c>
      <c r="G72" s="38">
        <v>4376.25</v>
      </c>
      <c r="H72" s="38">
        <v>4354.2</v>
      </c>
      <c r="I72" s="38">
        <v>4323.2</v>
      </c>
      <c r="J72" s="38">
        <v>4429.3</v>
      </c>
      <c r="K72" s="38">
        <v>4460.3</v>
      </c>
      <c r="L72" s="38">
        <v>4482.3500000000004</v>
      </c>
      <c r="M72" s="28">
        <v>4438.25</v>
      </c>
      <c r="N72" s="28">
        <v>4385.2</v>
      </c>
      <c r="O72" s="39">
        <v>2079000</v>
      </c>
      <c r="P72" s="40">
        <v>6.6181336863004633E-4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45014</v>
      </c>
      <c r="E73" s="37">
        <v>3043.35</v>
      </c>
      <c r="F73" s="37">
        <v>3048.7166666666667</v>
      </c>
      <c r="G73" s="38">
        <v>3000.4833333333336</v>
      </c>
      <c r="H73" s="38">
        <v>2957.6166666666668</v>
      </c>
      <c r="I73" s="38">
        <v>2909.3833333333337</v>
      </c>
      <c r="J73" s="38">
        <v>3091.5833333333335</v>
      </c>
      <c r="K73" s="38">
        <v>3139.8166666666662</v>
      </c>
      <c r="L73" s="38">
        <v>3182.6833333333334</v>
      </c>
      <c r="M73" s="28">
        <v>3096.95</v>
      </c>
      <c r="N73" s="28">
        <v>3005.85</v>
      </c>
      <c r="O73" s="39">
        <v>3022950</v>
      </c>
      <c r="P73" s="40">
        <v>-2.5004233222328837E-2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45014</v>
      </c>
      <c r="E74" s="37">
        <v>1898.4</v>
      </c>
      <c r="F74" s="37">
        <v>1894.6333333333332</v>
      </c>
      <c r="G74" s="38">
        <v>1860.9166666666665</v>
      </c>
      <c r="H74" s="38">
        <v>1823.4333333333334</v>
      </c>
      <c r="I74" s="38">
        <v>1789.7166666666667</v>
      </c>
      <c r="J74" s="38">
        <v>1932.1166666666663</v>
      </c>
      <c r="K74" s="38">
        <v>1965.833333333333</v>
      </c>
      <c r="L74" s="38">
        <v>2003.3166666666662</v>
      </c>
      <c r="M74" s="28">
        <v>1928.35</v>
      </c>
      <c r="N74" s="28">
        <v>1857.15</v>
      </c>
      <c r="O74" s="39">
        <v>1630750</v>
      </c>
      <c r="P74" s="40">
        <v>-3.5301773222710268E-2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45014</v>
      </c>
      <c r="E75" s="37">
        <v>177.55</v>
      </c>
      <c r="F75" s="37">
        <v>177.15</v>
      </c>
      <c r="G75" s="38">
        <v>175.5</v>
      </c>
      <c r="H75" s="38">
        <v>173.45</v>
      </c>
      <c r="I75" s="38">
        <v>171.79999999999998</v>
      </c>
      <c r="J75" s="38">
        <v>179.20000000000002</v>
      </c>
      <c r="K75" s="38">
        <v>180.85000000000005</v>
      </c>
      <c r="L75" s="38">
        <v>182.90000000000003</v>
      </c>
      <c r="M75" s="28">
        <v>178.8</v>
      </c>
      <c r="N75" s="28">
        <v>175.1</v>
      </c>
      <c r="O75" s="39">
        <v>18784800</v>
      </c>
      <c r="P75" s="40">
        <v>2.6357199055861525E-2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45014</v>
      </c>
      <c r="E76" s="37">
        <v>127.55</v>
      </c>
      <c r="F76" s="37">
        <v>126.90000000000002</v>
      </c>
      <c r="G76" s="38">
        <v>125.50000000000003</v>
      </c>
      <c r="H76" s="38">
        <v>123.45</v>
      </c>
      <c r="I76" s="38">
        <v>122.05000000000001</v>
      </c>
      <c r="J76" s="38">
        <v>128.95000000000005</v>
      </c>
      <c r="K76" s="38">
        <v>130.35000000000005</v>
      </c>
      <c r="L76" s="38">
        <v>132.40000000000006</v>
      </c>
      <c r="M76" s="28">
        <v>128.30000000000001</v>
      </c>
      <c r="N76" s="28">
        <v>124.85</v>
      </c>
      <c r="O76" s="39">
        <v>63395000</v>
      </c>
      <c r="P76" s="40">
        <v>1.5782727127062971E-2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45014</v>
      </c>
      <c r="E77" s="37">
        <v>112.55</v>
      </c>
      <c r="F77" s="37">
        <v>111.55</v>
      </c>
      <c r="G77" s="38">
        <v>109.85</v>
      </c>
      <c r="H77" s="38">
        <v>107.14999999999999</v>
      </c>
      <c r="I77" s="38">
        <v>105.44999999999999</v>
      </c>
      <c r="J77" s="38">
        <v>114.25</v>
      </c>
      <c r="K77" s="38">
        <v>115.95000000000002</v>
      </c>
      <c r="L77" s="38">
        <v>118.65</v>
      </c>
      <c r="M77" s="28">
        <v>113.25</v>
      </c>
      <c r="N77" s="28">
        <v>108.85</v>
      </c>
      <c r="O77" s="39">
        <v>14196000</v>
      </c>
      <c r="P77" s="40">
        <v>1.2987012987012988E-2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45014</v>
      </c>
      <c r="E78" s="37">
        <v>110.1</v>
      </c>
      <c r="F78" s="37">
        <v>110.26666666666667</v>
      </c>
      <c r="G78" s="38">
        <v>108.08333333333333</v>
      </c>
      <c r="H78" s="38">
        <v>106.06666666666666</v>
      </c>
      <c r="I78" s="38">
        <v>103.88333333333333</v>
      </c>
      <c r="J78" s="38">
        <v>112.28333333333333</v>
      </c>
      <c r="K78" s="38">
        <v>114.46666666666667</v>
      </c>
      <c r="L78" s="38">
        <v>116.48333333333333</v>
      </c>
      <c r="M78" s="28">
        <v>112.45</v>
      </c>
      <c r="N78" s="28">
        <v>108.25</v>
      </c>
      <c r="O78" s="39">
        <v>65761050</v>
      </c>
      <c r="P78" s="40">
        <v>4.1443269091436023E-2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45014</v>
      </c>
      <c r="E79" s="37">
        <v>434.75</v>
      </c>
      <c r="F79" s="37">
        <v>432.38333333333338</v>
      </c>
      <c r="G79" s="38">
        <v>427.46666666666675</v>
      </c>
      <c r="H79" s="38">
        <v>420.18333333333339</v>
      </c>
      <c r="I79" s="38">
        <v>415.26666666666677</v>
      </c>
      <c r="J79" s="38">
        <v>439.66666666666674</v>
      </c>
      <c r="K79" s="38">
        <v>444.58333333333337</v>
      </c>
      <c r="L79" s="38">
        <v>451.86666666666673</v>
      </c>
      <c r="M79" s="28">
        <v>437.3</v>
      </c>
      <c r="N79" s="28">
        <v>425.1</v>
      </c>
      <c r="O79" s="39">
        <v>4896650</v>
      </c>
      <c r="P79" s="40">
        <v>1.5639097744360904E-2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45014</v>
      </c>
      <c r="E80" s="37">
        <v>41.8</v>
      </c>
      <c r="F80" s="37">
        <v>41.583333333333329</v>
      </c>
      <c r="G80" s="38">
        <v>40.766666666666659</v>
      </c>
      <c r="H80" s="38">
        <v>39.733333333333327</v>
      </c>
      <c r="I80" s="38">
        <v>38.916666666666657</v>
      </c>
      <c r="J80" s="38">
        <v>42.61666666666666</v>
      </c>
      <c r="K80" s="38">
        <v>43.433333333333323</v>
      </c>
      <c r="L80" s="38">
        <v>44.466666666666661</v>
      </c>
      <c r="M80" s="28">
        <v>42.4</v>
      </c>
      <c r="N80" s="28">
        <v>40.549999999999997</v>
      </c>
      <c r="O80" s="39">
        <v>135517500</v>
      </c>
      <c r="P80" s="40">
        <v>2.3275569147128781E-2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45014</v>
      </c>
      <c r="E81" s="37">
        <v>524.75</v>
      </c>
      <c r="F81" s="37">
        <v>523.83333333333337</v>
      </c>
      <c r="G81" s="38">
        <v>514.66666666666674</v>
      </c>
      <c r="H81" s="38">
        <v>504.58333333333337</v>
      </c>
      <c r="I81" s="38">
        <v>495.41666666666674</v>
      </c>
      <c r="J81" s="38">
        <v>533.91666666666674</v>
      </c>
      <c r="K81" s="38">
        <v>543.08333333333348</v>
      </c>
      <c r="L81" s="38">
        <v>553.16666666666674</v>
      </c>
      <c r="M81" s="28">
        <v>533</v>
      </c>
      <c r="N81" s="28">
        <v>513.75</v>
      </c>
      <c r="O81" s="39">
        <v>8343400</v>
      </c>
      <c r="P81" s="40">
        <v>-2.1646341463414633E-2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45014</v>
      </c>
      <c r="E82" s="37">
        <v>934.2</v>
      </c>
      <c r="F82" s="37">
        <v>927.48333333333323</v>
      </c>
      <c r="G82" s="38">
        <v>916.06666666666649</v>
      </c>
      <c r="H82" s="38">
        <v>897.93333333333328</v>
      </c>
      <c r="I82" s="38">
        <v>886.51666666666654</v>
      </c>
      <c r="J82" s="38">
        <v>945.61666666666645</v>
      </c>
      <c r="K82" s="38">
        <v>957.03333333333319</v>
      </c>
      <c r="L82" s="38">
        <v>975.1666666666664</v>
      </c>
      <c r="M82" s="28">
        <v>938.9</v>
      </c>
      <c r="N82" s="28">
        <v>909.35</v>
      </c>
      <c r="O82" s="39">
        <v>5364000</v>
      </c>
      <c r="P82" s="40">
        <v>2.7980068991950938E-2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45014</v>
      </c>
      <c r="E83" s="37">
        <v>1107.5999999999999</v>
      </c>
      <c r="F83" s="37">
        <v>1101.0166666666667</v>
      </c>
      <c r="G83" s="38">
        <v>1083.4833333333333</v>
      </c>
      <c r="H83" s="38">
        <v>1059.3666666666668</v>
      </c>
      <c r="I83" s="38">
        <v>1041.8333333333335</v>
      </c>
      <c r="J83" s="38">
        <v>1125.1333333333332</v>
      </c>
      <c r="K83" s="38">
        <v>1142.6666666666665</v>
      </c>
      <c r="L83" s="38">
        <v>1166.7833333333331</v>
      </c>
      <c r="M83" s="28">
        <v>1118.55</v>
      </c>
      <c r="N83" s="28">
        <v>1076.9000000000001</v>
      </c>
      <c r="O83" s="39">
        <v>4330750</v>
      </c>
      <c r="P83" s="40">
        <v>7.3151443258204826E-3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45014</v>
      </c>
      <c r="E84" s="37">
        <v>284.64999999999998</v>
      </c>
      <c r="F84" s="37">
        <v>284.64999999999998</v>
      </c>
      <c r="G84" s="38">
        <v>281.89999999999998</v>
      </c>
      <c r="H84" s="38">
        <v>279.14999999999998</v>
      </c>
      <c r="I84" s="38">
        <v>276.39999999999998</v>
      </c>
      <c r="J84" s="38">
        <v>287.39999999999998</v>
      </c>
      <c r="K84" s="38">
        <v>290.14999999999998</v>
      </c>
      <c r="L84" s="38">
        <v>292.89999999999998</v>
      </c>
      <c r="M84" s="28">
        <v>287.39999999999998</v>
      </c>
      <c r="N84" s="28">
        <v>281.89999999999998</v>
      </c>
      <c r="O84" s="39">
        <v>6294000</v>
      </c>
      <c r="P84" s="40">
        <v>2.8680688336520078E-3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45014</v>
      </c>
      <c r="E85" s="37">
        <v>1566.2</v>
      </c>
      <c r="F85" s="37">
        <v>1558.0833333333333</v>
      </c>
      <c r="G85" s="38">
        <v>1544.1166666666666</v>
      </c>
      <c r="H85" s="38">
        <v>1522.0333333333333</v>
      </c>
      <c r="I85" s="38">
        <v>1508.0666666666666</v>
      </c>
      <c r="J85" s="38">
        <v>1580.1666666666665</v>
      </c>
      <c r="K85" s="38">
        <v>1594.1333333333332</v>
      </c>
      <c r="L85" s="38">
        <v>1616.2166666666665</v>
      </c>
      <c r="M85" s="28">
        <v>1572.05</v>
      </c>
      <c r="N85" s="28">
        <v>1536</v>
      </c>
      <c r="O85" s="39">
        <v>11086025</v>
      </c>
      <c r="P85" s="40">
        <v>1.2845549624614851E-2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45014</v>
      </c>
      <c r="E86" s="37">
        <v>498.25</v>
      </c>
      <c r="F86" s="37">
        <v>494.84999999999997</v>
      </c>
      <c r="G86" s="38">
        <v>488.89999999999992</v>
      </c>
      <c r="H86" s="38">
        <v>479.54999999999995</v>
      </c>
      <c r="I86" s="38">
        <v>473.59999999999991</v>
      </c>
      <c r="J86" s="38">
        <v>504.19999999999993</v>
      </c>
      <c r="K86" s="38">
        <v>510.15</v>
      </c>
      <c r="L86" s="38">
        <v>519.5</v>
      </c>
      <c r="M86" s="28">
        <v>500.8</v>
      </c>
      <c r="N86" s="28">
        <v>485.5</v>
      </c>
      <c r="O86" s="39">
        <v>4543750</v>
      </c>
      <c r="P86" s="40">
        <v>-2.1797631862217438E-2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45014</v>
      </c>
      <c r="E87" s="37">
        <v>2714.7</v>
      </c>
      <c r="F87" s="37">
        <v>2717.6166666666668</v>
      </c>
      <c r="G87" s="38">
        <v>2655.2333333333336</v>
      </c>
      <c r="H87" s="38">
        <v>2595.7666666666669</v>
      </c>
      <c r="I87" s="38">
        <v>2533.3833333333337</v>
      </c>
      <c r="J87" s="38">
        <v>2777.0833333333335</v>
      </c>
      <c r="K87" s="38">
        <v>2839.4666666666667</v>
      </c>
      <c r="L87" s="38">
        <v>2898.9333333333334</v>
      </c>
      <c r="M87" s="28">
        <v>2780</v>
      </c>
      <c r="N87" s="28">
        <v>2658.15</v>
      </c>
      <c r="O87" s="39">
        <v>3208500</v>
      </c>
      <c r="P87" s="40">
        <v>-2.8901734104046241E-3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45014</v>
      </c>
      <c r="E88" s="37">
        <v>1188.75</v>
      </c>
      <c r="F88" s="37">
        <v>1185.0166666666667</v>
      </c>
      <c r="G88" s="38">
        <v>1177.1833333333334</v>
      </c>
      <c r="H88" s="38">
        <v>1165.6166666666668</v>
      </c>
      <c r="I88" s="38">
        <v>1157.7833333333335</v>
      </c>
      <c r="J88" s="38">
        <v>1196.5833333333333</v>
      </c>
      <c r="K88" s="38">
        <v>1204.4166666666667</v>
      </c>
      <c r="L88" s="38">
        <v>1215.9833333333331</v>
      </c>
      <c r="M88" s="28">
        <v>1192.8499999999999</v>
      </c>
      <c r="N88" s="28">
        <v>1173.45</v>
      </c>
      <c r="O88" s="39">
        <v>4984000</v>
      </c>
      <c r="P88" s="40">
        <v>1.6002446233819183E-2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45014</v>
      </c>
      <c r="E89" s="37">
        <v>1075.1500000000001</v>
      </c>
      <c r="F89" s="37">
        <v>1079.4666666666667</v>
      </c>
      <c r="G89" s="38">
        <v>1069.0833333333335</v>
      </c>
      <c r="H89" s="38">
        <v>1063.0166666666669</v>
      </c>
      <c r="I89" s="38">
        <v>1052.6333333333337</v>
      </c>
      <c r="J89" s="38">
        <v>1085.5333333333333</v>
      </c>
      <c r="K89" s="38">
        <v>1095.9166666666665</v>
      </c>
      <c r="L89" s="38">
        <v>1101.9833333333331</v>
      </c>
      <c r="M89" s="28">
        <v>1089.8499999999999</v>
      </c>
      <c r="N89" s="28">
        <v>1073.4000000000001</v>
      </c>
      <c r="O89" s="39">
        <v>12164600</v>
      </c>
      <c r="P89" s="40">
        <v>4.9733981031690952E-3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45014</v>
      </c>
      <c r="E90" s="37">
        <v>2545.1</v>
      </c>
      <c r="F90" s="37">
        <v>2540.75</v>
      </c>
      <c r="G90" s="38">
        <v>2519.15</v>
      </c>
      <c r="H90" s="38">
        <v>2493.2000000000003</v>
      </c>
      <c r="I90" s="38">
        <v>2471.6000000000004</v>
      </c>
      <c r="J90" s="38">
        <v>2566.6999999999998</v>
      </c>
      <c r="K90" s="38">
        <v>2588.3000000000002</v>
      </c>
      <c r="L90" s="38">
        <v>2614.2499999999995</v>
      </c>
      <c r="M90" s="28">
        <v>2562.35</v>
      </c>
      <c r="N90" s="28">
        <v>2514.8000000000002</v>
      </c>
      <c r="O90" s="39">
        <v>23183100</v>
      </c>
      <c r="P90" s="40">
        <v>4.6305698850481337E-2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45014</v>
      </c>
      <c r="E91" s="37">
        <v>1692.15</v>
      </c>
      <c r="F91" s="37">
        <v>1683.9833333333336</v>
      </c>
      <c r="G91" s="38">
        <v>1661.0166666666671</v>
      </c>
      <c r="H91" s="38">
        <v>1629.8833333333334</v>
      </c>
      <c r="I91" s="38">
        <v>1606.916666666667</v>
      </c>
      <c r="J91" s="38">
        <v>1715.1166666666672</v>
      </c>
      <c r="K91" s="38">
        <v>1738.0833333333335</v>
      </c>
      <c r="L91" s="38">
        <v>1769.2166666666674</v>
      </c>
      <c r="M91" s="28">
        <v>1706.95</v>
      </c>
      <c r="N91" s="28">
        <v>1652.85</v>
      </c>
      <c r="O91" s="39">
        <v>3243600</v>
      </c>
      <c r="P91" s="40">
        <v>5.206396429899591E-3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45014</v>
      </c>
      <c r="E92" s="37">
        <v>1560.55</v>
      </c>
      <c r="F92" s="37">
        <v>1555.7166666666665</v>
      </c>
      <c r="G92" s="38">
        <v>1543.633333333333</v>
      </c>
      <c r="H92" s="38">
        <v>1526.7166666666665</v>
      </c>
      <c r="I92" s="38">
        <v>1514.633333333333</v>
      </c>
      <c r="J92" s="38">
        <v>1572.633333333333</v>
      </c>
      <c r="K92" s="38">
        <v>1584.7166666666665</v>
      </c>
      <c r="L92" s="38">
        <v>1601.633333333333</v>
      </c>
      <c r="M92" s="28">
        <v>1567.8</v>
      </c>
      <c r="N92" s="28">
        <v>1538.8</v>
      </c>
      <c r="O92" s="39">
        <v>73294650</v>
      </c>
      <c r="P92" s="40">
        <v>2.7859407177730985E-2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45014</v>
      </c>
      <c r="E93" s="37">
        <v>463.8</v>
      </c>
      <c r="F93" s="37">
        <v>464.98333333333329</v>
      </c>
      <c r="G93" s="38">
        <v>458.96666666666658</v>
      </c>
      <c r="H93" s="38">
        <v>454.13333333333327</v>
      </c>
      <c r="I93" s="38">
        <v>448.11666666666656</v>
      </c>
      <c r="J93" s="38">
        <v>469.81666666666661</v>
      </c>
      <c r="K93" s="38">
        <v>475.83333333333337</v>
      </c>
      <c r="L93" s="38">
        <v>480.66666666666663</v>
      </c>
      <c r="M93" s="28">
        <v>471</v>
      </c>
      <c r="N93" s="28">
        <v>460.15</v>
      </c>
      <c r="O93" s="39">
        <v>24721400</v>
      </c>
      <c r="P93" s="40">
        <v>5.8097928436911486E-2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45014</v>
      </c>
      <c r="E94" s="37">
        <v>2383.8000000000002</v>
      </c>
      <c r="F94" s="37">
        <v>2388.6666666666665</v>
      </c>
      <c r="G94" s="38">
        <v>2371.2833333333328</v>
      </c>
      <c r="H94" s="38">
        <v>2358.7666666666664</v>
      </c>
      <c r="I94" s="38">
        <v>2341.3833333333328</v>
      </c>
      <c r="J94" s="38">
        <v>2401.1833333333329</v>
      </c>
      <c r="K94" s="38">
        <v>2418.5666666666671</v>
      </c>
      <c r="L94" s="38">
        <v>2431.083333333333</v>
      </c>
      <c r="M94" s="28">
        <v>2406.0500000000002</v>
      </c>
      <c r="N94" s="28">
        <v>2376.15</v>
      </c>
      <c r="O94" s="39">
        <v>2926800</v>
      </c>
      <c r="P94" s="40">
        <v>-7.7359561187819184E-2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45014</v>
      </c>
      <c r="E95" s="37">
        <v>386.95</v>
      </c>
      <c r="F95" s="37">
        <v>390.26666666666671</v>
      </c>
      <c r="G95" s="38">
        <v>381.03333333333342</v>
      </c>
      <c r="H95" s="38">
        <v>375.11666666666673</v>
      </c>
      <c r="I95" s="38">
        <v>365.88333333333344</v>
      </c>
      <c r="J95" s="38">
        <v>396.18333333333339</v>
      </c>
      <c r="K95" s="38">
        <v>405.41666666666663</v>
      </c>
      <c r="L95" s="38">
        <v>411.33333333333337</v>
      </c>
      <c r="M95" s="28">
        <v>399.5</v>
      </c>
      <c r="N95" s="28">
        <v>384.35</v>
      </c>
      <c r="O95" s="39">
        <v>29017800</v>
      </c>
      <c r="P95" s="40">
        <v>8.831714360724599E-2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45014</v>
      </c>
      <c r="E96" s="37">
        <v>98.05</v>
      </c>
      <c r="F96" s="37">
        <v>96.933333333333337</v>
      </c>
      <c r="G96" s="38">
        <v>95.166666666666671</v>
      </c>
      <c r="H96" s="38">
        <v>92.283333333333331</v>
      </c>
      <c r="I96" s="38">
        <v>90.516666666666666</v>
      </c>
      <c r="J96" s="38">
        <v>99.816666666666677</v>
      </c>
      <c r="K96" s="38">
        <v>101.58333333333333</v>
      </c>
      <c r="L96" s="38">
        <v>104.46666666666668</v>
      </c>
      <c r="M96" s="28">
        <v>98.7</v>
      </c>
      <c r="N96" s="28">
        <v>94.05</v>
      </c>
      <c r="O96" s="39">
        <v>20035200</v>
      </c>
      <c r="P96" s="40">
        <v>9.5923261390887292E-4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45014</v>
      </c>
      <c r="E97" s="37">
        <v>245.45</v>
      </c>
      <c r="F97" s="37">
        <v>242.63333333333333</v>
      </c>
      <c r="G97" s="38">
        <v>236.81666666666666</v>
      </c>
      <c r="H97" s="38">
        <v>228.18333333333334</v>
      </c>
      <c r="I97" s="38">
        <v>222.36666666666667</v>
      </c>
      <c r="J97" s="38">
        <v>251.26666666666665</v>
      </c>
      <c r="K97" s="38">
        <v>257.08333333333331</v>
      </c>
      <c r="L97" s="38">
        <v>265.71666666666664</v>
      </c>
      <c r="M97" s="28">
        <v>248.45</v>
      </c>
      <c r="N97" s="28">
        <v>234</v>
      </c>
      <c r="O97" s="39">
        <v>22086000</v>
      </c>
      <c r="P97" s="40">
        <v>-2.8618928868305426E-2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45014</v>
      </c>
      <c r="E98" s="37">
        <v>2466</v>
      </c>
      <c r="F98" s="37">
        <v>2453.8666666666668</v>
      </c>
      <c r="G98" s="38">
        <v>2429.1833333333334</v>
      </c>
      <c r="H98" s="38">
        <v>2392.3666666666668</v>
      </c>
      <c r="I98" s="38">
        <v>2367.6833333333334</v>
      </c>
      <c r="J98" s="38">
        <v>2490.6833333333334</v>
      </c>
      <c r="K98" s="38">
        <v>2515.3666666666668</v>
      </c>
      <c r="L98" s="38">
        <v>2552.1833333333334</v>
      </c>
      <c r="M98" s="28">
        <v>2478.5500000000002</v>
      </c>
      <c r="N98" s="28">
        <v>2417.0500000000002</v>
      </c>
      <c r="O98" s="39">
        <v>9818700</v>
      </c>
      <c r="P98" s="40">
        <v>-2.6241409062509297E-2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45014</v>
      </c>
      <c r="E99" s="37">
        <v>35032.050000000003</v>
      </c>
      <c r="F99" s="37">
        <v>34996.733333333337</v>
      </c>
      <c r="G99" s="38">
        <v>34647.816666666673</v>
      </c>
      <c r="H99" s="38">
        <v>34263.583333333336</v>
      </c>
      <c r="I99" s="38">
        <v>33914.666666666672</v>
      </c>
      <c r="J99" s="38">
        <v>35380.966666666674</v>
      </c>
      <c r="K99" s="38">
        <v>35729.883333333331</v>
      </c>
      <c r="L99" s="38">
        <v>36114.116666666676</v>
      </c>
      <c r="M99" s="28">
        <v>35345.65</v>
      </c>
      <c r="N99" s="28">
        <v>34612.5</v>
      </c>
      <c r="O99" s="39">
        <v>22290</v>
      </c>
      <c r="P99" s="40">
        <v>1.4334470989761093E-2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45014</v>
      </c>
      <c r="E100" s="37">
        <v>100.75</v>
      </c>
      <c r="F100" s="37">
        <v>99.8</v>
      </c>
      <c r="G100" s="38">
        <v>98.1</v>
      </c>
      <c r="H100" s="38">
        <v>95.45</v>
      </c>
      <c r="I100" s="38">
        <v>93.75</v>
      </c>
      <c r="J100" s="38">
        <v>102.44999999999999</v>
      </c>
      <c r="K100" s="38">
        <v>104.15</v>
      </c>
      <c r="L100" s="38">
        <v>106.79999999999998</v>
      </c>
      <c r="M100" s="28">
        <v>101.5</v>
      </c>
      <c r="N100" s="28">
        <v>97.15</v>
      </c>
      <c r="O100" s="39">
        <v>52796000</v>
      </c>
      <c r="P100" s="40">
        <v>-2.453625009238046E-2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45014</v>
      </c>
      <c r="E101" s="37">
        <v>827.95</v>
      </c>
      <c r="F101" s="37">
        <v>825.13333333333333</v>
      </c>
      <c r="G101" s="38">
        <v>816.7166666666667</v>
      </c>
      <c r="H101" s="38">
        <v>805.48333333333335</v>
      </c>
      <c r="I101" s="38">
        <v>797.06666666666672</v>
      </c>
      <c r="J101" s="38">
        <v>836.36666666666667</v>
      </c>
      <c r="K101" s="38">
        <v>844.78333333333342</v>
      </c>
      <c r="L101" s="38">
        <v>856.01666666666665</v>
      </c>
      <c r="M101" s="28">
        <v>833.55</v>
      </c>
      <c r="N101" s="28">
        <v>813.9</v>
      </c>
      <c r="O101" s="39">
        <v>73775800</v>
      </c>
      <c r="P101" s="40">
        <v>5.3655513011486897E-2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45014</v>
      </c>
      <c r="E102" s="37">
        <v>1065.75</v>
      </c>
      <c r="F102" s="37">
        <v>1064.6499999999999</v>
      </c>
      <c r="G102" s="38">
        <v>1055.3999999999996</v>
      </c>
      <c r="H102" s="38">
        <v>1045.0499999999997</v>
      </c>
      <c r="I102" s="38">
        <v>1035.7999999999995</v>
      </c>
      <c r="J102" s="38">
        <v>1074.9999999999998</v>
      </c>
      <c r="K102" s="38">
        <v>1084.2500000000002</v>
      </c>
      <c r="L102" s="38">
        <v>1094.5999999999999</v>
      </c>
      <c r="M102" s="28">
        <v>1073.9000000000001</v>
      </c>
      <c r="N102" s="28">
        <v>1054.3</v>
      </c>
      <c r="O102" s="39">
        <v>3957175</v>
      </c>
      <c r="P102" s="40">
        <v>-5.9784349311412409E-3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45014</v>
      </c>
      <c r="E103" s="37">
        <v>411.6</v>
      </c>
      <c r="F103" s="37">
        <v>405.15000000000003</v>
      </c>
      <c r="G103" s="38">
        <v>389.30000000000007</v>
      </c>
      <c r="H103" s="38">
        <v>367.00000000000006</v>
      </c>
      <c r="I103" s="38">
        <v>351.15000000000009</v>
      </c>
      <c r="J103" s="38">
        <v>427.45000000000005</v>
      </c>
      <c r="K103" s="38">
        <v>443.30000000000007</v>
      </c>
      <c r="L103" s="38">
        <v>465.6</v>
      </c>
      <c r="M103" s="28">
        <v>421</v>
      </c>
      <c r="N103" s="28">
        <v>382.85</v>
      </c>
      <c r="O103" s="39">
        <v>16054500</v>
      </c>
      <c r="P103" s="40">
        <v>7.7627869512686271E-2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45014</v>
      </c>
      <c r="E104" s="37">
        <v>6.45</v>
      </c>
      <c r="F104" s="37">
        <v>6.416666666666667</v>
      </c>
      <c r="G104" s="38">
        <v>6.2833333333333341</v>
      </c>
      <c r="H104" s="38">
        <v>6.1166666666666671</v>
      </c>
      <c r="I104" s="38">
        <v>5.9833333333333343</v>
      </c>
      <c r="J104" s="38">
        <v>6.5833333333333339</v>
      </c>
      <c r="K104" s="38">
        <v>6.7166666666666668</v>
      </c>
      <c r="L104" s="38">
        <v>6.8833333333333337</v>
      </c>
      <c r="M104" s="28">
        <v>6.55</v>
      </c>
      <c r="N104" s="28">
        <v>6.25</v>
      </c>
      <c r="O104" s="39">
        <v>517860000</v>
      </c>
      <c r="P104" s="40">
        <v>2.2953539823008851E-2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45014</v>
      </c>
      <c r="E105" s="37">
        <v>78.099999999999994</v>
      </c>
      <c r="F105" s="37">
        <v>77.45</v>
      </c>
      <c r="G105" s="38">
        <v>76.45</v>
      </c>
      <c r="H105" s="38">
        <v>74.8</v>
      </c>
      <c r="I105" s="38">
        <v>73.8</v>
      </c>
      <c r="J105" s="38">
        <v>79.100000000000009</v>
      </c>
      <c r="K105" s="38">
        <v>80.100000000000009</v>
      </c>
      <c r="L105" s="38">
        <v>81.750000000000014</v>
      </c>
      <c r="M105" s="28">
        <v>78.45</v>
      </c>
      <c r="N105" s="28">
        <v>75.8</v>
      </c>
      <c r="O105" s="39">
        <v>166160000</v>
      </c>
      <c r="P105" s="40">
        <v>-2.5968696875549563E-2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45014</v>
      </c>
      <c r="E106" s="37">
        <v>55.6</v>
      </c>
      <c r="F106" s="37">
        <v>55.20000000000001</v>
      </c>
      <c r="G106" s="38">
        <v>54.450000000000017</v>
      </c>
      <c r="H106" s="38">
        <v>53.300000000000004</v>
      </c>
      <c r="I106" s="38">
        <v>52.550000000000011</v>
      </c>
      <c r="J106" s="38">
        <v>56.350000000000023</v>
      </c>
      <c r="K106" s="38">
        <v>57.100000000000009</v>
      </c>
      <c r="L106" s="38">
        <v>58.250000000000028</v>
      </c>
      <c r="M106" s="28">
        <v>55.95</v>
      </c>
      <c r="N106" s="28">
        <v>54.05</v>
      </c>
      <c r="O106" s="39">
        <v>195615000</v>
      </c>
      <c r="P106" s="40">
        <v>-1.197060383362376E-2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45014</v>
      </c>
      <c r="E107" s="37">
        <v>152.85</v>
      </c>
      <c r="F107" s="37">
        <v>151.78333333333333</v>
      </c>
      <c r="G107" s="38">
        <v>150.11666666666667</v>
      </c>
      <c r="H107" s="38">
        <v>147.38333333333335</v>
      </c>
      <c r="I107" s="38">
        <v>145.7166666666667</v>
      </c>
      <c r="J107" s="38">
        <v>154.51666666666665</v>
      </c>
      <c r="K107" s="38">
        <v>156.18333333333334</v>
      </c>
      <c r="L107" s="38">
        <v>158.91666666666663</v>
      </c>
      <c r="M107" s="28">
        <v>153.44999999999999</v>
      </c>
      <c r="N107" s="28">
        <v>149.05000000000001</v>
      </c>
      <c r="O107" s="39">
        <v>40830000</v>
      </c>
      <c r="P107" s="40">
        <v>-1.1080835603996367E-2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45014</v>
      </c>
      <c r="E108" s="37">
        <v>430</v>
      </c>
      <c r="F108" s="37">
        <v>427.9666666666667</v>
      </c>
      <c r="G108" s="38">
        <v>421.43333333333339</v>
      </c>
      <c r="H108" s="38">
        <v>412.86666666666667</v>
      </c>
      <c r="I108" s="38">
        <v>406.33333333333337</v>
      </c>
      <c r="J108" s="38">
        <v>436.53333333333342</v>
      </c>
      <c r="K108" s="38">
        <v>443.06666666666672</v>
      </c>
      <c r="L108" s="38">
        <v>451.63333333333344</v>
      </c>
      <c r="M108" s="28">
        <v>434.5</v>
      </c>
      <c r="N108" s="28">
        <v>419.4</v>
      </c>
      <c r="O108" s="39">
        <v>11768625</v>
      </c>
      <c r="P108" s="40">
        <v>8.9590946599080509E-3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45014</v>
      </c>
      <c r="E109" s="37">
        <v>321.8</v>
      </c>
      <c r="F109" s="37">
        <v>319.13333333333338</v>
      </c>
      <c r="G109" s="38">
        <v>315.46666666666675</v>
      </c>
      <c r="H109" s="38">
        <v>309.13333333333338</v>
      </c>
      <c r="I109" s="38">
        <v>305.46666666666675</v>
      </c>
      <c r="J109" s="38">
        <v>325.46666666666675</v>
      </c>
      <c r="K109" s="38">
        <v>329.13333333333338</v>
      </c>
      <c r="L109" s="38">
        <v>335.46666666666675</v>
      </c>
      <c r="M109" s="28">
        <v>322.8</v>
      </c>
      <c r="N109" s="28">
        <v>312.8</v>
      </c>
      <c r="O109" s="39">
        <v>23418000</v>
      </c>
      <c r="P109" s="40">
        <v>-2.3761880940470236E-2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45014</v>
      </c>
      <c r="E110" s="37">
        <v>193.65</v>
      </c>
      <c r="F110" s="37">
        <v>192.35</v>
      </c>
      <c r="G110" s="38">
        <v>189.85</v>
      </c>
      <c r="H110" s="38">
        <v>186.05</v>
      </c>
      <c r="I110" s="38">
        <v>183.55</v>
      </c>
      <c r="J110" s="38">
        <v>196.14999999999998</v>
      </c>
      <c r="K110" s="38">
        <v>198.64999999999998</v>
      </c>
      <c r="L110" s="38">
        <v>202.44999999999996</v>
      </c>
      <c r="M110" s="28">
        <v>194.85</v>
      </c>
      <c r="N110" s="28">
        <v>188.55</v>
      </c>
      <c r="O110" s="39">
        <v>14845100</v>
      </c>
      <c r="P110" s="40">
        <v>-1.0438816934080804E-2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45014</v>
      </c>
      <c r="E111" s="37">
        <v>4809.55</v>
      </c>
      <c r="F111" s="37">
        <v>4786.5333333333338</v>
      </c>
      <c r="G111" s="38">
        <v>4713.6166666666677</v>
      </c>
      <c r="H111" s="38">
        <v>4617.6833333333343</v>
      </c>
      <c r="I111" s="38">
        <v>4544.7666666666682</v>
      </c>
      <c r="J111" s="38">
        <v>4882.4666666666672</v>
      </c>
      <c r="K111" s="38">
        <v>4955.3833333333332</v>
      </c>
      <c r="L111" s="38">
        <v>5051.3166666666666</v>
      </c>
      <c r="M111" s="28">
        <v>4859.45</v>
      </c>
      <c r="N111" s="28">
        <v>4690.6000000000004</v>
      </c>
      <c r="O111" s="39">
        <v>347400</v>
      </c>
      <c r="P111" s="40">
        <v>7.832898172323759E-3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45014</v>
      </c>
      <c r="E112" s="37">
        <v>1870.05</v>
      </c>
      <c r="F112" s="37">
        <v>1868.8</v>
      </c>
      <c r="G112" s="38">
        <v>1849.8999999999999</v>
      </c>
      <c r="H112" s="38">
        <v>1829.75</v>
      </c>
      <c r="I112" s="38">
        <v>1810.85</v>
      </c>
      <c r="J112" s="38">
        <v>1888.9499999999998</v>
      </c>
      <c r="K112" s="38">
        <v>1907.85</v>
      </c>
      <c r="L112" s="38">
        <v>1927.9999999999998</v>
      </c>
      <c r="M112" s="28">
        <v>1887.7</v>
      </c>
      <c r="N112" s="28">
        <v>1848.65</v>
      </c>
      <c r="O112" s="39">
        <v>3521400</v>
      </c>
      <c r="P112" s="40">
        <v>-4.2416016287750253E-3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45014</v>
      </c>
      <c r="E113" s="37">
        <v>1023.85</v>
      </c>
      <c r="F113" s="37">
        <v>1024.1166666666666</v>
      </c>
      <c r="G113" s="38">
        <v>1006.2333333333331</v>
      </c>
      <c r="H113" s="38">
        <v>988.61666666666656</v>
      </c>
      <c r="I113" s="38">
        <v>970.73333333333312</v>
      </c>
      <c r="J113" s="38">
        <v>1041.7333333333331</v>
      </c>
      <c r="K113" s="38">
        <v>1059.6166666666668</v>
      </c>
      <c r="L113" s="38">
        <v>1077.2333333333331</v>
      </c>
      <c r="M113" s="28">
        <v>1042</v>
      </c>
      <c r="N113" s="28">
        <v>1006.5</v>
      </c>
      <c r="O113" s="39">
        <v>30142800</v>
      </c>
      <c r="P113" s="40">
        <v>3.2095037056439811E-2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45014</v>
      </c>
      <c r="E114" s="37">
        <v>153.65</v>
      </c>
      <c r="F114" s="37">
        <v>152.11666666666667</v>
      </c>
      <c r="G114" s="38">
        <v>149.08333333333334</v>
      </c>
      <c r="H114" s="38">
        <v>144.51666666666668</v>
      </c>
      <c r="I114" s="38">
        <v>141.48333333333335</v>
      </c>
      <c r="J114" s="38">
        <v>156.68333333333334</v>
      </c>
      <c r="K114" s="38">
        <v>159.71666666666664</v>
      </c>
      <c r="L114" s="38">
        <v>164.28333333333333</v>
      </c>
      <c r="M114" s="28">
        <v>155.15</v>
      </c>
      <c r="N114" s="28">
        <v>147.55000000000001</v>
      </c>
      <c r="O114" s="39">
        <v>31474800</v>
      </c>
      <c r="P114" s="40">
        <v>-5.2352048558421849E-2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45014</v>
      </c>
      <c r="E115" s="37">
        <v>1408.1</v>
      </c>
      <c r="F115" s="37">
        <v>1411.55</v>
      </c>
      <c r="G115" s="38">
        <v>1401.1</v>
      </c>
      <c r="H115" s="38">
        <v>1394.1</v>
      </c>
      <c r="I115" s="38">
        <v>1383.6499999999999</v>
      </c>
      <c r="J115" s="38">
        <v>1418.55</v>
      </c>
      <c r="K115" s="38">
        <v>1429.0000000000002</v>
      </c>
      <c r="L115" s="38">
        <v>1436</v>
      </c>
      <c r="M115" s="28">
        <v>1422</v>
      </c>
      <c r="N115" s="28">
        <v>1404.55</v>
      </c>
      <c r="O115" s="39">
        <v>38768400</v>
      </c>
      <c r="P115" s="40">
        <v>4.4058558024797752E-2</v>
      </c>
    </row>
    <row r="116" spans="1:16" ht="12.75" customHeight="1">
      <c r="A116" s="28">
        <v>106</v>
      </c>
      <c r="B116" s="29" t="s">
        <v>86</v>
      </c>
      <c r="C116" s="30" t="s">
        <v>390</v>
      </c>
      <c r="D116" s="31">
        <v>45014</v>
      </c>
      <c r="E116" s="37">
        <v>403.4</v>
      </c>
      <c r="F116" s="37">
        <v>399.29999999999995</v>
      </c>
      <c r="G116" s="38">
        <v>393.39999999999992</v>
      </c>
      <c r="H116" s="38">
        <v>383.4</v>
      </c>
      <c r="I116" s="38">
        <v>377.49999999999994</v>
      </c>
      <c r="J116" s="38">
        <v>409.2999999999999</v>
      </c>
      <c r="K116" s="38">
        <v>415.2</v>
      </c>
      <c r="L116" s="38">
        <v>425.19999999999987</v>
      </c>
      <c r="M116" s="28">
        <v>405.2</v>
      </c>
      <c r="N116" s="28">
        <v>389.3</v>
      </c>
      <c r="O116" s="39">
        <v>4641000</v>
      </c>
      <c r="P116" s="40">
        <v>-1.5276893698281349E-2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45014</v>
      </c>
      <c r="E117" s="37">
        <v>80.400000000000006</v>
      </c>
      <c r="F117" s="37">
        <v>80.183333333333337</v>
      </c>
      <c r="G117" s="38">
        <v>79.466666666666669</v>
      </c>
      <c r="H117" s="38">
        <v>78.533333333333331</v>
      </c>
      <c r="I117" s="38">
        <v>77.816666666666663</v>
      </c>
      <c r="J117" s="38">
        <v>81.116666666666674</v>
      </c>
      <c r="K117" s="38">
        <v>81.833333333333343</v>
      </c>
      <c r="L117" s="38">
        <v>82.76666666666668</v>
      </c>
      <c r="M117" s="28">
        <v>80.900000000000006</v>
      </c>
      <c r="N117" s="28">
        <v>79.25</v>
      </c>
      <c r="O117" s="39">
        <v>78585000</v>
      </c>
      <c r="P117" s="40">
        <v>4.9889279666536404E-2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45014</v>
      </c>
      <c r="E118" s="37">
        <v>785.8</v>
      </c>
      <c r="F118" s="37">
        <v>786.68333333333339</v>
      </c>
      <c r="G118" s="38">
        <v>770.56666666666683</v>
      </c>
      <c r="H118" s="38">
        <v>755.33333333333348</v>
      </c>
      <c r="I118" s="38">
        <v>739.21666666666692</v>
      </c>
      <c r="J118" s="38">
        <v>801.91666666666674</v>
      </c>
      <c r="K118" s="38">
        <v>818.0333333333333</v>
      </c>
      <c r="L118" s="38">
        <v>833.26666666666665</v>
      </c>
      <c r="M118" s="28">
        <v>802.8</v>
      </c>
      <c r="N118" s="28">
        <v>771.45</v>
      </c>
      <c r="O118" s="39">
        <v>2388100</v>
      </c>
      <c r="P118" s="40">
        <v>-1.9016571583808748E-3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45014</v>
      </c>
      <c r="E119" s="37">
        <v>606.70000000000005</v>
      </c>
      <c r="F119" s="37">
        <v>604.43333333333328</v>
      </c>
      <c r="G119" s="38">
        <v>598.96666666666658</v>
      </c>
      <c r="H119" s="38">
        <v>591.23333333333335</v>
      </c>
      <c r="I119" s="38">
        <v>585.76666666666665</v>
      </c>
      <c r="J119" s="38">
        <v>612.16666666666652</v>
      </c>
      <c r="K119" s="38">
        <v>617.63333333333321</v>
      </c>
      <c r="L119" s="38">
        <v>625.36666666666645</v>
      </c>
      <c r="M119" s="28">
        <v>609.9</v>
      </c>
      <c r="N119" s="28">
        <v>596.70000000000005</v>
      </c>
      <c r="O119" s="39">
        <v>13395375</v>
      </c>
      <c r="P119" s="40">
        <v>-1.2895737958604681E-2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45014</v>
      </c>
      <c r="E120" s="37">
        <v>380.65</v>
      </c>
      <c r="F120" s="37">
        <v>379.65000000000003</v>
      </c>
      <c r="G120" s="38">
        <v>377.30000000000007</v>
      </c>
      <c r="H120" s="38">
        <v>373.95000000000005</v>
      </c>
      <c r="I120" s="38">
        <v>371.60000000000008</v>
      </c>
      <c r="J120" s="38">
        <v>383.00000000000006</v>
      </c>
      <c r="K120" s="38">
        <v>385.35000000000008</v>
      </c>
      <c r="L120" s="38">
        <v>388.70000000000005</v>
      </c>
      <c r="M120" s="28">
        <v>382</v>
      </c>
      <c r="N120" s="28">
        <v>376.3</v>
      </c>
      <c r="O120" s="39">
        <v>60476800</v>
      </c>
      <c r="P120" s="40">
        <v>3.9576084358150286E-3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45014</v>
      </c>
      <c r="E121" s="37">
        <v>556.20000000000005</v>
      </c>
      <c r="F121" s="37">
        <v>561.1</v>
      </c>
      <c r="G121" s="38">
        <v>546.20000000000005</v>
      </c>
      <c r="H121" s="38">
        <v>536.20000000000005</v>
      </c>
      <c r="I121" s="38">
        <v>521.30000000000007</v>
      </c>
      <c r="J121" s="38">
        <v>571.1</v>
      </c>
      <c r="K121" s="38">
        <v>585.99999999999989</v>
      </c>
      <c r="L121" s="38">
        <v>596</v>
      </c>
      <c r="M121" s="28">
        <v>576</v>
      </c>
      <c r="N121" s="28">
        <v>551.1</v>
      </c>
      <c r="O121" s="39">
        <v>22385000</v>
      </c>
      <c r="P121" s="40">
        <v>4.9946686121555639E-3</v>
      </c>
    </row>
    <row r="122" spans="1:16" ht="12.75" customHeight="1">
      <c r="A122" s="28">
        <v>112</v>
      </c>
      <c r="B122" s="29" t="s">
        <v>42</v>
      </c>
      <c r="C122" s="30" t="s">
        <v>392</v>
      </c>
      <c r="D122" s="31">
        <v>45014</v>
      </c>
      <c r="E122" s="37">
        <v>2799.4</v>
      </c>
      <c r="F122" s="37">
        <v>2806.5666666666671</v>
      </c>
      <c r="G122" s="38">
        <v>2779.8833333333341</v>
      </c>
      <c r="H122" s="38">
        <v>2760.3666666666672</v>
      </c>
      <c r="I122" s="38">
        <v>2733.6833333333343</v>
      </c>
      <c r="J122" s="38">
        <v>2826.0833333333339</v>
      </c>
      <c r="K122" s="38">
        <v>2852.7666666666673</v>
      </c>
      <c r="L122" s="38">
        <v>2872.2833333333338</v>
      </c>
      <c r="M122" s="28">
        <v>2833.25</v>
      </c>
      <c r="N122" s="28">
        <v>2787.05</v>
      </c>
      <c r="O122" s="39">
        <v>440750</v>
      </c>
      <c r="P122" s="40">
        <v>-2.7578599007170437E-2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45014</v>
      </c>
      <c r="E123" s="37">
        <v>665.35</v>
      </c>
      <c r="F123" s="37">
        <v>664.66666666666674</v>
      </c>
      <c r="G123" s="38">
        <v>651.38333333333344</v>
      </c>
      <c r="H123" s="38">
        <v>637.41666666666674</v>
      </c>
      <c r="I123" s="38">
        <v>624.13333333333344</v>
      </c>
      <c r="J123" s="38">
        <v>678.63333333333344</v>
      </c>
      <c r="K123" s="38">
        <v>691.91666666666674</v>
      </c>
      <c r="L123" s="38">
        <v>705.88333333333344</v>
      </c>
      <c r="M123" s="28">
        <v>677.95</v>
      </c>
      <c r="N123" s="28">
        <v>650.70000000000005</v>
      </c>
      <c r="O123" s="39">
        <v>24552450</v>
      </c>
      <c r="P123" s="40">
        <v>-2.036089415566927E-2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45014</v>
      </c>
      <c r="E124" s="37">
        <v>427.75</v>
      </c>
      <c r="F124" s="37">
        <v>429.7166666666667</v>
      </c>
      <c r="G124" s="38">
        <v>421.63333333333338</v>
      </c>
      <c r="H124" s="38">
        <v>415.51666666666671</v>
      </c>
      <c r="I124" s="38">
        <v>407.43333333333339</v>
      </c>
      <c r="J124" s="38">
        <v>435.83333333333337</v>
      </c>
      <c r="K124" s="38">
        <v>443.91666666666663</v>
      </c>
      <c r="L124" s="38">
        <v>450.03333333333336</v>
      </c>
      <c r="M124" s="28">
        <v>437.8</v>
      </c>
      <c r="N124" s="28">
        <v>423.6</v>
      </c>
      <c r="O124" s="39">
        <v>15553750</v>
      </c>
      <c r="P124" s="40">
        <v>-9.6306908627825528E-3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45014</v>
      </c>
      <c r="E125" s="37">
        <v>1673.35</v>
      </c>
      <c r="F125" s="37">
        <v>1672.3333333333333</v>
      </c>
      <c r="G125" s="38">
        <v>1656.5666666666666</v>
      </c>
      <c r="H125" s="38">
        <v>1639.7833333333333</v>
      </c>
      <c r="I125" s="38">
        <v>1624.0166666666667</v>
      </c>
      <c r="J125" s="38">
        <v>1689.1166666666666</v>
      </c>
      <c r="K125" s="38">
        <v>1704.8833333333334</v>
      </c>
      <c r="L125" s="38">
        <v>1721.6666666666665</v>
      </c>
      <c r="M125" s="28">
        <v>1688.1</v>
      </c>
      <c r="N125" s="28">
        <v>1655.55</v>
      </c>
      <c r="O125" s="39">
        <v>45274800</v>
      </c>
      <c r="P125" s="40">
        <v>2.4298202747461584E-2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45014</v>
      </c>
      <c r="E126" s="37">
        <v>86.15</v>
      </c>
      <c r="F126" s="37">
        <v>85.8</v>
      </c>
      <c r="G126" s="38">
        <v>84.5</v>
      </c>
      <c r="H126" s="38">
        <v>82.850000000000009</v>
      </c>
      <c r="I126" s="38">
        <v>81.550000000000011</v>
      </c>
      <c r="J126" s="38">
        <v>87.449999999999989</v>
      </c>
      <c r="K126" s="38">
        <v>88.749999999999972</v>
      </c>
      <c r="L126" s="38">
        <v>90.399999999999977</v>
      </c>
      <c r="M126" s="28">
        <v>87.1</v>
      </c>
      <c r="N126" s="28">
        <v>84.15</v>
      </c>
      <c r="O126" s="39">
        <v>73382052</v>
      </c>
      <c r="P126" s="40">
        <v>-1.0588376849957887E-2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45014</v>
      </c>
      <c r="E127" s="37">
        <v>1877.4</v>
      </c>
      <c r="F127" s="37">
        <v>1867.0666666666668</v>
      </c>
      <c r="G127" s="38">
        <v>1853.4833333333336</v>
      </c>
      <c r="H127" s="38">
        <v>1829.5666666666668</v>
      </c>
      <c r="I127" s="38">
        <v>1815.9833333333336</v>
      </c>
      <c r="J127" s="38">
        <v>1890.9833333333336</v>
      </c>
      <c r="K127" s="38">
        <v>1904.5666666666671</v>
      </c>
      <c r="L127" s="38">
        <v>1928.4833333333336</v>
      </c>
      <c r="M127" s="28">
        <v>1880.65</v>
      </c>
      <c r="N127" s="28">
        <v>1843.15</v>
      </c>
      <c r="O127" s="39">
        <v>872000</v>
      </c>
      <c r="P127" s="40">
        <v>0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45014</v>
      </c>
      <c r="E128" s="37">
        <v>307.60000000000002</v>
      </c>
      <c r="F128" s="37">
        <v>308.46666666666664</v>
      </c>
      <c r="G128" s="38">
        <v>304.23333333333329</v>
      </c>
      <c r="H128" s="38">
        <v>300.86666666666667</v>
      </c>
      <c r="I128" s="38">
        <v>296.63333333333333</v>
      </c>
      <c r="J128" s="38">
        <v>311.83333333333326</v>
      </c>
      <c r="K128" s="38">
        <v>316.06666666666661</v>
      </c>
      <c r="L128" s="38">
        <v>319.43333333333322</v>
      </c>
      <c r="M128" s="28">
        <v>312.7</v>
      </c>
      <c r="N128" s="28">
        <v>305.10000000000002</v>
      </c>
      <c r="O128" s="39">
        <v>10058400</v>
      </c>
      <c r="P128" s="40">
        <v>-5.762748722409481E-3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45014</v>
      </c>
      <c r="E129" s="37">
        <v>348.3</v>
      </c>
      <c r="F129" s="37">
        <v>346.58333333333331</v>
      </c>
      <c r="G129" s="38">
        <v>342.21666666666664</v>
      </c>
      <c r="H129" s="38">
        <v>336.13333333333333</v>
      </c>
      <c r="I129" s="38">
        <v>331.76666666666665</v>
      </c>
      <c r="J129" s="38">
        <v>352.66666666666663</v>
      </c>
      <c r="K129" s="38">
        <v>357.0333333333333</v>
      </c>
      <c r="L129" s="38">
        <v>363.11666666666662</v>
      </c>
      <c r="M129" s="28">
        <v>350.95</v>
      </c>
      <c r="N129" s="28">
        <v>340.5</v>
      </c>
      <c r="O129" s="39">
        <v>12712000</v>
      </c>
      <c r="P129" s="40">
        <v>-2.6049647563591787E-2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45014</v>
      </c>
      <c r="E130" s="37">
        <v>2173.0500000000002</v>
      </c>
      <c r="F130" s="37">
        <v>2167.0333333333333</v>
      </c>
      <c r="G130" s="38">
        <v>2138.5166666666664</v>
      </c>
      <c r="H130" s="38">
        <v>2103.9833333333331</v>
      </c>
      <c r="I130" s="38">
        <v>2075.4666666666662</v>
      </c>
      <c r="J130" s="38">
        <v>2201.5666666666666</v>
      </c>
      <c r="K130" s="38">
        <v>2230.0833333333339</v>
      </c>
      <c r="L130" s="38">
        <v>2264.6166666666668</v>
      </c>
      <c r="M130" s="28">
        <v>2195.5500000000002</v>
      </c>
      <c r="N130" s="28">
        <v>2132.5</v>
      </c>
      <c r="O130" s="39">
        <v>7545300</v>
      </c>
      <c r="P130" s="40">
        <v>1.8630270138917014E-2</v>
      </c>
    </row>
    <row r="131" spans="1:16" ht="12.75" customHeight="1">
      <c r="A131" s="28">
        <v>121</v>
      </c>
      <c r="B131" s="29" t="s">
        <v>86</v>
      </c>
      <c r="C131" s="30" t="s">
        <v>865</v>
      </c>
      <c r="D131" s="31">
        <v>45014</v>
      </c>
      <c r="E131" s="37">
        <v>4577.2</v>
      </c>
      <c r="F131" s="37">
        <v>4564.6833333333334</v>
      </c>
      <c r="G131" s="38">
        <v>4503.5166666666664</v>
      </c>
      <c r="H131" s="38">
        <v>4429.833333333333</v>
      </c>
      <c r="I131" s="38">
        <v>4368.6666666666661</v>
      </c>
      <c r="J131" s="38">
        <v>4638.3666666666668</v>
      </c>
      <c r="K131" s="38">
        <v>4699.5333333333328</v>
      </c>
      <c r="L131" s="38">
        <v>4773.2166666666672</v>
      </c>
      <c r="M131" s="28">
        <v>4625.8500000000004</v>
      </c>
      <c r="N131" s="28">
        <v>4491</v>
      </c>
      <c r="O131" s="39">
        <v>1259850</v>
      </c>
      <c r="P131" s="40">
        <v>-1.7545911802550006E-2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45014</v>
      </c>
      <c r="E132" s="37">
        <v>3482.55</v>
      </c>
      <c r="F132" s="37">
        <v>3484.2999999999997</v>
      </c>
      <c r="G132" s="38">
        <v>3443.5999999999995</v>
      </c>
      <c r="H132" s="38">
        <v>3404.6499999999996</v>
      </c>
      <c r="I132" s="38">
        <v>3363.9499999999994</v>
      </c>
      <c r="J132" s="38">
        <v>3523.2499999999995</v>
      </c>
      <c r="K132" s="38">
        <v>3563.9499999999994</v>
      </c>
      <c r="L132" s="38">
        <v>3602.8999999999996</v>
      </c>
      <c r="M132" s="28">
        <v>3525</v>
      </c>
      <c r="N132" s="28">
        <v>3445.35</v>
      </c>
      <c r="O132" s="39">
        <v>1422000</v>
      </c>
      <c r="P132" s="40">
        <v>2.8137310073157008E-4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45014</v>
      </c>
      <c r="E133" s="37">
        <v>668.9</v>
      </c>
      <c r="F133" s="37">
        <v>665.93333333333328</v>
      </c>
      <c r="G133" s="38">
        <v>659.96666666666658</v>
      </c>
      <c r="H133" s="38">
        <v>651.0333333333333</v>
      </c>
      <c r="I133" s="38">
        <v>645.06666666666661</v>
      </c>
      <c r="J133" s="38">
        <v>674.86666666666656</v>
      </c>
      <c r="K133" s="38">
        <v>680.83333333333326</v>
      </c>
      <c r="L133" s="38">
        <v>689.76666666666654</v>
      </c>
      <c r="M133" s="28">
        <v>671.9</v>
      </c>
      <c r="N133" s="28">
        <v>657</v>
      </c>
      <c r="O133" s="39">
        <v>7376300</v>
      </c>
      <c r="P133" s="40">
        <v>-8.4552102376599641E-3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45014</v>
      </c>
      <c r="E134" s="37">
        <v>1171.75</v>
      </c>
      <c r="F134" s="37">
        <v>1166.2166666666667</v>
      </c>
      <c r="G134" s="38">
        <v>1151.6833333333334</v>
      </c>
      <c r="H134" s="38">
        <v>1131.6166666666668</v>
      </c>
      <c r="I134" s="38">
        <v>1117.0833333333335</v>
      </c>
      <c r="J134" s="38">
        <v>1186.2833333333333</v>
      </c>
      <c r="K134" s="38">
        <v>1200.8166666666666</v>
      </c>
      <c r="L134" s="38">
        <v>1220.8833333333332</v>
      </c>
      <c r="M134" s="28">
        <v>1180.75</v>
      </c>
      <c r="N134" s="28">
        <v>1146.1500000000001</v>
      </c>
      <c r="O134" s="39">
        <v>15640100</v>
      </c>
      <c r="P134" s="40">
        <v>-7.9918305731918483E-3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45014</v>
      </c>
      <c r="E135" s="37">
        <v>243.25</v>
      </c>
      <c r="F135" s="37">
        <v>242.56666666666669</v>
      </c>
      <c r="G135" s="38">
        <v>239.93333333333339</v>
      </c>
      <c r="H135" s="38">
        <v>236.6166666666667</v>
      </c>
      <c r="I135" s="38">
        <v>233.98333333333341</v>
      </c>
      <c r="J135" s="38">
        <v>245.88333333333338</v>
      </c>
      <c r="K135" s="38">
        <v>248.51666666666665</v>
      </c>
      <c r="L135" s="38">
        <v>251.83333333333337</v>
      </c>
      <c r="M135" s="28">
        <v>245.2</v>
      </c>
      <c r="N135" s="28">
        <v>239.25</v>
      </c>
      <c r="O135" s="39">
        <v>24056000</v>
      </c>
      <c r="P135" s="40">
        <v>-3.2185387833923398E-2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45014</v>
      </c>
      <c r="E136" s="37">
        <v>113.15</v>
      </c>
      <c r="F136" s="37">
        <v>112.26666666666667</v>
      </c>
      <c r="G136" s="38">
        <v>109.88333333333333</v>
      </c>
      <c r="H136" s="38">
        <v>106.61666666666666</v>
      </c>
      <c r="I136" s="38">
        <v>104.23333333333332</v>
      </c>
      <c r="J136" s="38">
        <v>115.53333333333333</v>
      </c>
      <c r="K136" s="38">
        <v>117.91666666666669</v>
      </c>
      <c r="L136" s="38">
        <v>121.18333333333334</v>
      </c>
      <c r="M136" s="28">
        <v>114.65</v>
      </c>
      <c r="N136" s="28">
        <v>109</v>
      </c>
      <c r="O136" s="39">
        <v>38124000</v>
      </c>
      <c r="P136" s="40">
        <v>1.8595703751202307E-2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45014</v>
      </c>
      <c r="E137" s="37">
        <v>491.55</v>
      </c>
      <c r="F137" s="37">
        <v>489.55</v>
      </c>
      <c r="G137" s="38">
        <v>485.25</v>
      </c>
      <c r="H137" s="38">
        <v>478.95</v>
      </c>
      <c r="I137" s="38">
        <v>474.65</v>
      </c>
      <c r="J137" s="38">
        <v>495.85</v>
      </c>
      <c r="K137" s="38">
        <v>500.15000000000009</v>
      </c>
      <c r="L137" s="38">
        <v>506.45000000000005</v>
      </c>
      <c r="M137" s="28">
        <v>493.85</v>
      </c>
      <c r="N137" s="28">
        <v>483.25</v>
      </c>
      <c r="O137" s="39">
        <v>8200800</v>
      </c>
      <c r="P137" s="40">
        <v>-8.7719298245614037E-4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45014</v>
      </c>
      <c r="E138" s="37">
        <v>8473.7999999999993</v>
      </c>
      <c r="F138" s="37">
        <v>8494.9333333333325</v>
      </c>
      <c r="G138" s="38">
        <v>8424.4166666666642</v>
      </c>
      <c r="H138" s="38">
        <v>8375.033333333331</v>
      </c>
      <c r="I138" s="38">
        <v>8304.5166666666628</v>
      </c>
      <c r="J138" s="38">
        <v>8544.3166666666657</v>
      </c>
      <c r="K138" s="38">
        <v>8614.8333333333321</v>
      </c>
      <c r="L138" s="38">
        <v>8664.2166666666672</v>
      </c>
      <c r="M138" s="28">
        <v>8565.4500000000007</v>
      </c>
      <c r="N138" s="28">
        <v>8445.5499999999993</v>
      </c>
      <c r="O138" s="39">
        <v>2173000</v>
      </c>
      <c r="P138" s="40">
        <v>-1.9846639603067207E-2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45014</v>
      </c>
      <c r="E139" s="37">
        <v>778.55</v>
      </c>
      <c r="F139" s="37">
        <v>772.80000000000007</v>
      </c>
      <c r="G139" s="38">
        <v>762.75000000000011</v>
      </c>
      <c r="H139" s="38">
        <v>746.95</v>
      </c>
      <c r="I139" s="38">
        <v>736.90000000000009</v>
      </c>
      <c r="J139" s="38">
        <v>788.60000000000014</v>
      </c>
      <c r="K139" s="38">
        <v>798.65000000000009</v>
      </c>
      <c r="L139" s="38">
        <v>814.45000000000016</v>
      </c>
      <c r="M139" s="28">
        <v>782.85</v>
      </c>
      <c r="N139" s="28">
        <v>757</v>
      </c>
      <c r="O139" s="39">
        <v>12648750</v>
      </c>
      <c r="P139" s="40">
        <v>-1.3934905476515299E-2</v>
      </c>
    </row>
    <row r="140" spans="1:16" ht="12.75" customHeight="1">
      <c r="A140" s="28">
        <v>130</v>
      </c>
      <c r="B140" s="29" t="s">
        <v>44</v>
      </c>
      <c r="C140" s="30" t="s">
        <v>423</v>
      </c>
      <c r="D140" s="31">
        <v>45014</v>
      </c>
      <c r="E140" s="37">
        <v>1493.4</v>
      </c>
      <c r="F140" s="37">
        <v>1497.25</v>
      </c>
      <c r="G140" s="38">
        <v>1484.95</v>
      </c>
      <c r="H140" s="38">
        <v>1476.5</v>
      </c>
      <c r="I140" s="38">
        <v>1464.2</v>
      </c>
      <c r="J140" s="38">
        <v>1505.7</v>
      </c>
      <c r="K140" s="38">
        <v>1518.0000000000002</v>
      </c>
      <c r="L140" s="38">
        <v>1526.45</v>
      </c>
      <c r="M140" s="28">
        <v>1509.55</v>
      </c>
      <c r="N140" s="28">
        <v>1488.8</v>
      </c>
      <c r="O140" s="39">
        <v>908800</v>
      </c>
      <c r="P140" s="40">
        <v>-2.9059829059829061E-2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45014</v>
      </c>
      <c r="E141" s="37">
        <v>1263.3499999999999</v>
      </c>
      <c r="F141" s="37">
        <v>1273.5833333333333</v>
      </c>
      <c r="G141" s="38">
        <v>1247.1166666666666</v>
      </c>
      <c r="H141" s="38">
        <v>1230.8833333333332</v>
      </c>
      <c r="I141" s="38">
        <v>1204.4166666666665</v>
      </c>
      <c r="J141" s="38">
        <v>1289.8166666666666</v>
      </c>
      <c r="K141" s="38">
        <v>1316.2833333333333</v>
      </c>
      <c r="L141" s="38">
        <v>1332.5166666666667</v>
      </c>
      <c r="M141" s="28">
        <v>1300.05</v>
      </c>
      <c r="N141" s="28">
        <v>1257.3499999999999</v>
      </c>
      <c r="O141" s="39">
        <v>855200</v>
      </c>
      <c r="P141" s="40">
        <v>-4.6812304948729379E-2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45014</v>
      </c>
      <c r="E142" s="37">
        <v>650.35</v>
      </c>
      <c r="F142" s="37">
        <v>648.15</v>
      </c>
      <c r="G142" s="38">
        <v>639.19999999999993</v>
      </c>
      <c r="H142" s="38">
        <v>628.04999999999995</v>
      </c>
      <c r="I142" s="38">
        <v>619.09999999999991</v>
      </c>
      <c r="J142" s="38">
        <v>659.3</v>
      </c>
      <c r="K142" s="38">
        <v>668.25</v>
      </c>
      <c r="L142" s="38">
        <v>679.4</v>
      </c>
      <c r="M142" s="28">
        <v>657.1</v>
      </c>
      <c r="N142" s="28">
        <v>637</v>
      </c>
      <c r="O142" s="39">
        <v>4343300</v>
      </c>
      <c r="P142" s="40">
        <v>-4.172876304023845E-3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45014</v>
      </c>
      <c r="E143" s="37">
        <v>992.4</v>
      </c>
      <c r="F143" s="37">
        <v>987.15</v>
      </c>
      <c r="G143" s="38">
        <v>977.34999999999991</v>
      </c>
      <c r="H143" s="38">
        <v>962.3</v>
      </c>
      <c r="I143" s="38">
        <v>952.49999999999989</v>
      </c>
      <c r="J143" s="38">
        <v>1002.1999999999999</v>
      </c>
      <c r="K143" s="38">
        <v>1011.9999999999999</v>
      </c>
      <c r="L143" s="38">
        <v>1027.05</v>
      </c>
      <c r="M143" s="28">
        <v>996.95</v>
      </c>
      <c r="N143" s="28">
        <v>972.1</v>
      </c>
      <c r="O143" s="39">
        <v>2560000</v>
      </c>
      <c r="P143" s="40">
        <v>3.0264005151320026E-2</v>
      </c>
    </row>
    <row r="144" spans="1:16" ht="12.75" customHeight="1">
      <c r="A144" s="28">
        <v>134</v>
      </c>
      <c r="B144" s="29" t="s">
        <v>49</v>
      </c>
      <c r="C144" s="30" t="s">
        <v>801</v>
      </c>
      <c r="D144" s="31">
        <v>45014</v>
      </c>
      <c r="E144" s="37">
        <v>68.599999999999994</v>
      </c>
      <c r="F144" s="37">
        <v>69.233333333333334</v>
      </c>
      <c r="G144" s="38">
        <v>65.516666666666666</v>
      </c>
      <c r="H144" s="38">
        <v>62.433333333333337</v>
      </c>
      <c r="I144" s="38">
        <v>58.716666666666669</v>
      </c>
      <c r="J144" s="38">
        <v>72.316666666666663</v>
      </c>
      <c r="K144" s="38">
        <v>76.033333333333331</v>
      </c>
      <c r="L144" s="38">
        <v>79.11666666666666</v>
      </c>
      <c r="M144" s="28">
        <v>72.95</v>
      </c>
      <c r="N144" s="28">
        <v>66.150000000000006</v>
      </c>
      <c r="O144" s="39">
        <v>67189500</v>
      </c>
      <c r="P144" s="40">
        <v>7.9492462856523158E-2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45014</v>
      </c>
      <c r="E145" s="37">
        <v>1913.7</v>
      </c>
      <c r="F145" s="37">
        <v>1902.1000000000001</v>
      </c>
      <c r="G145" s="38">
        <v>1881.3000000000002</v>
      </c>
      <c r="H145" s="38">
        <v>1848.9</v>
      </c>
      <c r="I145" s="38">
        <v>1828.1000000000001</v>
      </c>
      <c r="J145" s="38">
        <v>1934.5000000000002</v>
      </c>
      <c r="K145" s="38">
        <v>1955.3</v>
      </c>
      <c r="L145" s="38">
        <v>1987.7000000000003</v>
      </c>
      <c r="M145" s="28">
        <v>1922.9</v>
      </c>
      <c r="N145" s="28">
        <v>1869.7</v>
      </c>
      <c r="O145" s="39">
        <v>2868250</v>
      </c>
      <c r="P145" s="40">
        <v>4.6233866307069929E-3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45014</v>
      </c>
      <c r="E146" s="37">
        <v>83598.75</v>
      </c>
      <c r="F146" s="37">
        <v>83114.7</v>
      </c>
      <c r="G146" s="38">
        <v>82199.25</v>
      </c>
      <c r="H146" s="38">
        <v>80799.75</v>
      </c>
      <c r="I146" s="38">
        <v>79884.3</v>
      </c>
      <c r="J146" s="38">
        <v>84514.2</v>
      </c>
      <c r="K146" s="38">
        <v>85429.64999999998</v>
      </c>
      <c r="L146" s="38">
        <v>86829.15</v>
      </c>
      <c r="M146" s="28">
        <v>84030.15</v>
      </c>
      <c r="N146" s="28">
        <v>81715.199999999997</v>
      </c>
      <c r="O146" s="39">
        <v>57820</v>
      </c>
      <c r="P146" s="40">
        <v>-1.3142174432497013E-2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45014</v>
      </c>
      <c r="E147" s="37">
        <v>932.25</v>
      </c>
      <c r="F147" s="37">
        <v>927.16666666666663</v>
      </c>
      <c r="G147" s="38">
        <v>914.88333333333321</v>
      </c>
      <c r="H147" s="38">
        <v>897.51666666666654</v>
      </c>
      <c r="I147" s="38">
        <v>885.23333333333312</v>
      </c>
      <c r="J147" s="38">
        <v>944.5333333333333</v>
      </c>
      <c r="K147" s="38">
        <v>956.81666666666683</v>
      </c>
      <c r="L147" s="38">
        <v>974.18333333333339</v>
      </c>
      <c r="M147" s="28">
        <v>939.45</v>
      </c>
      <c r="N147" s="28">
        <v>909.8</v>
      </c>
      <c r="O147" s="39">
        <v>8895700</v>
      </c>
      <c r="P147" s="40">
        <v>-8.1560066229226704E-3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45014</v>
      </c>
      <c r="E148" s="37">
        <v>81.95</v>
      </c>
      <c r="F148" s="37">
        <v>81.516666666666666</v>
      </c>
      <c r="G148" s="38">
        <v>80.633333333333326</v>
      </c>
      <c r="H148" s="38">
        <v>79.316666666666663</v>
      </c>
      <c r="I148" s="38">
        <v>78.433333333333323</v>
      </c>
      <c r="J148" s="38">
        <v>82.833333333333329</v>
      </c>
      <c r="K148" s="38">
        <v>83.716666666666683</v>
      </c>
      <c r="L148" s="38">
        <v>85.033333333333331</v>
      </c>
      <c r="M148" s="28">
        <v>82.4</v>
      </c>
      <c r="N148" s="28">
        <v>80.2</v>
      </c>
      <c r="O148" s="39">
        <v>47820000</v>
      </c>
      <c r="P148" s="40">
        <v>-5.1331647076327924E-2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45014</v>
      </c>
      <c r="E149" s="37">
        <v>3439.95</v>
      </c>
      <c r="F149" s="37">
        <v>3417.15</v>
      </c>
      <c r="G149" s="38">
        <v>3375.8</v>
      </c>
      <c r="H149" s="38">
        <v>3311.65</v>
      </c>
      <c r="I149" s="38">
        <v>3270.3</v>
      </c>
      <c r="J149" s="38">
        <v>3481.3</v>
      </c>
      <c r="K149" s="38">
        <v>3522.6499999999996</v>
      </c>
      <c r="L149" s="38">
        <v>3586.8</v>
      </c>
      <c r="M149" s="28">
        <v>3458.5</v>
      </c>
      <c r="N149" s="28">
        <v>3353</v>
      </c>
      <c r="O149" s="39">
        <v>1670500</v>
      </c>
      <c r="P149" s="40">
        <v>-1.3581340419250075E-2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45014</v>
      </c>
      <c r="E150" s="37">
        <v>4125.8999999999996</v>
      </c>
      <c r="F150" s="37">
        <v>4125.8166666666666</v>
      </c>
      <c r="G150" s="38">
        <v>4081.083333333333</v>
      </c>
      <c r="H150" s="38">
        <v>4036.2666666666664</v>
      </c>
      <c r="I150" s="38">
        <v>3991.5333333333328</v>
      </c>
      <c r="J150" s="38">
        <v>4170.6333333333332</v>
      </c>
      <c r="K150" s="38">
        <v>4215.3666666666668</v>
      </c>
      <c r="L150" s="38">
        <v>4260.1833333333334</v>
      </c>
      <c r="M150" s="28">
        <v>4170.55</v>
      </c>
      <c r="N150" s="28">
        <v>4081</v>
      </c>
      <c r="O150" s="39">
        <v>550650</v>
      </c>
      <c r="P150" s="40">
        <v>1.2969094922737307E-2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45014</v>
      </c>
      <c r="E151" s="37">
        <v>18494.3</v>
      </c>
      <c r="F151" s="37">
        <v>18346.916666666668</v>
      </c>
      <c r="G151" s="38">
        <v>18133.833333333336</v>
      </c>
      <c r="H151" s="38">
        <v>17773.366666666669</v>
      </c>
      <c r="I151" s="38">
        <v>17560.283333333336</v>
      </c>
      <c r="J151" s="38">
        <v>18707.383333333335</v>
      </c>
      <c r="K151" s="38">
        <v>18920.466666666671</v>
      </c>
      <c r="L151" s="38">
        <v>19280.933333333334</v>
      </c>
      <c r="M151" s="28">
        <v>18560</v>
      </c>
      <c r="N151" s="28">
        <v>17986.45</v>
      </c>
      <c r="O151" s="39">
        <v>268800</v>
      </c>
      <c r="P151" s="40">
        <v>-4.5725646123260438E-2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45014</v>
      </c>
      <c r="E152" s="37">
        <v>113.7</v>
      </c>
      <c r="F152" s="37">
        <v>114.3</v>
      </c>
      <c r="G152" s="38">
        <v>112.14999999999999</v>
      </c>
      <c r="H152" s="38">
        <v>110.6</v>
      </c>
      <c r="I152" s="38">
        <v>108.44999999999999</v>
      </c>
      <c r="J152" s="38">
        <v>115.85</v>
      </c>
      <c r="K152" s="38">
        <v>118</v>
      </c>
      <c r="L152" s="38">
        <v>119.55</v>
      </c>
      <c r="M152" s="28">
        <v>116.45</v>
      </c>
      <c r="N152" s="28">
        <v>112.75</v>
      </c>
      <c r="O152" s="39">
        <v>51313500</v>
      </c>
      <c r="P152" s="40">
        <v>-1.3239875389408099E-2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45014</v>
      </c>
      <c r="E153" s="37">
        <v>179.9</v>
      </c>
      <c r="F153" s="37">
        <v>179.20000000000002</v>
      </c>
      <c r="G153" s="38">
        <v>178.10000000000002</v>
      </c>
      <c r="H153" s="38">
        <v>176.3</v>
      </c>
      <c r="I153" s="38">
        <v>175.20000000000002</v>
      </c>
      <c r="J153" s="38">
        <v>181.00000000000003</v>
      </c>
      <c r="K153" s="38">
        <v>182.1</v>
      </c>
      <c r="L153" s="38">
        <v>183.90000000000003</v>
      </c>
      <c r="M153" s="28">
        <v>180.3</v>
      </c>
      <c r="N153" s="28">
        <v>177.4</v>
      </c>
      <c r="O153" s="39">
        <v>86719800</v>
      </c>
      <c r="P153" s="40">
        <v>-9.8275301008786207E-3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45014</v>
      </c>
      <c r="E154" s="37">
        <v>859.4</v>
      </c>
      <c r="F154" s="37">
        <v>856.23333333333323</v>
      </c>
      <c r="G154" s="38">
        <v>845.61666666666645</v>
      </c>
      <c r="H154" s="38">
        <v>831.83333333333326</v>
      </c>
      <c r="I154" s="38">
        <v>821.21666666666647</v>
      </c>
      <c r="J154" s="38">
        <v>870.01666666666642</v>
      </c>
      <c r="K154" s="38">
        <v>880.63333333333321</v>
      </c>
      <c r="L154" s="38">
        <v>894.4166666666664</v>
      </c>
      <c r="M154" s="28">
        <v>866.85</v>
      </c>
      <c r="N154" s="28">
        <v>842.45</v>
      </c>
      <c r="O154" s="39">
        <v>5910100</v>
      </c>
      <c r="P154" s="40">
        <v>-2.5989367985823982E-3</v>
      </c>
    </row>
    <row r="155" spans="1:16" ht="12.75" customHeight="1">
      <c r="A155" s="28">
        <v>145</v>
      </c>
      <c r="B155" s="29" t="s">
        <v>86</v>
      </c>
      <c r="C155" s="30" t="s">
        <v>431</v>
      </c>
      <c r="D155" s="31">
        <v>45014</v>
      </c>
      <c r="E155" s="37">
        <v>3216.2</v>
      </c>
      <c r="F155" s="37">
        <v>3220</v>
      </c>
      <c r="G155" s="38">
        <v>3197.95</v>
      </c>
      <c r="H155" s="38">
        <v>3179.7</v>
      </c>
      <c r="I155" s="38">
        <v>3157.6499999999996</v>
      </c>
      <c r="J155" s="38">
        <v>3238.25</v>
      </c>
      <c r="K155" s="38">
        <v>3260.3</v>
      </c>
      <c r="L155" s="38">
        <v>3278.55</v>
      </c>
      <c r="M155" s="28">
        <v>3242.05</v>
      </c>
      <c r="N155" s="28">
        <v>3201.75</v>
      </c>
      <c r="O155" s="39">
        <v>278800</v>
      </c>
      <c r="P155" s="40">
        <v>1.7518248175182483E-2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45014</v>
      </c>
      <c r="E156" s="37">
        <v>152.44999999999999</v>
      </c>
      <c r="F156" s="37">
        <v>151.44999999999999</v>
      </c>
      <c r="G156" s="38">
        <v>149.19999999999999</v>
      </c>
      <c r="H156" s="38">
        <v>145.94999999999999</v>
      </c>
      <c r="I156" s="38">
        <v>143.69999999999999</v>
      </c>
      <c r="J156" s="38">
        <v>154.69999999999999</v>
      </c>
      <c r="K156" s="38">
        <v>156.94999999999999</v>
      </c>
      <c r="L156" s="38">
        <v>160.19999999999999</v>
      </c>
      <c r="M156" s="28">
        <v>153.69999999999999</v>
      </c>
      <c r="N156" s="28">
        <v>148.19999999999999</v>
      </c>
      <c r="O156" s="39">
        <v>33880000</v>
      </c>
      <c r="P156" s="40">
        <v>-0.13606911447084233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45014</v>
      </c>
      <c r="E157" s="37">
        <v>37198.35</v>
      </c>
      <c r="F157" s="37">
        <v>37265.666666666664</v>
      </c>
      <c r="G157" s="38">
        <v>36881.333333333328</v>
      </c>
      <c r="H157" s="38">
        <v>36564.316666666666</v>
      </c>
      <c r="I157" s="38">
        <v>36179.98333333333</v>
      </c>
      <c r="J157" s="38">
        <v>37582.683333333327</v>
      </c>
      <c r="K157" s="38">
        <v>37967.016666666656</v>
      </c>
      <c r="L157" s="38">
        <v>38284.033333333326</v>
      </c>
      <c r="M157" s="28">
        <v>37650</v>
      </c>
      <c r="N157" s="28">
        <v>36948.65</v>
      </c>
      <c r="O157" s="39">
        <v>129255</v>
      </c>
      <c r="P157" s="40">
        <v>-5.8837101984310107E-3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45014</v>
      </c>
      <c r="E158" s="37">
        <v>695.45</v>
      </c>
      <c r="F158" s="37">
        <v>684.80000000000007</v>
      </c>
      <c r="G158" s="38">
        <v>669.40000000000009</v>
      </c>
      <c r="H158" s="38">
        <v>643.35</v>
      </c>
      <c r="I158" s="38">
        <v>627.95000000000005</v>
      </c>
      <c r="J158" s="38">
        <v>710.85000000000014</v>
      </c>
      <c r="K158" s="38">
        <v>726.25</v>
      </c>
      <c r="L158" s="38">
        <v>752.30000000000018</v>
      </c>
      <c r="M158" s="28">
        <v>700.2</v>
      </c>
      <c r="N158" s="28">
        <v>658.75</v>
      </c>
      <c r="O158" s="39">
        <v>9699250</v>
      </c>
      <c r="P158" s="40">
        <v>7.5829673011224993E-2</v>
      </c>
    </row>
    <row r="159" spans="1:16" ht="12.75" customHeight="1">
      <c r="A159" s="28">
        <v>149</v>
      </c>
      <c r="B159" s="29" t="s">
        <v>86</v>
      </c>
      <c r="C159" s="30" t="s">
        <v>436</v>
      </c>
      <c r="D159" s="31">
        <v>45014</v>
      </c>
      <c r="E159" s="37">
        <v>4501.3500000000004</v>
      </c>
      <c r="F159" s="37">
        <v>4526.0999999999995</v>
      </c>
      <c r="G159" s="38">
        <v>4457.2999999999993</v>
      </c>
      <c r="H159" s="38">
        <v>4413.25</v>
      </c>
      <c r="I159" s="38">
        <v>4344.45</v>
      </c>
      <c r="J159" s="38">
        <v>4570.1499999999987</v>
      </c>
      <c r="K159" s="38">
        <v>4638.95</v>
      </c>
      <c r="L159" s="38">
        <v>4682.9999999999982</v>
      </c>
      <c r="M159" s="28">
        <v>4594.8999999999996</v>
      </c>
      <c r="N159" s="28">
        <v>4482.05</v>
      </c>
      <c r="O159" s="39">
        <v>1145025</v>
      </c>
      <c r="P159" s="40">
        <v>4.9147596375364771E-3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45014</v>
      </c>
      <c r="E160" s="37">
        <v>238.4</v>
      </c>
      <c r="F160" s="37">
        <v>238.69999999999996</v>
      </c>
      <c r="G160" s="38">
        <v>236.89999999999992</v>
      </c>
      <c r="H160" s="38">
        <v>235.39999999999995</v>
      </c>
      <c r="I160" s="38">
        <v>233.59999999999991</v>
      </c>
      <c r="J160" s="38">
        <v>240.19999999999993</v>
      </c>
      <c r="K160" s="38">
        <v>241.99999999999994</v>
      </c>
      <c r="L160" s="38">
        <v>243.49999999999994</v>
      </c>
      <c r="M160" s="28">
        <v>240.5</v>
      </c>
      <c r="N160" s="28">
        <v>237.2</v>
      </c>
      <c r="O160" s="39">
        <v>14370000</v>
      </c>
      <c r="P160" s="40">
        <v>-5.8384116375073715E-2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45014</v>
      </c>
      <c r="E161" s="37">
        <v>159.15</v>
      </c>
      <c r="F161" s="37">
        <v>158.5</v>
      </c>
      <c r="G161" s="38">
        <v>156.55000000000001</v>
      </c>
      <c r="H161" s="38">
        <v>153.95000000000002</v>
      </c>
      <c r="I161" s="38">
        <v>152.00000000000003</v>
      </c>
      <c r="J161" s="38">
        <v>161.1</v>
      </c>
      <c r="K161" s="38">
        <v>163.04999999999998</v>
      </c>
      <c r="L161" s="38">
        <v>165.64999999999998</v>
      </c>
      <c r="M161" s="28">
        <v>160.44999999999999</v>
      </c>
      <c r="N161" s="28">
        <v>155.9</v>
      </c>
      <c r="O161" s="39">
        <v>58621000</v>
      </c>
      <c r="P161" s="40">
        <v>2.582185092763372E-2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45014</v>
      </c>
      <c r="E162" s="37">
        <v>2353.25</v>
      </c>
      <c r="F162" s="37">
        <v>2350.35</v>
      </c>
      <c r="G162" s="38">
        <v>2325.6999999999998</v>
      </c>
      <c r="H162" s="38">
        <v>2298.15</v>
      </c>
      <c r="I162" s="38">
        <v>2273.5</v>
      </c>
      <c r="J162" s="38">
        <v>2377.8999999999996</v>
      </c>
      <c r="K162" s="38">
        <v>2402.5500000000002</v>
      </c>
      <c r="L162" s="38">
        <v>2430.0999999999995</v>
      </c>
      <c r="M162" s="28">
        <v>2375</v>
      </c>
      <c r="N162" s="28">
        <v>2322.8000000000002</v>
      </c>
      <c r="O162" s="39">
        <v>2866000</v>
      </c>
      <c r="P162" s="40">
        <v>-3.5909511395172823E-2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45014</v>
      </c>
      <c r="E163" s="37">
        <v>2981.05</v>
      </c>
      <c r="F163" s="37">
        <v>2982.5</v>
      </c>
      <c r="G163" s="38">
        <v>2956.6</v>
      </c>
      <c r="H163" s="38">
        <v>2932.15</v>
      </c>
      <c r="I163" s="38">
        <v>2906.25</v>
      </c>
      <c r="J163" s="38">
        <v>3006.95</v>
      </c>
      <c r="K163" s="38">
        <v>3032.8499999999995</v>
      </c>
      <c r="L163" s="38">
        <v>3057.2999999999997</v>
      </c>
      <c r="M163" s="28">
        <v>3008.4</v>
      </c>
      <c r="N163" s="28">
        <v>2958.05</v>
      </c>
      <c r="O163" s="39">
        <v>2102250</v>
      </c>
      <c r="P163" s="40">
        <v>3.8199832875731167E-3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45014</v>
      </c>
      <c r="E164" s="37">
        <v>48.3</v>
      </c>
      <c r="F164" s="37">
        <v>48</v>
      </c>
      <c r="G164" s="38">
        <v>47.3</v>
      </c>
      <c r="H164" s="38">
        <v>46.3</v>
      </c>
      <c r="I164" s="38">
        <v>45.599999999999994</v>
      </c>
      <c r="J164" s="38">
        <v>49</v>
      </c>
      <c r="K164" s="38">
        <v>49.7</v>
      </c>
      <c r="L164" s="38">
        <v>50.7</v>
      </c>
      <c r="M164" s="28">
        <v>48.7</v>
      </c>
      <c r="N164" s="28">
        <v>47</v>
      </c>
      <c r="O164" s="39">
        <v>215344000</v>
      </c>
      <c r="P164" s="40">
        <v>9.9804892690980047E-3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45014</v>
      </c>
      <c r="E165" s="37">
        <v>2873.6</v>
      </c>
      <c r="F165" s="37">
        <v>2877.2166666666667</v>
      </c>
      <c r="G165" s="38">
        <v>2844.4833333333336</v>
      </c>
      <c r="H165" s="38">
        <v>2815.3666666666668</v>
      </c>
      <c r="I165" s="38">
        <v>2782.6333333333337</v>
      </c>
      <c r="J165" s="38">
        <v>2906.3333333333335</v>
      </c>
      <c r="K165" s="38">
        <v>2939.0666666666662</v>
      </c>
      <c r="L165" s="38">
        <v>2968.1833333333334</v>
      </c>
      <c r="M165" s="28">
        <v>2909.95</v>
      </c>
      <c r="N165" s="28">
        <v>2848.1</v>
      </c>
      <c r="O165" s="39">
        <v>1347300</v>
      </c>
      <c r="P165" s="40">
        <v>2.9337611735044695E-2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45014</v>
      </c>
      <c r="E166" s="37">
        <v>232.6</v>
      </c>
      <c r="F166" s="37">
        <v>231.5333333333333</v>
      </c>
      <c r="G166" s="38">
        <v>229.86666666666662</v>
      </c>
      <c r="H166" s="38">
        <v>227.13333333333333</v>
      </c>
      <c r="I166" s="38">
        <v>225.46666666666664</v>
      </c>
      <c r="J166" s="38">
        <v>234.26666666666659</v>
      </c>
      <c r="K166" s="38">
        <v>235.93333333333328</v>
      </c>
      <c r="L166" s="38">
        <v>238.66666666666657</v>
      </c>
      <c r="M166" s="28">
        <v>233.2</v>
      </c>
      <c r="N166" s="28">
        <v>228.8</v>
      </c>
      <c r="O166" s="39">
        <v>32275800</v>
      </c>
      <c r="P166" s="40">
        <v>-6.2725419476242744E-2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45014</v>
      </c>
      <c r="E167" s="37">
        <v>1592.55</v>
      </c>
      <c r="F167" s="37">
        <v>1576.7166666666665</v>
      </c>
      <c r="G167" s="38">
        <v>1556.133333333333</v>
      </c>
      <c r="H167" s="38">
        <v>1519.7166666666665</v>
      </c>
      <c r="I167" s="38">
        <v>1499.133333333333</v>
      </c>
      <c r="J167" s="38">
        <v>1613.133333333333</v>
      </c>
      <c r="K167" s="38">
        <v>1633.7166666666665</v>
      </c>
      <c r="L167" s="38">
        <v>1670.133333333333</v>
      </c>
      <c r="M167" s="28">
        <v>1597.3</v>
      </c>
      <c r="N167" s="28">
        <v>1540.3</v>
      </c>
      <c r="O167" s="39">
        <v>2149774</v>
      </c>
      <c r="P167" s="40">
        <v>-4.8459736984327151E-2</v>
      </c>
    </row>
    <row r="168" spans="1:16" ht="12.75" customHeight="1">
      <c r="A168" s="28">
        <v>158</v>
      </c>
      <c r="B168" s="29" t="s">
        <v>44</v>
      </c>
      <c r="C168" s="30" t="s">
        <v>448</v>
      </c>
      <c r="D168" s="31">
        <v>45014</v>
      </c>
      <c r="E168" s="37">
        <v>158.6</v>
      </c>
      <c r="F168" s="37">
        <v>158.11666666666665</v>
      </c>
      <c r="G168" s="38">
        <v>156.18333333333328</v>
      </c>
      <c r="H168" s="38">
        <v>153.76666666666662</v>
      </c>
      <c r="I168" s="38">
        <v>151.83333333333326</v>
      </c>
      <c r="J168" s="38">
        <v>160.5333333333333</v>
      </c>
      <c r="K168" s="38">
        <v>162.46666666666664</v>
      </c>
      <c r="L168" s="38">
        <v>164.88333333333333</v>
      </c>
      <c r="M168" s="28">
        <v>160.05000000000001</v>
      </c>
      <c r="N168" s="28">
        <v>155.69999999999999</v>
      </c>
      <c r="O168" s="39">
        <v>12061000</v>
      </c>
      <c r="P168" s="40">
        <v>2.9027576197387516E-4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45014</v>
      </c>
      <c r="E169" s="37">
        <v>720.05</v>
      </c>
      <c r="F169" s="37">
        <v>718.1</v>
      </c>
      <c r="G169" s="38">
        <v>713.5</v>
      </c>
      <c r="H169" s="38">
        <v>706.94999999999993</v>
      </c>
      <c r="I169" s="38">
        <v>702.34999999999991</v>
      </c>
      <c r="J169" s="38">
        <v>724.65000000000009</v>
      </c>
      <c r="K169" s="38">
        <v>729.25000000000023</v>
      </c>
      <c r="L169" s="38">
        <v>735.80000000000018</v>
      </c>
      <c r="M169" s="28">
        <v>722.7</v>
      </c>
      <c r="N169" s="28">
        <v>711.55</v>
      </c>
      <c r="O169" s="39">
        <v>2618000</v>
      </c>
      <c r="P169" s="40">
        <v>-2.9615626969124134E-2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45014</v>
      </c>
      <c r="E170" s="37">
        <v>142.25</v>
      </c>
      <c r="F170" s="37">
        <v>141.91666666666666</v>
      </c>
      <c r="G170" s="38">
        <v>139.13333333333333</v>
      </c>
      <c r="H170" s="38">
        <v>136.01666666666668</v>
      </c>
      <c r="I170" s="38">
        <v>133.23333333333335</v>
      </c>
      <c r="J170" s="38">
        <v>145.0333333333333</v>
      </c>
      <c r="K170" s="38">
        <v>147.81666666666666</v>
      </c>
      <c r="L170" s="38">
        <v>150.93333333333328</v>
      </c>
      <c r="M170" s="28">
        <v>144.69999999999999</v>
      </c>
      <c r="N170" s="28">
        <v>138.80000000000001</v>
      </c>
      <c r="O170" s="39">
        <v>36580000</v>
      </c>
      <c r="P170" s="40">
        <v>7.8737835446770862E-2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45014</v>
      </c>
      <c r="E171" s="37">
        <v>117.9</v>
      </c>
      <c r="F171" s="37">
        <v>117.23333333333333</v>
      </c>
      <c r="G171" s="38">
        <v>115.91666666666667</v>
      </c>
      <c r="H171" s="38">
        <v>113.93333333333334</v>
      </c>
      <c r="I171" s="38">
        <v>112.61666666666667</v>
      </c>
      <c r="J171" s="38">
        <v>119.21666666666667</v>
      </c>
      <c r="K171" s="38">
        <v>120.53333333333333</v>
      </c>
      <c r="L171" s="38">
        <v>122.51666666666667</v>
      </c>
      <c r="M171" s="28">
        <v>118.55</v>
      </c>
      <c r="N171" s="28">
        <v>115.25</v>
      </c>
      <c r="O171" s="39">
        <v>60296000</v>
      </c>
      <c r="P171" s="40">
        <v>3.1944629309197392E-3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45014</v>
      </c>
      <c r="E172" s="37">
        <v>2237.4</v>
      </c>
      <c r="F172" s="37">
        <v>2239.1166666666668</v>
      </c>
      <c r="G172" s="38">
        <v>2211.8333333333335</v>
      </c>
      <c r="H172" s="38">
        <v>2186.2666666666669</v>
      </c>
      <c r="I172" s="38">
        <v>2158.9833333333336</v>
      </c>
      <c r="J172" s="38">
        <v>2264.6833333333334</v>
      </c>
      <c r="K172" s="38">
        <v>2291.9666666666662</v>
      </c>
      <c r="L172" s="38">
        <v>2317.5333333333333</v>
      </c>
      <c r="M172" s="28">
        <v>2266.4</v>
      </c>
      <c r="N172" s="28">
        <v>2213.5500000000002</v>
      </c>
      <c r="O172" s="39">
        <v>44927750</v>
      </c>
      <c r="P172" s="40">
        <v>3.2566664559907609E-2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45014</v>
      </c>
      <c r="E173" s="37">
        <v>85.2</v>
      </c>
      <c r="F173" s="37">
        <v>85.233333333333334</v>
      </c>
      <c r="G173" s="38">
        <v>83.466666666666669</v>
      </c>
      <c r="H173" s="38">
        <v>81.733333333333334</v>
      </c>
      <c r="I173" s="38">
        <v>79.966666666666669</v>
      </c>
      <c r="J173" s="38">
        <v>86.966666666666669</v>
      </c>
      <c r="K173" s="38">
        <v>88.733333333333348</v>
      </c>
      <c r="L173" s="38">
        <v>90.466666666666669</v>
      </c>
      <c r="M173" s="28">
        <v>87</v>
      </c>
      <c r="N173" s="28">
        <v>83.5</v>
      </c>
      <c r="O173" s="39">
        <v>109608000</v>
      </c>
      <c r="P173" s="40">
        <v>3.1003085258484459E-2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45014</v>
      </c>
      <c r="E174" s="37">
        <v>722.8</v>
      </c>
      <c r="F174" s="37">
        <v>722.65</v>
      </c>
      <c r="G174" s="38">
        <v>715.25</v>
      </c>
      <c r="H174" s="38">
        <v>707.7</v>
      </c>
      <c r="I174" s="38">
        <v>700.30000000000007</v>
      </c>
      <c r="J174" s="38">
        <v>730.19999999999993</v>
      </c>
      <c r="K174" s="38">
        <v>737.5999999999998</v>
      </c>
      <c r="L174" s="38">
        <v>745.14999999999986</v>
      </c>
      <c r="M174" s="28">
        <v>730.05</v>
      </c>
      <c r="N174" s="28">
        <v>715.1</v>
      </c>
      <c r="O174" s="39">
        <v>9632000</v>
      </c>
      <c r="P174" s="40">
        <v>7.7000334784064275E-3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45014</v>
      </c>
      <c r="E175" s="37">
        <v>1065.4000000000001</v>
      </c>
      <c r="F175" s="37">
        <v>1072.9833333333333</v>
      </c>
      <c r="G175" s="38">
        <v>1051.9666666666667</v>
      </c>
      <c r="H175" s="38">
        <v>1038.5333333333333</v>
      </c>
      <c r="I175" s="38">
        <v>1017.5166666666667</v>
      </c>
      <c r="J175" s="38">
        <v>1086.4166666666667</v>
      </c>
      <c r="K175" s="38">
        <v>1107.4333333333336</v>
      </c>
      <c r="L175" s="38">
        <v>1120.8666666666668</v>
      </c>
      <c r="M175" s="28">
        <v>1094</v>
      </c>
      <c r="N175" s="28">
        <v>1059.55</v>
      </c>
      <c r="O175" s="39">
        <v>6979500</v>
      </c>
      <c r="P175" s="40">
        <v>0.12677079549582274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45014</v>
      </c>
      <c r="E176" s="37">
        <v>527.45000000000005</v>
      </c>
      <c r="F176" s="37">
        <v>524.93333333333339</v>
      </c>
      <c r="G176" s="38">
        <v>518.11666666666679</v>
      </c>
      <c r="H176" s="38">
        <v>508.78333333333342</v>
      </c>
      <c r="I176" s="38">
        <v>501.96666666666681</v>
      </c>
      <c r="J176" s="38">
        <v>534.26666666666677</v>
      </c>
      <c r="K176" s="38">
        <v>541.08333333333337</v>
      </c>
      <c r="L176" s="38">
        <v>550.41666666666674</v>
      </c>
      <c r="M176" s="28">
        <v>531.75</v>
      </c>
      <c r="N176" s="28">
        <v>515.6</v>
      </c>
      <c r="O176" s="39">
        <v>77095500</v>
      </c>
      <c r="P176" s="40">
        <v>3.0846988507591409E-2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45014</v>
      </c>
      <c r="E177" s="37">
        <v>25479.4</v>
      </c>
      <c r="F177" s="37">
        <v>25391.7</v>
      </c>
      <c r="G177" s="38">
        <v>25133.45</v>
      </c>
      <c r="H177" s="38">
        <v>24787.5</v>
      </c>
      <c r="I177" s="38">
        <v>24529.25</v>
      </c>
      <c r="J177" s="38">
        <v>25737.65</v>
      </c>
      <c r="K177" s="38">
        <v>25995.9</v>
      </c>
      <c r="L177" s="38">
        <v>26341.850000000002</v>
      </c>
      <c r="M177" s="28">
        <v>25649.95</v>
      </c>
      <c r="N177" s="28">
        <v>25045.75</v>
      </c>
      <c r="O177" s="39">
        <v>385150</v>
      </c>
      <c r="P177" s="40">
        <v>-1.7349151677509885E-2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45014</v>
      </c>
      <c r="E178" s="37">
        <v>3275.75</v>
      </c>
      <c r="F178" s="37">
        <v>3260.8333333333335</v>
      </c>
      <c r="G178" s="38">
        <v>3234.916666666667</v>
      </c>
      <c r="H178" s="38">
        <v>3194.0833333333335</v>
      </c>
      <c r="I178" s="38">
        <v>3168.166666666667</v>
      </c>
      <c r="J178" s="38">
        <v>3301.666666666667</v>
      </c>
      <c r="K178" s="38">
        <v>3327.5833333333339</v>
      </c>
      <c r="L178" s="38">
        <v>3368.416666666667</v>
      </c>
      <c r="M178" s="28">
        <v>3286.75</v>
      </c>
      <c r="N178" s="28">
        <v>3220</v>
      </c>
      <c r="O178" s="39">
        <v>1765775</v>
      </c>
      <c r="P178" s="40">
        <v>-3.7764124082121986E-2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45014</v>
      </c>
      <c r="E179" s="37">
        <v>2316.85</v>
      </c>
      <c r="F179" s="37">
        <v>2304.3833333333337</v>
      </c>
      <c r="G179" s="38">
        <v>2283.7666666666673</v>
      </c>
      <c r="H179" s="38">
        <v>2250.6833333333338</v>
      </c>
      <c r="I179" s="38">
        <v>2230.0666666666675</v>
      </c>
      <c r="J179" s="38">
        <v>2337.4666666666672</v>
      </c>
      <c r="K179" s="38">
        <v>2358.083333333333</v>
      </c>
      <c r="L179" s="38">
        <v>2391.166666666667</v>
      </c>
      <c r="M179" s="28">
        <v>2325</v>
      </c>
      <c r="N179" s="28">
        <v>2271.3000000000002</v>
      </c>
      <c r="O179" s="39">
        <v>3286875</v>
      </c>
      <c r="P179" s="40">
        <v>1.0025351463470845E-2</v>
      </c>
    </row>
    <row r="180" spans="1:16" ht="12.75" customHeight="1">
      <c r="A180" s="28">
        <v>170</v>
      </c>
      <c r="B180" s="29" t="s">
        <v>63</v>
      </c>
      <c r="C180" s="30" t="s">
        <v>866</v>
      </c>
      <c r="D180" s="31">
        <v>45014</v>
      </c>
      <c r="E180" s="37">
        <v>1255.45</v>
      </c>
      <c r="F180" s="37">
        <v>1251.7166666666669</v>
      </c>
      <c r="G180" s="38">
        <v>1236.0333333333338</v>
      </c>
      <c r="H180" s="38">
        <v>1216.6166666666668</v>
      </c>
      <c r="I180" s="38">
        <v>1200.9333333333336</v>
      </c>
      <c r="J180" s="38">
        <v>1271.1333333333339</v>
      </c>
      <c r="K180" s="38">
        <v>1286.8166666666668</v>
      </c>
      <c r="L180" s="38">
        <v>1306.233333333334</v>
      </c>
      <c r="M180" s="28">
        <v>1267.4000000000001</v>
      </c>
      <c r="N180" s="28">
        <v>1232.3</v>
      </c>
      <c r="O180" s="39">
        <v>3819600</v>
      </c>
      <c r="P180" s="40">
        <v>-7.4836295603367634E-3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45014</v>
      </c>
      <c r="E181" s="37">
        <v>969.9</v>
      </c>
      <c r="F181" s="37">
        <v>966.55000000000007</v>
      </c>
      <c r="G181" s="38">
        <v>960.35000000000014</v>
      </c>
      <c r="H181" s="38">
        <v>950.80000000000007</v>
      </c>
      <c r="I181" s="38">
        <v>944.60000000000014</v>
      </c>
      <c r="J181" s="38">
        <v>976.10000000000014</v>
      </c>
      <c r="K181" s="38">
        <v>982.30000000000018</v>
      </c>
      <c r="L181" s="38">
        <v>991.85000000000014</v>
      </c>
      <c r="M181" s="28">
        <v>972.75</v>
      </c>
      <c r="N181" s="28">
        <v>957</v>
      </c>
      <c r="O181" s="39">
        <v>18423300</v>
      </c>
      <c r="P181" s="40">
        <v>-9.9684020463436662E-3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45014</v>
      </c>
      <c r="E182" s="37">
        <v>435.1</v>
      </c>
      <c r="F182" s="37">
        <v>431.08333333333331</v>
      </c>
      <c r="G182" s="38">
        <v>423.66666666666663</v>
      </c>
      <c r="H182" s="38">
        <v>412.23333333333329</v>
      </c>
      <c r="I182" s="38">
        <v>404.81666666666661</v>
      </c>
      <c r="J182" s="38">
        <v>442.51666666666665</v>
      </c>
      <c r="K182" s="38">
        <v>449.93333333333328</v>
      </c>
      <c r="L182" s="38">
        <v>461.36666666666667</v>
      </c>
      <c r="M182" s="28">
        <v>438.5</v>
      </c>
      <c r="N182" s="28">
        <v>419.65</v>
      </c>
      <c r="O182" s="39">
        <v>8949000</v>
      </c>
      <c r="P182" s="40">
        <v>2.8443371832442683E-2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45014</v>
      </c>
      <c r="E183" s="37">
        <v>583.04999999999995</v>
      </c>
      <c r="F183" s="37">
        <v>584.93333333333328</v>
      </c>
      <c r="G183" s="38">
        <v>579.31666666666661</v>
      </c>
      <c r="H183" s="38">
        <v>575.58333333333337</v>
      </c>
      <c r="I183" s="38">
        <v>569.9666666666667</v>
      </c>
      <c r="J183" s="38">
        <v>588.66666666666652</v>
      </c>
      <c r="K183" s="38">
        <v>594.28333333333308</v>
      </c>
      <c r="L183" s="38">
        <v>598.01666666666642</v>
      </c>
      <c r="M183" s="28">
        <v>590.54999999999995</v>
      </c>
      <c r="N183" s="28">
        <v>581.20000000000005</v>
      </c>
      <c r="O183" s="39">
        <v>2206000</v>
      </c>
      <c r="P183" s="40">
        <v>-6.7537145429986496E-3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45014</v>
      </c>
      <c r="E184" s="37">
        <v>963.25</v>
      </c>
      <c r="F184" s="37">
        <v>960.69999999999993</v>
      </c>
      <c r="G184" s="38">
        <v>950.04999999999984</v>
      </c>
      <c r="H184" s="38">
        <v>936.84999999999991</v>
      </c>
      <c r="I184" s="38">
        <v>926.19999999999982</v>
      </c>
      <c r="J184" s="38">
        <v>973.89999999999986</v>
      </c>
      <c r="K184" s="38">
        <v>984.55</v>
      </c>
      <c r="L184" s="38">
        <v>997.74999999999989</v>
      </c>
      <c r="M184" s="28">
        <v>971.35</v>
      </c>
      <c r="N184" s="28">
        <v>947.5</v>
      </c>
      <c r="O184" s="39">
        <v>5877500</v>
      </c>
      <c r="P184" s="40">
        <v>3.5000853679358034E-3</v>
      </c>
    </row>
    <row r="185" spans="1:16" ht="12.75" customHeight="1">
      <c r="A185" s="28">
        <v>175</v>
      </c>
      <c r="B185" s="29" t="s">
        <v>74</v>
      </c>
      <c r="C185" s="30" t="s">
        <v>485</v>
      </c>
      <c r="D185" s="31">
        <v>45014</v>
      </c>
      <c r="E185" s="37">
        <v>1183.55</v>
      </c>
      <c r="F185" s="37">
        <v>1179.7666666666667</v>
      </c>
      <c r="G185" s="38">
        <v>1166.7833333333333</v>
      </c>
      <c r="H185" s="38">
        <v>1150.0166666666667</v>
      </c>
      <c r="I185" s="38">
        <v>1137.0333333333333</v>
      </c>
      <c r="J185" s="38">
        <v>1196.5333333333333</v>
      </c>
      <c r="K185" s="38">
        <v>1209.5166666666664</v>
      </c>
      <c r="L185" s="38">
        <v>1226.2833333333333</v>
      </c>
      <c r="M185" s="28">
        <v>1192.75</v>
      </c>
      <c r="N185" s="28">
        <v>1163</v>
      </c>
      <c r="O185" s="39">
        <v>2195500</v>
      </c>
      <c r="P185" s="40">
        <v>-5.4360135900339748E-3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45014</v>
      </c>
      <c r="E186" s="37">
        <v>697.7</v>
      </c>
      <c r="F186" s="37">
        <v>695.96666666666658</v>
      </c>
      <c r="G186" s="38">
        <v>692.03333333333319</v>
      </c>
      <c r="H186" s="38">
        <v>686.36666666666656</v>
      </c>
      <c r="I186" s="38">
        <v>682.43333333333317</v>
      </c>
      <c r="J186" s="38">
        <v>701.63333333333321</v>
      </c>
      <c r="K186" s="38">
        <v>705.56666666666661</v>
      </c>
      <c r="L186" s="38">
        <v>711.23333333333323</v>
      </c>
      <c r="M186" s="28">
        <v>699.9</v>
      </c>
      <c r="N186" s="28">
        <v>690.3</v>
      </c>
      <c r="O186" s="39">
        <v>11213100</v>
      </c>
      <c r="P186" s="40">
        <v>-2.0025632809996794E-3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45014</v>
      </c>
      <c r="E187" s="37">
        <v>417.6</v>
      </c>
      <c r="F187" s="37">
        <v>414.7833333333333</v>
      </c>
      <c r="G187" s="38">
        <v>409.11666666666662</v>
      </c>
      <c r="H187" s="38">
        <v>400.63333333333333</v>
      </c>
      <c r="I187" s="38">
        <v>394.96666666666664</v>
      </c>
      <c r="J187" s="38">
        <v>423.26666666666659</v>
      </c>
      <c r="K187" s="38">
        <v>428.93333333333334</v>
      </c>
      <c r="L187" s="38">
        <v>437.41666666666657</v>
      </c>
      <c r="M187" s="28">
        <v>420.45</v>
      </c>
      <c r="N187" s="28">
        <v>406.3</v>
      </c>
      <c r="O187" s="39">
        <v>59359800</v>
      </c>
      <c r="P187" s="40">
        <v>1.8533913638808745E-2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45014</v>
      </c>
      <c r="E188" s="37">
        <v>204.55</v>
      </c>
      <c r="F188" s="37">
        <v>203.01666666666665</v>
      </c>
      <c r="G188" s="38">
        <v>200.68333333333331</v>
      </c>
      <c r="H188" s="38">
        <v>196.81666666666666</v>
      </c>
      <c r="I188" s="38">
        <v>194.48333333333332</v>
      </c>
      <c r="J188" s="38">
        <v>206.8833333333333</v>
      </c>
      <c r="K188" s="38">
        <v>209.21666666666667</v>
      </c>
      <c r="L188" s="38">
        <v>213.08333333333329</v>
      </c>
      <c r="M188" s="28">
        <v>205.35</v>
      </c>
      <c r="N188" s="28">
        <v>199.15</v>
      </c>
      <c r="O188" s="39">
        <v>95981625</v>
      </c>
      <c r="P188" s="40">
        <v>1.7965337466535156E-3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45014</v>
      </c>
      <c r="E189" s="37">
        <v>105.4</v>
      </c>
      <c r="F189" s="37">
        <v>105.55</v>
      </c>
      <c r="G189" s="38">
        <v>103.8</v>
      </c>
      <c r="H189" s="38">
        <v>102.2</v>
      </c>
      <c r="I189" s="38">
        <v>100.45</v>
      </c>
      <c r="J189" s="38">
        <v>107.14999999999999</v>
      </c>
      <c r="K189" s="38">
        <v>108.89999999999999</v>
      </c>
      <c r="L189" s="38">
        <v>110.49999999999999</v>
      </c>
      <c r="M189" s="28">
        <v>107.3</v>
      </c>
      <c r="N189" s="28">
        <v>103.95</v>
      </c>
      <c r="O189" s="39">
        <v>209566500</v>
      </c>
      <c r="P189" s="40">
        <v>-3.9137561467658552E-2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45014</v>
      </c>
      <c r="E190" s="37">
        <v>3193.05</v>
      </c>
      <c r="F190" s="37">
        <v>3203.7000000000003</v>
      </c>
      <c r="G190" s="38">
        <v>3172.8500000000004</v>
      </c>
      <c r="H190" s="38">
        <v>3152.65</v>
      </c>
      <c r="I190" s="38">
        <v>3121.8</v>
      </c>
      <c r="J190" s="38">
        <v>3223.9000000000005</v>
      </c>
      <c r="K190" s="38">
        <v>3254.75</v>
      </c>
      <c r="L190" s="38">
        <v>3274.9500000000007</v>
      </c>
      <c r="M190" s="28">
        <v>3234.55</v>
      </c>
      <c r="N190" s="28">
        <v>3183.5</v>
      </c>
      <c r="O190" s="39">
        <v>10820075</v>
      </c>
      <c r="P190" s="40">
        <v>2.9042673590306902E-2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45014</v>
      </c>
      <c r="E191" s="37">
        <v>1120.0999999999999</v>
      </c>
      <c r="F191" s="37">
        <v>1116.6333333333332</v>
      </c>
      <c r="G191" s="38">
        <v>1107.4666666666665</v>
      </c>
      <c r="H191" s="38">
        <v>1094.8333333333333</v>
      </c>
      <c r="I191" s="38">
        <v>1085.6666666666665</v>
      </c>
      <c r="J191" s="38">
        <v>1129.2666666666664</v>
      </c>
      <c r="K191" s="38">
        <v>1138.4333333333334</v>
      </c>
      <c r="L191" s="38">
        <v>1151.0666666666664</v>
      </c>
      <c r="M191" s="28">
        <v>1125.8</v>
      </c>
      <c r="N191" s="28">
        <v>1104</v>
      </c>
      <c r="O191" s="39">
        <v>12044400</v>
      </c>
      <c r="P191" s="40">
        <v>-4.1173098968284298E-2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45014</v>
      </c>
      <c r="E192" s="37">
        <v>2457.15</v>
      </c>
      <c r="F192" s="37">
        <v>2453.9666666666667</v>
      </c>
      <c r="G192" s="38">
        <v>2420.7333333333336</v>
      </c>
      <c r="H192" s="38">
        <v>2384.3166666666671</v>
      </c>
      <c r="I192" s="38">
        <v>2351.0833333333339</v>
      </c>
      <c r="J192" s="38">
        <v>2490.3833333333332</v>
      </c>
      <c r="K192" s="38">
        <v>2523.6166666666659</v>
      </c>
      <c r="L192" s="38">
        <v>2560.0333333333328</v>
      </c>
      <c r="M192" s="28">
        <v>2487.1999999999998</v>
      </c>
      <c r="N192" s="28">
        <v>2417.5500000000002</v>
      </c>
      <c r="O192" s="39">
        <v>6634125</v>
      </c>
      <c r="P192" s="40">
        <v>-3.057701791879007E-2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45014</v>
      </c>
      <c r="E193" s="37">
        <v>1559.4</v>
      </c>
      <c r="F193" s="37">
        <v>1556.3499999999997</v>
      </c>
      <c r="G193" s="38">
        <v>1544.1499999999994</v>
      </c>
      <c r="H193" s="38">
        <v>1528.8999999999996</v>
      </c>
      <c r="I193" s="38">
        <v>1516.6999999999994</v>
      </c>
      <c r="J193" s="38">
        <v>1571.5999999999995</v>
      </c>
      <c r="K193" s="38">
        <v>1583.7999999999997</v>
      </c>
      <c r="L193" s="38">
        <v>1599.0499999999995</v>
      </c>
      <c r="M193" s="28">
        <v>1568.55</v>
      </c>
      <c r="N193" s="28">
        <v>1541.1</v>
      </c>
      <c r="O193" s="39">
        <v>1688500</v>
      </c>
      <c r="P193" s="40">
        <v>7.4582338902147967E-3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45014</v>
      </c>
      <c r="E194" s="37">
        <v>546.95000000000005</v>
      </c>
      <c r="F194" s="37">
        <v>544.31666666666672</v>
      </c>
      <c r="G194" s="38">
        <v>538.38333333333344</v>
      </c>
      <c r="H194" s="38">
        <v>529.81666666666672</v>
      </c>
      <c r="I194" s="38">
        <v>523.88333333333344</v>
      </c>
      <c r="J194" s="38">
        <v>552.88333333333344</v>
      </c>
      <c r="K194" s="38">
        <v>558.81666666666661</v>
      </c>
      <c r="L194" s="38">
        <v>567.38333333333344</v>
      </c>
      <c r="M194" s="28">
        <v>550.25</v>
      </c>
      <c r="N194" s="28">
        <v>535.75</v>
      </c>
      <c r="O194" s="39">
        <v>3061500</v>
      </c>
      <c r="P194" s="40">
        <v>3.7620742247076767E-2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45014</v>
      </c>
      <c r="E195" s="37">
        <v>1343.3</v>
      </c>
      <c r="F195" s="37">
        <v>1336.1833333333334</v>
      </c>
      <c r="G195" s="38">
        <v>1321.3666666666668</v>
      </c>
      <c r="H195" s="38">
        <v>1299.4333333333334</v>
      </c>
      <c r="I195" s="38">
        <v>1284.6166666666668</v>
      </c>
      <c r="J195" s="38">
        <v>1358.1166666666668</v>
      </c>
      <c r="K195" s="38">
        <v>1372.9333333333334</v>
      </c>
      <c r="L195" s="38">
        <v>1394.8666666666668</v>
      </c>
      <c r="M195" s="28">
        <v>1351</v>
      </c>
      <c r="N195" s="28">
        <v>1314.25</v>
      </c>
      <c r="O195" s="39">
        <v>3389200</v>
      </c>
      <c r="P195" s="40">
        <v>-2.4072794287030637E-2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45014</v>
      </c>
      <c r="E196" s="37">
        <v>1052.7</v>
      </c>
      <c r="F196" s="37">
        <v>1044.2833333333333</v>
      </c>
      <c r="G196" s="38">
        <v>1033.7666666666667</v>
      </c>
      <c r="H196" s="38">
        <v>1014.8333333333333</v>
      </c>
      <c r="I196" s="38">
        <v>1004.3166666666666</v>
      </c>
      <c r="J196" s="38">
        <v>1063.2166666666667</v>
      </c>
      <c r="K196" s="38">
        <v>1073.7333333333331</v>
      </c>
      <c r="L196" s="38">
        <v>1092.6666666666667</v>
      </c>
      <c r="M196" s="28">
        <v>1054.8</v>
      </c>
      <c r="N196" s="28">
        <v>1025.3499999999999</v>
      </c>
      <c r="O196" s="39">
        <v>6180300</v>
      </c>
      <c r="P196" s="40">
        <v>1.0645604395604396E-2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45014</v>
      </c>
      <c r="E197" s="37">
        <v>1463.55</v>
      </c>
      <c r="F197" s="37">
        <v>1456.4833333333333</v>
      </c>
      <c r="G197" s="38">
        <v>1443.0666666666666</v>
      </c>
      <c r="H197" s="38">
        <v>1422.5833333333333</v>
      </c>
      <c r="I197" s="38">
        <v>1409.1666666666665</v>
      </c>
      <c r="J197" s="38">
        <v>1476.9666666666667</v>
      </c>
      <c r="K197" s="38">
        <v>1490.3833333333332</v>
      </c>
      <c r="L197" s="38">
        <v>1510.8666666666668</v>
      </c>
      <c r="M197" s="28">
        <v>1469.9</v>
      </c>
      <c r="N197" s="28">
        <v>1436</v>
      </c>
      <c r="O197" s="39">
        <v>1171200</v>
      </c>
      <c r="P197" s="40">
        <v>4.1251778093883355E-2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45014</v>
      </c>
      <c r="E198" s="37">
        <v>7147.85</v>
      </c>
      <c r="F198" s="37">
        <v>7146.2166666666672</v>
      </c>
      <c r="G198" s="38">
        <v>7107.4333333333343</v>
      </c>
      <c r="H198" s="38">
        <v>7067.0166666666673</v>
      </c>
      <c r="I198" s="38">
        <v>7028.2333333333345</v>
      </c>
      <c r="J198" s="38">
        <v>7186.6333333333341</v>
      </c>
      <c r="K198" s="38">
        <v>7225.416666666667</v>
      </c>
      <c r="L198" s="38">
        <v>7265.8333333333339</v>
      </c>
      <c r="M198" s="28">
        <v>7185</v>
      </c>
      <c r="N198" s="28">
        <v>7105.8</v>
      </c>
      <c r="O198" s="39">
        <v>1896100</v>
      </c>
      <c r="P198" s="40">
        <v>-3.6782092375597709E-3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45014</v>
      </c>
      <c r="E199" s="37">
        <v>698.7</v>
      </c>
      <c r="F199" s="37">
        <v>699.4</v>
      </c>
      <c r="G199" s="38">
        <v>693.5</v>
      </c>
      <c r="H199" s="38">
        <v>688.30000000000007</v>
      </c>
      <c r="I199" s="38">
        <v>682.40000000000009</v>
      </c>
      <c r="J199" s="38">
        <v>704.59999999999991</v>
      </c>
      <c r="K199" s="38">
        <v>710.49999999999977</v>
      </c>
      <c r="L199" s="38">
        <v>715.69999999999982</v>
      </c>
      <c r="M199" s="28">
        <v>705.3</v>
      </c>
      <c r="N199" s="28">
        <v>694.2</v>
      </c>
      <c r="O199" s="39">
        <v>16060200</v>
      </c>
      <c r="P199" s="40">
        <v>1.3952724885095207E-2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45014</v>
      </c>
      <c r="E200" s="37">
        <v>276.64999999999998</v>
      </c>
      <c r="F200" s="37">
        <v>275.43333333333334</v>
      </c>
      <c r="G200" s="38">
        <v>270.4666666666667</v>
      </c>
      <c r="H200" s="38">
        <v>264.28333333333336</v>
      </c>
      <c r="I200" s="38">
        <v>259.31666666666672</v>
      </c>
      <c r="J200" s="38">
        <v>281.61666666666667</v>
      </c>
      <c r="K200" s="38">
        <v>286.58333333333326</v>
      </c>
      <c r="L200" s="38">
        <v>292.76666666666665</v>
      </c>
      <c r="M200" s="28">
        <v>280.39999999999998</v>
      </c>
      <c r="N200" s="28">
        <v>269.25</v>
      </c>
      <c r="O200" s="39">
        <v>42834000</v>
      </c>
      <c r="P200" s="40">
        <v>9.421141368211311E-2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45014</v>
      </c>
      <c r="E201" s="37">
        <v>884.9</v>
      </c>
      <c r="F201" s="37">
        <v>879.48333333333323</v>
      </c>
      <c r="G201" s="38">
        <v>871.76666666666642</v>
      </c>
      <c r="H201" s="38">
        <v>858.63333333333321</v>
      </c>
      <c r="I201" s="38">
        <v>850.9166666666664</v>
      </c>
      <c r="J201" s="38">
        <v>892.61666666666645</v>
      </c>
      <c r="K201" s="38">
        <v>900.33333333333337</v>
      </c>
      <c r="L201" s="38">
        <v>913.46666666666647</v>
      </c>
      <c r="M201" s="28">
        <v>887.2</v>
      </c>
      <c r="N201" s="28">
        <v>866.35</v>
      </c>
      <c r="O201" s="39">
        <v>5093400</v>
      </c>
      <c r="P201" s="40">
        <v>-2.5848901421689579E-3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45014</v>
      </c>
      <c r="E202" s="37">
        <v>1345.55</v>
      </c>
      <c r="F202" s="37">
        <v>1340.0666666666666</v>
      </c>
      <c r="G202" s="38">
        <v>1325.5333333333333</v>
      </c>
      <c r="H202" s="38">
        <v>1305.5166666666667</v>
      </c>
      <c r="I202" s="38">
        <v>1290.9833333333333</v>
      </c>
      <c r="J202" s="38">
        <v>1360.0833333333333</v>
      </c>
      <c r="K202" s="38">
        <v>1374.6166666666666</v>
      </c>
      <c r="L202" s="38">
        <v>1394.6333333333332</v>
      </c>
      <c r="M202" s="28">
        <v>1354.6</v>
      </c>
      <c r="N202" s="28">
        <v>1320.05</v>
      </c>
      <c r="O202" s="39">
        <v>915950</v>
      </c>
      <c r="P202" s="40">
        <v>1.6705516705516704E-2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45014</v>
      </c>
      <c r="E203" s="37">
        <v>374.1</v>
      </c>
      <c r="F203" s="37">
        <v>374.5333333333333</v>
      </c>
      <c r="G203" s="38">
        <v>371.21666666666658</v>
      </c>
      <c r="H203" s="38">
        <v>368.33333333333326</v>
      </c>
      <c r="I203" s="38">
        <v>365.01666666666654</v>
      </c>
      <c r="J203" s="38">
        <v>377.41666666666663</v>
      </c>
      <c r="K203" s="38">
        <v>380.73333333333335</v>
      </c>
      <c r="L203" s="38">
        <v>383.61666666666667</v>
      </c>
      <c r="M203" s="28">
        <v>377.85</v>
      </c>
      <c r="N203" s="28">
        <v>371.65</v>
      </c>
      <c r="O203" s="39">
        <v>37402500</v>
      </c>
      <c r="P203" s="40">
        <v>2.4697953480726554E-2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45014</v>
      </c>
      <c r="E204" s="37">
        <v>207.95</v>
      </c>
      <c r="F204" s="37">
        <v>201.75</v>
      </c>
      <c r="G204" s="38">
        <v>194.55</v>
      </c>
      <c r="H204" s="38">
        <v>181.15</v>
      </c>
      <c r="I204" s="38">
        <v>173.95000000000002</v>
      </c>
      <c r="J204" s="38">
        <v>215.15</v>
      </c>
      <c r="K204" s="38">
        <v>222.35</v>
      </c>
      <c r="L204" s="38">
        <v>235.75</v>
      </c>
      <c r="M204" s="28">
        <v>208.95</v>
      </c>
      <c r="N204" s="28">
        <v>188.35</v>
      </c>
      <c r="O204" s="39">
        <v>76746000</v>
      </c>
      <c r="P204" s="40">
        <v>1.7864958421199222E-2</v>
      </c>
    </row>
    <row r="205" spans="1:16" ht="12.75" customHeight="1">
      <c r="A205" s="28">
        <v>195</v>
      </c>
      <c r="B205" s="29" t="s">
        <v>47</v>
      </c>
      <c r="C205" s="30" t="s">
        <v>797</v>
      </c>
      <c r="D205" s="31">
        <v>45014</v>
      </c>
      <c r="E205" s="37">
        <v>482.35</v>
      </c>
      <c r="F205" s="37">
        <v>481.75</v>
      </c>
      <c r="G205" s="38">
        <v>473.6</v>
      </c>
      <c r="H205" s="38">
        <v>464.85</v>
      </c>
      <c r="I205" s="38">
        <v>456.70000000000005</v>
      </c>
      <c r="J205" s="38">
        <v>490.5</v>
      </c>
      <c r="K205" s="38">
        <v>498.65</v>
      </c>
      <c r="L205" s="38">
        <v>507.4</v>
      </c>
      <c r="M205" s="28">
        <v>489.9</v>
      </c>
      <c r="N205" s="28">
        <v>473</v>
      </c>
      <c r="O205" s="39">
        <v>7117200</v>
      </c>
      <c r="P205" s="40">
        <v>6.3761097659402743E-2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C24" sqref="C2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45002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3" t="s">
        <v>16</v>
      </c>
      <c r="B8" s="375"/>
      <c r="C8" s="379" t="s">
        <v>20</v>
      </c>
      <c r="D8" s="379" t="s">
        <v>21</v>
      </c>
      <c r="E8" s="370" t="s">
        <v>22</v>
      </c>
      <c r="F8" s="371"/>
      <c r="G8" s="372"/>
      <c r="H8" s="370" t="s">
        <v>23</v>
      </c>
      <c r="I8" s="371"/>
      <c r="J8" s="372"/>
      <c r="K8" s="23"/>
      <c r="L8" s="50"/>
      <c r="M8" s="50"/>
      <c r="N8" s="1"/>
      <c r="O8" s="1"/>
    </row>
    <row r="9" spans="1:15" ht="36" customHeight="1">
      <c r="A9" s="377"/>
      <c r="B9" s="378"/>
      <c r="C9" s="378"/>
      <c r="D9" s="37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16985.599999999999</v>
      </c>
      <c r="D10" s="259">
        <v>16966.066666666669</v>
      </c>
      <c r="E10" s="259">
        <v>16869.683333333338</v>
      </c>
      <c r="F10" s="259">
        <v>16753.76666666667</v>
      </c>
      <c r="G10" s="259">
        <v>16657.383333333339</v>
      </c>
      <c r="H10" s="259">
        <v>17081.983333333337</v>
      </c>
      <c r="I10" s="259">
        <v>17178.366666666669</v>
      </c>
      <c r="J10" s="259">
        <v>17294.283333333336</v>
      </c>
      <c r="K10" s="259">
        <v>17062.45</v>
      </c>
      <c r="L10" s="259">
        <v>16850.150000000001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39132.6</v>
      </c>
      <c r="D11" s="259">
        <v>39042.383333333331</v>
      </c>
      <c r="E11" s="259">
        <v>38703.366666666661</v>
      </c>
      <c r="F11" s="259">
        <v>38274.133333333331</v>
      </c>
      <c r="G11" s="259">
        <v>37935.116666666661</v>
      </c>
      <c r="H11" s="259">
        <v>39471.616666666661</v>
      </c>
      <c r="I11" s="259">
        <v>39810.633333333324</v>
      </c>
      <c r="J11" s="259">
        <v>40239.866666666661</v>
      </c>
      <c r="K11" s="259">
        <v>39381.4</v>
      </c>
      <c r="L11" s="259">
        <v>38613.15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2946.6</v>
      </c>
      <c r="D12" s="232">
        <v>2933.6333333333337</v>
      </c>
      <c r="E12" s="232">
        <v>2909.0166666666673</v>
      </c>
      <c r="F12" s="232">
        <v>2871.4333333333338</v>
      </c>
      <c r="G12" s="232">
        <v>2846.8166666666675</v>
      </c>
      <c r="H12" s="232">
        <v>2971.2166666666672</v>
      </c>
      <c r="I12" s="232">
        <v>2995.833333333333</v>
      </c>
      <c r="J12" s="232">
        <v>3033.416666666667</v>
      </c>
      <c r="K12" s="232">
        <v>2958.25</v>
      </c>
      <c r="L12" s="232">
        <v>2896.05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5068.2</v>
      </c>
      <c r="D13" s="232">
        <v>5058.2666666666664</v>
      </c>
      <c r="E13" s="232">
        <v>5021.7333333333327</v>
      </c>
      <c r="F13" s="232">
        <v>4975.2666666666664</v>
      </c>
      <c r="G13" s="232">
        <v>4938.7333333333327</v>
      </c>
      <c r="H13" s="232">
        <v>5104.7333333333327</v>
      </c>
      <c r="I13" s="232">
        <v>5141.2666666666655</v>
      </c>
      <c r="J13" s="232">
        <v>5187.7333333333327</v>
      </c>
      <c r="K13" s="232">
        <v>5094.8</v>
      </c>
      <c r="L13" s="232">
        <v>5011.8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28517.25</v>
      </c>
      <c r="D14" s="232">
        <v>28554.649999999998</v>
      </c>
      <c r="E14" s="232">
        <v>28362.949999999997</v>
      </c>
      <c r="F14" s="232">
        <v>28208.649999999998</v>
      </c>
      <c r="G14" s="232">
        <v>28016.949999999997</v>
      </c>
      <c r="H14" s="232">
        <v>28708.949999999997</v>
      </c>
      <c r="I14" s="232">
        <v>28900.65</v>
      </c>
      <c r="J14" s="232">
        <v>29054.949999999997</v>
      </c>
      <c r="K14" s="232">
        <v>28746.35</v>
      </c>
      <c r="L14" s="232">
        <v>28400.35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4559.6000000000004</v>
      </c>
      <c r="D15" s="232">
        <v>4538.95</v>
      </c>
      <c r="E15" s="232">
        <v>4503.3999999999996</v>
      </c>
      <c r="F15" s="232">
        <v>4447.2</v>
      </c>
      <c r="G15" s="232">
        <v>4411.6499999999996</v>
      </c>
      <c r="H15" s="232">
        <v>4595.1499999999996</v>
      </c>
      <c r="I15" s="232">
        <v>4630.7000000000007</v>
      </c>
      <c r="J15" s="232">
        <v>4686.8999999999996</v>
      </c>
      <c r="K15" s="232">
        <v>4574.5</v>
      </c>
      <c r="L15" s="232">
        <v>4482.75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8455.0499999999993</v>
      </c>
      <c r="D16" s="232">
        <v>8420.85</v>
      </c>
      <c r="E16" s="232">
        <v>8357.9000000000015</v>
      </c>
      <c r="F16" s="232">
        <v>8260.7500000000018</v>
      </c>
      <c r="G16" s="232">
        <v>8197.8000000000029</v>
      </c>
      <c r="H16" s="232">
        <v>8518</v>
      </c>
      <c r="I16" s="232">
        <v>8580.9500000000007</v>
      </c>
      <c r="J16" s="232">
        <v>8678.0999999999985</v>
      </c>
      <c r="K16" s="232">
        <v>8483.7999999999993</v>
      </c>
      <c r="L16" s="232">
        <v>8323.7000000000007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3327.95</v>
      </c>
      <c r="D17" s="232">
        <v>3308.2000000000003</v>
      </c>
      <c r="E17" s="232">
        <v>3271.7500000000005</v>
      </c>
      <c r="F17" s="232">
        <v>3215.55</v>
      </c>
      <c r="G17" s="232">
        <v>3179.1000000000004</v>
      </c>
      <c r="H17" s="232">
        <v>3364.4000000000005</v>
      </c>
      <c r="I17" s="232">
        <v>3400.8500000000004</v>
      </c>
      <c r="J17" s="232">
        <v>3457.0500000000006</v>
      </c>
      <c r="K17" s="231">
        <v>3344.65</v>
      </c>
      <c r="L17" s="231">
        <v>3252</v>
      </c>
      <c r="M17" s="231">
        <v>2.5789499999999999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1750.3</v>
      </c>
      <c r="D18" s="232">
        <v>1746.8</v>
      </c>
      <c r="E18" s="232">
        <v>1723.6</v>
      </c>
      <c r="F18" s="232">
        <v>1696.8999999999999</v>
      </c>
      <c r="G18" s="232">
        <v>1673.6999999999998</v>
      </c>
      <c r="H18" s="232">
        <v>1773.5</v>
      </c>
      <c r="I18" s="232">
        <v>1796.7000000000003</v>
      </c>
      <c r="J18" s="232">
        <v>1823.4</v>
      </c>
      <c r="K18" s="231">
        <v>1770</v>
      </c>
      <c r="L18" s="231">
        <v>1720.1</v>
      </c>
      <c r="M18" s="231">
        <v>3.7058499999999999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584</v>
      </c>
      <c r="D19" s="232">
        <v>582.26666666666677</v>
      </c>
      <c r="E19" s="232">
        <v>575.58333333333348</v>
      </c>
      <c r="F19" s="232">
        <v>567.16666666666674</v>
      </c>
      <c r="G19" s="232">
        <v>560.48333333333346</v>
      </c>
      <c r="H19" s="232">
        <v>590.68333333333351</v>
      </c>
      <c r="I19" s="232">
        <v>597.36666666666667</v>
      </c>
      <c r="J19" s="232">
        <v>605.78333333333353</v>
      </c>
      <c r="K19" s="231">
        <v>588.95000000000005</v>
      </c>
      <c r="L19" s="231">
        <v>573.85</v>
      </c>
      <c r="M19" s="231">
        <v>14.53328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20704</v>
      </c>
      <c r="D20" s="232">
        <v>20579.733333333334</v>
      </c>
      <c r="E20" s="232">
        <v>20379.466666666667</v>
      </c>
      <c r="F20" s="232">
        <v>20054.933333333334</v>
      </c>
      <c r="G20" s="232">
        <v>19854.666666666668</v>
      </c>
      <c r="H20" s="232">
        <v>20904.266666666666</v>
      </c>
      <c r="I20" s="232">
        <v>21104.533333333336</v>
      </c>
      <c r="J20" s="232">
        <v>21429.066666666666</v>
      </c>
      <c r="K20" s="231">
        <v>20780</v>
      </c>
      <c r="L20" s="231">
        <v>20255.2</v>
      </c>
      <c r="M20" s="231">
        <v>6.6210000000000005E-2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1843.8</v>
      </c>
      <c r="D21" s="232">
        <v>1837.9333333333334</v>
      </c>
      <c r="E21" s="232">
        <v>1800.8666666666668</v>
      </c>
      <c r="F21" s="232">
        <v>1757.9333333333334</v>
      </c>
      <c r="G21" s="232">
        <v>1720.8666666666668</v>
      </c>
      <c r="H21" s="232">
        <v>1880.8666666666668</v>
      </c>
      <c r="I21" s="232">
        <v>1917.9333333333334</v>
      </c>
      <c r="J21" s="232">
        <v>1960.8666666666668</v>
      </c>
      <c r="K21" s="231">
        <v>1875</v>
      </c>
      <c r="L21" s="231">
        <v>1795</v>
      </c>
      <c r="M21" s="231">
        <v>65.094949999999997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777.4</v>
      </c>
      <c r="D22" s="232">
        <v>769.93333333333339</v>
      </c>
      <c r="E22" s="232">
        <v>762.46666666666681</v>
      </c>
      <c r="F22" s="232">
        <v>747.53333333333342</v>
      </c>
      <c r="G22" s="232">
        <v>740.06666666666683</v>
      </c>
      <c r="H22" s="232">
        <v>784.86666666666679</v>
      </c>
      <c r="I22" s="232">
        <v>792.33333333333348</v>
      </c>
      <c r="J22" s="232">
        <v>807.26666666666677</v>
      </c>
      <c r="K22" s="231">
        <v>777.4</v>
      </c>
      <c r="L22" s="231">
        <v>755</v>
      </c>
      <c r="M22" s="231">
        <v>30.38749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679.6</v>
      </c>
      <c r="D23" s="232">
        <v>682.36666666666667</v>
      </c>
      <c r="E23" s="232">
        <v>672.38333333333333</v>
      </c>
      <c r="F23" s="232">
        <v>665.16666666666663</v>
      </c>
      <c r="G23" s="232">
        <v>655.18333333333328</v>
      </c>
      <c r="H23" s="232">
        <v>689.58333333333337</v>
      </c>
      <c r="I23" s="232">
        <v>699.56666666666672</v>
      </c>
      <c r="J23" s="232">
        <v>706.78333333333342</v>
      </c>
      <c r="K23" s="231">
        <v>692.35</v>
      </c>
      <c r="L23" s="231">
        <v>675.15</v>
      </c>
      <c r="M23" s="231">
        <v>129.92236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888.4</v>
      </c>
      <c r="D24" s="232">
        <v>901.4666666666667</v>
      </c>
      <c r="E24" s="232">
        <v>866.93333333333339</v>
      </c>
      <c r="F24" s="232">
        <v>845.4666666666667</v>
      </c>
      <c r="G24" s="232">
        <v>810.93333333333339</v>
      </c>
      <c r="H24" s="232">
        <v>922.93333333333339</v>
      </c>
      <c r="I24" s="232">
        <v>957.4666666666667</v>
      </c>
      <c r="J24" s="232">
        <v>978.93333333333339</v>
      </c>
      <c r="K24" s="231">
        <v>936</v>
      </c>
      <c r="L24" s="231">
        <v>880</v>
      </c>
      <c r="M24" s="231">
        <v>25.596609999999998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973.7</v>
      </c>
      <c r="D25" s="232">
        <v>951.56666666666661</v>
      </c>
      <c r="E25" s="232">
        <v>928.38333333333321</v>
      </c>
      <c r="F25" s="232">
        <v>883.06666666666661</v>
      </c>
      <c r="G25" s="232">
        <v>859.88333333333321</v>
      </c>
      <c r="H25" s="232">
        <v>996.88333333333321</v>
      </c>
      <c r="I25" s="232">
        <v>1020.0666666666666</v>
      </c>
      <c r="J25" s="232">
        <v>1065.3833333333332</v>
      </c>
      <c r="K25" s="231">
        <v>974.75</v>
      </c>
      <c r="L25" s="231">
        <v>906.25</v>
      </c>
      <c r="M25" s="231">
        <v>31.519909999999999</v>
      </c>
      <c r="N25" s="1"/>
      <c r="O25" s="1"/>
    </row>
    <row r="26" spans="1:15" ht="12.75" customHeight="1">
      <c r="A26" s="214">
        <v>17</v>
      </c>
      <c r="B26" s="217" t="s">
        <v>842</v>
      </c>
      <c r="C26" s="231">
        <v>420.65</v>
      </c>
      <c r="D26" s="232">
        <v>421.95</v>
      </c>
      <c r="E26" s="232">
        <v>412.9</v>
      </c>
      <c r="F26" s="232">
        <v>405.15</v>
      </c>
      <c r="G26" s="232">
        <v>396.09999999999997</v>
      </c>
      <c r="H26" s="232">
        <v>429.7</v>
      </c>
      <c r="I26" s="232">
        <v>438.75000000000006</v>
      </c>
      <c r="J26" s="232">
        <v>446.5</v>
      </c>
      <c r="K26" s="231">
        <v>431</v>
      </c>
      <c r="L26" s="231">
        <v>414.2</v>
      </c>
      <c r="M26" s="231">
        <v>27.312239999999999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148.80000000000001</v>
      </c>
      <c r="D27" s="232">
        <v>147.35</v>
      </c>
      <c r="E27" s="232">
        <v>145.25</v>
      </c>
      <c r="F27" s="232">
        <v>141.70000000000002</v>
      </c>
      <c r="G27" s="232">
        <v>139.60000000000002</v>
      </c>
      <c r="H27" s="232">
        <v>150.89999999999998</v>
      </c>
      <c r="I27" s="232">
        <v>152.99999999999994</v>
      </c>
      <c r="J27" s="232">
        <v>156.54999999999995</v>
      </c>
      <c r="K27" s="231">
        <v>149.44999999999999</v>
      </c>
      <c r="L27" s="231">
        <v>143.80000000000001</v>
      </c>
      <c r="M27" s="231">
        <v>22.587900000000001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215</v>
      </c>
      <c r="D28" s="232">
        <v>213.96666666666667</v>
      </c>
      <c r="E28" s="232">
        <v>210.38333333333333</v>
      </c>
      <c r="F28" s="232">
        <v>205.76666666666665</v>
      </c>
      <c r="G28" s="232">
        <v>202.18333333333331</v>
      </c>
      <c r="H28" s="232">
        <v>218.58333333333334</v>
      </c>
      <c r="I28" s="232">
        <v>222.16666666666666</v>
      </c>
      <c r="J28" s="232">
        <v>226.78333333333336</v>
      </c>
      <c r="K28" s="231">
        <v>217.55</v>
      </c>
      <c r="L28" s="231">
        <v>209.35</v>
      </c>
      <c r="M28" s="231">
        <v>26.235759999999999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3155.05</v>
      </c>
      <c r="D29" s="232">
        <v>3125.7666666666664</v>
      </c>
      <c r="E29" s="232">
        <v>3081.1833333333329</v>
      </c>
      <c r="F29" s="232">
        <v>3007.3166666666666</v>
      </c>
      <c r="G29" s="232">
        <v>2962.7333333333331</v>
      </c>
      <c r="H29" s="232">
        <v>3199.6333333333328</v>
      </c>
      <c r="I29" s="232">
        <v>3244.2166666666667</v>
      </c>
      <c r="J29" s="232">
        <v>3318.0833333333326</v>
      </c>
      <c r="K29" s="231">
        <v>3170.35</v>
      </c>
      <c r="L29" s="231">
        <v>3051.9</v>
      </c>
      <c r="M29" s="231">
        <v>0.73462000000000005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378.8</v>
      </c>
      <c r="D30" s="232">
        <v>374.34999999999997</v>
      </c>
      <c r="E30" s="232">
        <v>364.69999999999993</v>
      </c>
      <c r="F30" s="232">
        <v>350.59999999999997</v>
      </c>
      <c r="G30" s="232">
        <v>340.94999999999993</v>
      </c>
      <c r="H30" s="232">
        <v>388.44999999999993</v>
      </c>
      <c r="I30" s="232">
        <v>398.09999999999991</v>
      </c>
      <c r="J30" s="232">
        <v>412.19999999999993</v>
      </c>
      <c r="K30" s="231">
        <v>384</v>
      </c>
      <c r="L30" s="231">
        <v>360.25</v>
      </c>
      <c r="M30" s="231">
        <v>172.63261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4319.05</v>
      </c>
      <c r="D31" s="232">
        <v>4318.3499999999995</v>
      </c>
      <c r="E31" s="232">
        <v>4266.6999999999989</v>
      </c>
      <c r="F31" s="232">
        <v>4214.3499999999995</v>
      </c>
      <c r="G31" s="232">
        <v>4162.6999999999989</v>
      </c>
      <c r="H31" s="232">
        <v>4370.6999999999989</v>
      </c>
      <c r="I31" s="232">
        <v>4422.3499999999985</v>
      </c>
      <c r="J31" s="232">
        <v>4474.6999999999989</v>
      </c>
      <c r="K31" s="231">
        <v>4370</v>
      </c>
      <c r="L31" s="231">
        <v>4266</v>
      </c>
      <c r="M31" s="231">
        <v>3.0018099999999999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139.75</v>
      </c>
      <c r="D32" s="232">
        <v>138.86666666666667</v>
      </c>
      <c r="E32" s="232">
        <v>137.68333333333334</v>
      </c>
      <c r="F32" s="232">
        <v>135.61666666666667</v>
      </c>
      <c r="G32" s="232">
        <v>134.43333333333334</v>
      </c>
      <c r="H32" s="232">
        <v>140.93333333333334</v>
      </c>
      <c r="I32" s="232">
        <v>142.11666666666667</v>
      </c>
      <c r="J32" s="232">
        <v>144.18333333333334</v>
      </c>
      <c r="K32" s="231">
        <v>140.05000000000001</v>
      </c>
      <c r="L32" s="231">
        <v>136.80000000000001</v>
      </c>
      <c r="M32" s="231">
        <v>101.23191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2893.25</v>
      </c>
      <c r="D33" s="232">
        <v>2873.9833333333336</v>
      </c>
      <c r="E33" s="232">
        <v>2847.9666666666672</v>
      </c>
      <c r="F33" s="232">
        <v>2802.6833333333334</v>
      </c>
      <c r="G33" s="232">
        <v>2776.666666666667</v>
      </c>
      <c r="H33" s="232">
        <v>2919.2666666666673</v>
      </c>
      <c r="I33" s="232">
        <v>2945.2833333333338</v>
      </c>
      <c r="J33" s="232">
        <v>2990.5666666666675</v>
      </c>
      <c r="K33" s="231">
        <v>2900</v>
      </c>
      <c r="L33" s="231">
        <v>2828.7</v>
      </c>
      <c r="M33" s="231">
        <v>17.554870000000001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1334</v>
      </c>
      <c r="D34" s="232">
        <v>1339.9666666666667</v>
      </c>
      <c r="E34" s="232">
        <v>1323.0333333333333</v>
      </c>
      <c r="F34" s="232">
        <v>1312.0666666666666</v>
      </c>
      <c r="G34" s="232">
        <v>1295.1333333333332</v>
      </c>
      <c r="H34" s="232">
        <v>1350.9333333333334</v>
      </c>
      <c r="I34" s="232">
        <v>1367.8666666666668</v>
      </c>
      <c r="J34" s="232">
        <v>1378.8333333333335</v>
      </c>
      <c r="K34" s="231">
        <v>1356.9</v>
      </c>
      <c r="L34" s="231">
        <v>1329</v>
      </c>
      <c r="M34" s="231">
        <v>2.5880000000000001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473.25</v>
      </c>
      <c r="D35" s="232">
        <v>469.41666666666669</v>
      </c>
      <c r="E35" s="232">
        <v>461.83333333333337</v>
      </c>
      <c r="F35" s="232">
        <v>450.41666666666669</v>
      </c>
      <c r="G35" s="232">
        <v>442.83333333333337</v>
      </c>
      <c r="H35" s="232">
        <v>480.83333333333337</v>
      </c>
      <c r="I35" s="232">
        <v>488.41666666666674</v>
      </c>
      <c r="J35" s="232">
        <v>499.83333333333337</v>
      </c>
      <c r="K35" s="231">
        <v>477</v>
      </c>
      <c r="L35" s="231">
        <v>458</v>
      </c>
      <c r="M35" s="231">
        <v>37.212299999999999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3382.15</v>
      </c>
      <c r="D36" s="232">
        <v>3376.4333333333329</v>
      </c>
      <c r="E36" s="232">
        <v>3297.7166666666658</v>
      </c>
      <c r="F36" s="232">
        <v>3213.2833333333328</v>
      </c>
      <c r="G36" s="232">
        <v>3134.5666666666657</v>
      </c>
      <c r="H36" s="232">
        <v>3460.8666666666659</v>
      </c>
      <c r="I36" s="232">
        <v>3539.583333333333</v>
      </c>
      <c r="J36" s="232">
        <v>3624.016666666666</v>
      </c>
      <c r="K36" s="231">
        <v>3455.15</v>
      </c>
      <c r="L36" s="231">
        <v>3292</v>
      </c>
      <c r="M36" s="231">
        <v>3.5390600000000001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830.55</v>
      </c>
      <c r="D37" s="232">
        <v>827.58333333333337</v>
      </c>
      <c r="E37" s="232">
        <v>817.26666666666677</v>
      </c>
      <c r="F37" s="232">
        <v>803.98333333333335</v>
      </c>
      <c r="G37" s="232">
        <v>793.66666666666674</v>
      </c>
      <c r="H37" s="232">
        <v>840.86666666666679</v>
      </c>
      <c r="I37" s="232">
        <v>851.18333333333339</v>
      </c>
      <c r="J37" s="232">
        <v>864.46666666666681</v>
      </c>
      <c r="K37" s="231">
        <v>837.9</v>
      </c>
      <c r="L37" s="231">
        <v>814.3</v>
      </c>
      <c r="M37" s="231">
        <v>87.913830000000004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3800.2</v>
      </c>
      <c r="D38" s="232">
        <v>3784.0499999999997</v>
      </c>
      <c r="E38" s="232">
        <v>3757.0999999999995</v>
      </c>
      <c r="F38" s="232">
        <v>3713.9999999999995</v>
      </c>
      <c r="G38" s="232">
        <v>3687.0499999999993</v>
      </c>
      <c r="H38" s="232">
        <v>3827.1499999999996</v>
      </c>
      <c r="I38" s="232">
        <v>3854.0999999999995</v>
      </c>
      <c r="J38" s="232">
        <v>3897.2</v>
      </c>
      <c r="K38" s="231">
        <v>3811</v>
      </c>
      <c r="L38" s="231">
        <v>3740.95</v>
      </c>
      <c r="M38" s="231">
        <v>3.7754400000000001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5715.1</v>
      </c>
      <c r="D39" s="232">
        <v>5711.7</v>
      </c>
      <c r="E39" s="232">
        <v>5668.4</v>
      </c>
      <c r="F39" s="232">
        <v>5621.7</v>
      </c>
      <c r="G39" s="232">
        <v>5578.4</v>
      </c>
      <c r="H39" s="232">
        <v>5758.4</v>
      </c>
      <c r="I39" s="232">
        <v>5801.7000000000007</v>
      </c>
      <c r="J39" s="232">
        <v>5848.4</v>
      </c>
      <c r="K39" s="231">
        <v>5755</v>
      </c>
      <c r="L39" s="231">
        <v>5665</v>
      </c>
      <c r="M39" s="231">
        <v>8.8496299999999994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1293.5999999999999</v>
      </c>
      <c r="D40" s="232">
        <v>1289.3833333333332</v>
      </c>
      <c r="E40" s="232">
        <v>1274.7666666666664</v>
      </c>
      <c r="F40" s="232">
        <v>1255.9333333333332</v>
      </c>
      <c r="G40" s="232">
        <v>1241.3166666666664</v>
      </c>
      <c r="H40" s="232">
        <v>1308.2166666666665</v>
      </c>
      <c r="I40" s="232">
        <v>1322.8333333333333</v>
      </c>
      <c r="J40" s="232">
        <v>1341.6666666666665</v>
      </c>
      <c r="K40" s="231">
        <v>1304</v>
      </c>
      <c r="L40" s="231">
        <v>1270.55</v>
      </c>
      <c r="M40" s="231">
        <v>15.392810000000001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6113.35</v>
      </c>
      <c r="D41" s="232">
        <v>6086.583333333333</v>
      </c>
      <c r="E41" s="232">
        <v>6027.8166666666657</v>
      </c>
      <c r="F41" s="232">
        <v>5942.2833333333328</v>
      </c>
      <c r="G41" s="232">
        <v>5883.5166666666655</v>
      </c>
      <c r="H41" s="232">
        <v>6172.1166666666659</v>
      </c>
      <c r="I41" s="232">
        <v>6230.8833333333341</v>
      </c>
      <c r="J41" s="232">
        <v>6316.4166666666661</v>
      </c>
      <c r="K41" s="231">
        <v>6145.35</v>
      </c>
      <c r="L41" s="231">
        <v>6001.05</v>
      </c>
      <c r="M41" s="231">
        <v>0.24489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1980.15</v>
      </c>
      <c r="D42" s="232">
        <v>1970.6333333333332</v>
      </c>
      <c r="E42" s="232">
        <v>1953.2166666666665</v>
      </c>
      <c r="F42" s="232">
        <v>1926.2833333333333</v>
      </c>
      <c r="G42" s="232">
        <v>1908.8666666666666</v>
      </c>
      <c r="H42" s="232">
        <v>1997.5666666666664</v>
      </c>
      <c r="I42" s="232">
        <v>2014.9833333333333</v>
      </c>
      <c r="J42" s="232">
        <v>2041.9166666666663</v>
      </c>
      <c r="K42" s="231">
        <v>1988.05</v>
      </c>
      <c r="L42" s="231">
        <v>1943.7</v>
      </c>
      <c r="M42" s="231">
        <v>1.6280699999999999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204.4</v>
      </c>
      <c r="D43" s="232">
        <v>202.65</v>
      </c>
      <c r="E43" s="232">
        <v>199.5</v>
      </c>
      <c r="F43" s="232">
        <v>194.6</v>
      </c>
      <c r="G43" s="232">
        <v>191.45</v>
      </c>
      <c r="H43" s="232">
        <v>207.55</v>
      </c>
      <c r="I43" s="232">
        <v>210.70000000000005</v>
      </c>
      <c r="J43" s="232">
        <v>215.60000000000002</v>
      </c>
      <c r="K43" s="231">
        <v>205.8</v>
      </c>
      <c r="L43" s="231">
        <v>197.75</v>
      </c>
      <c r="M43" s="231">
        <v>94.373540000000006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159.75</v>
      </c>
      <c r="D44" s="232">
        <v>158.93333333333331</v>
      </c>
      <c r="E44" s="232">
        <v>156.41666666666663</v>
      </c>
      <c r="F44" s="232">
        <v>153.08333333333331</v>
      </c>
      <c r="G44" s="232">
        <v>150.56666666666663</v>
      </c>
      <c r="H44" s="232">
        <v>162.26666666666662</v>
      </c>
      <c r="I44" s="232">
        <v>164.78333333333333</v>
      </c>
      <c r="J44" s="232">
        <v>168.11666666666662</v>
      </c>
      <c r="K44" s="231">
        <v>161.44999999999999</v>
      </c>
      <c r="L44" s="231">
        <v>155.6</v>
      </c>
      <c r="M44" s="231">
        <v>242.91234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71.400000000000006</v>
      </c>
      <c r="D45" s="232">
        <v>70.400000000000006</v>
      </c>
      <c r="E45" s="232">
        <v>68.900000000000006</v>
      </c>
      <c r="F45" s="232">
        <v>66.400000000000006</v>
      </c>
      <c r="G45" s="232">
        <v>64.900000000000006</v>
      </c>
      <c r="H45" s="232">
        <v>72.900000000000006</v>
      </c>
      <c r="I45" s="232">
        <v>74.400000000000006</v>
      </c>
      <c r="J45" s="232">
        <v>76.900000000000006</v>
      </c>
      <c r="K45" s="231">
        <v>71.900000000000006</v>
      </c>
      <c r="L45" s="231">
        <v>67.900000000000006</v>
      </c>
      <c r="M45" s="231">
        <v>178.8391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1407.9</v>
      </c>
      <c r="D46" s="232">
        <v>1403.7833333333335</v>
      </c>
      <c r="E46" s="232">
        <v>1393.116666666667</v>
      </c>
      <c r="F46" s="232">
        <v>1378.3333333333335</v>
      </c>
      <c r="G46" s="232">
        <v>1367.666666666667</v>
      </c>
      <c r="H46" s="232">
        <v>1418.5666666666671</v>
      </c>
      <c r="I46" s="232">
        <v>1429.2333333333336</v>
      </c>
      <c r="J46" s="232">
        <v>1444.0166666666671</v>
      </c>
      <c r="K46" s="231">
        <v>1414.45</v>
      </c>
      <c r="L46" s="231">
        <v>1389</v>
      </c>
      <c r="M46" s="231">
        <v>2.8471199999999999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603.70000000000005</v>
      </c>
      <c r="D47" s="232">
        <v>599.65</v>
      </c>
      <c r="E47" s="232">
        <v>594.29999999999995</v>
      </c>
      <c r="F47" s="232">
        <v>584.9</v>
      </c>
      <c r="G47" s="232">
        <v>579.54999999999995</v>
      </c>
      <c r="H47" s="232">
        <v>609.04999999999995</v>
      </c>
      <c r="I47" s="232">
        <v>614.40000000000009</v>
      </c>
      <c r="J47" s="232">
        <v>623.79999999999995</v>
      </c>
      <c r="K47" s="231">
        <v>605</v>
      </c>
      <c r="L47" s="231">
        <v>590.25</v>
      </c>
      <c r="M47" s="231">
        <v>14.816800000000001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91.9</v>
      </c>
      <c r="D48" s="232">
        <v>91.416666666666671</v>
      </c>
      <c r="E48" s="232">
        <v>90.13333333333334</v>
      </c>
      <c r="F48" s="232">
        <v>88.366666666666674</v>
      </c>
      <c r="G48" s="232">
        <v>87.083333333333343</v>
      </c>
      <c r="H48" s="232">
        <v>93.183333333333337</v>
      </c>
      <c r="I48" s="232">
        <v>94.466666666666669</v>
      </c>
      <c r="J48" s="232">
        <v>96.233333333333334</v>
      </c>
      <c r="K48" s="231">
        <v>92.7</v>
      </c>
      <c r="L48" s="231">
        <v>89.65</v>
      </c>
      <c r="M48" s="231">
        <v>122.78142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788.5</v>
      </c>
      <c r="D49" s="232">
        <v>786.41666666666663</v>
      </c>
      <c r="E49" s="232">
        <v>778.18333333333328</v>
      </c>
      <c r="F49" s="232">
        <v>767.86666666666667</v>
      </c>
      <c r="G49" s="232">
        <v>759.63333333333333</v>
      </c>
      <c r="H49" s="232">
        <v>796.73333333333323</v>
      </c>
      <c r="I49" s="232">
        <v>804.96666666666658</v>
      </c>
      <c r="J49" s="232">
        <v>815.28333333333319</v>
      </c>
      <c r="K49" s="231">
        <v>794.65</v>
      </c>
      <c r="L49" s="231">
        <v>776.1</v>
      </c>
      <c r="M49" s="231">
        <v>9.6079000000000008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75.599999999999994</v>
      </c>
      <c r="D50" s="232">
        <v>74.95</v>
      </c>
      <c r="E50" s="232">
        <v>73.900000000000006</v>
      </c>
      <c r="F50" s="232">
        <v>72.2</v>
      </c>
      <c r="G50" s="232">
        <v>71.150000000000006</v>
      </c>
      <c r="H50" s="232">
        <v>76.650000000000006</v>
      </c>
      <c r="I50" s="232">
        <v>77.699999999999989</v>
      </c>
      <c r="J50" s="232">
        <v>79.400000000000006</v>
      </c>
      <c r="K50" s="231">
        <v>76</v>
      </c>
      <c r="L50" s="231">
        <v>73.25</v>
      </c>
      <c r="M50" s="231">
        <v>107.50873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350.9</v>
      </c>
      <c r="D51" s="232">
        <v>345.93333333333334</v>
      </c>
      <c r="E51" s="232">
        <v>339.11666666666667</v>
      </c>
      <c r="F51" s="232">
        <v>327.33333333333331</v>
      </c>
      <c r="G51" s="232">
        <v>320.51666666666665</v>
      </c>
      <c r="H51" s="232">
        <v>357.7166666666667</v>
      </c>
      <c r="I51" s="232">
        <v>364.53333333333342</v>
      </c>
      <c r="J51" s="232">
        <v>376.31666666666672</v>
      </c>
      <c r="K51" s="231">
        <v>352.75</v>
      </c>
      <c r="L51" s="231">
        <v>334.15</v>
      </c>
      <c r="M51" s="231">
        <v>182.87315000000001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745.95</v>
      </c>
      <c r="D52" s="232">
        <v>749.48333333333323</v>
      </c>
      <c r="E52" s="232">
        <v>739.96666666666647</v>
      </c>
      <c r="F52" s="232">
        <v>733.98333333333323</v>
      </c>
      <c r="G52" s="232">
        <v>724.46666666666647</v>
      </c>
      <c r="H52" s="232">
        <v>755.46666666666647</v>
      </c>
      <c r="I52" s="232">
        <v>764.98333333333312</v>
      </c>
      <c r="J52" s="232">
        <v>770.96666666666647</v>
      </c>
      <c r="K52" s="231">
        <v>759</v>
      </c>
      <c r="L52" s="231">
        <v>743.5</v>
      </c>
      <c r="M52" s="231">
        <v>74.656930000000003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221.85</v>
      </c>
      <c r="D53" s="232">
        <v>222.83333333333334</v>
      </c>
      <c r="E53" s="232">
        <v>220.01666666666668</v>
      </c>
      <c r="F53" s="232">
        <v>218.18333333333334</v>
      </c>
      <c r="G53" s="232">
        <v>215.36666666666667</v>
      </c>
      <c r="H53" s="232">
        <v>224.66666666666669</v>
      </c>
      <c r="I53" s="232">
        <v>227.48333333333335</v>
      </c>
      <c r="J53" s="232">
        <v>229.31666666666669</v>
      </c>
      <c r="K53" s="231">
        <v>225.65</v>
      </c>
      <c r="L53" s="231">
        <v>221</v>
      </c>
      <c r="M53" s="231">
        <v>26.543869999999998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18118.349999999999</v>
      </c>
      <c r="D54" s="232">
        <v>18093.983333333334</v>
      </c>
      <c r="E54" s="232">
        <v>17972.966666666667</v>
      </c>
      <c r="F54" s="232">
        <v>17827.583333333332</v>
      </c>
      <c r="G54" s="232">
        <v>17706.566666666666</v>
      </c>
      <c r="H54" s="232">
        <v>18239.366666666669</v>
      </c>
      <c r="I54" s="232">
        <v>18360.383333333339</v>
      </c>
      <c r="J54" s="232">
        <v>18505.76666666667</v>
      </c>
      <c r="K54" s="231">
        <v>18215</v>
      </c>
      <c r="L54" s="231">
        <v>17948.599999999999</v>
      </c>
      <c r="M54" s="231">
        <v>0.246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4311.2</v>
      </c>
      <c r="D55" s="232">
        <v>4293.7333333333336</v>
      </c>
      <c r="E55" s="232">
        <v>4267.4666666666672</v>
      </c>
      <c r="F55" s="232">
        <v>4223.7333333333336</v>
      </c>
      <c r="G55" s="232">
        <v>4197.4666666666672</v>
      </c>
      <c r="H55" s="232">
        <v>4337.4666666666672</v>
      </c>
      <c r="I55" s="232">
        <v>4363.7333333333336</v>
      </c>
      <c r="J55" s="232">
        <v>4407.4666666666672</v>
      </c>
      <c r="K55" s="231">
        <v>4320</v>
      </c>
      <c r="L55" s="231">
        <v>4250</v>
      </c>
      <c r="M55" s="231">
        <v>2.6004399999999999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281.64999999999998</v>
      </c>
      <c r="D56" s="232">
        <v>280.98333333333335</v>
      </c>
      <c r="E56" s="232">
        <v>276.36666666666667</v>
      </c>
      <c r="F56" s="232">
        <v>271.08333333333331</v>
      </c>
      <c r="G56" s="232">
        <v>266.46666666666664</v>
      </c>
      <c r="H56" s="232">
        <v>286.26666666666671</v>
      </c>
      <c r="I56" s="232">
        <v>290.88333333333338</v>
      </c>
      <c r="J56" s="232">
        <v>296.16666666666674</v>
      </c>
      <c r="K56" s="231">
        <v>285.60000000000002</v>
      </c>
      <c r="L56" s="231">
        <v>275.7</v>
      </c>
      <c r="M56" s="231">
        <v>98.407269999999997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746.65</v>
      </c>
      <c r="D57" s="232">
        <v>746.7833333333333</v>
      </c>
      <c r="E57" s="232">
        <v>739.76666666666665</v>
      </c>
      <c r="F57" s="232">
        <v>732.88333333333333</v>
      </c>
      <c r="G57" s="232">
        <v>725.86666666666667</v>
      </c>
      <c r="H57" s="232">
        <v>753.66666666666663</v>
      </c>
      <c r="I57" s="232">
        <v>760.68333333333328</v>
      </c>
      <c r="J57" s="232">
        <v>767.56666666666661</v>
      </c>
      <c r="K57" s="231">
        <v>753.8</v>
      </c>
      <c r="L57" s="231">
        <v>739.9</v>
      </c>
      <c r="M57" s="231">
        <v>8.4837500000000006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883.45</v>
      </c>
      <c r="D58" s="232">
        <v>883.4</v>
      </c>
      <c r="E58" s="232">
        <v>876.8</v>
      </c>
      <c r="F58" s="232">
        <v>870.15</v>
      </c>
      <c r="G58" s="232">
        <v>863.55</v>
      </c>
      <c r="H58" s="232">
        <v>890.05</v>
      </c>
      <c r="I58" s="232">
        <v>896.65000000000009</v>
      </c>
      <c r="J58" s="232">
        <v>903.3</v>
      </c>
      <c r="K58" s="231">
        <v>890</v>
      </c>
      <c r="L58" s="231">
        <v>876.75</v>
      </c>
      <c r="M58" s="231">
        <v>20.23997</v>
      </c>
      <c r="N58" s="1"/>
      <c r="O58" s="1"/>
    </row>
    <row r="59" spans="1:15" ht="12.75" customHeight="1">
      <c r="A59" s="214">
        <v>50</v>
      </c>
      <c r="B59" s="217" t="s">
        <v>802</v>
      </c>
      <c r="C59" s="231">
        <v>1380.95</v>
      </c>
      <c r="D59" s="232">
        <v>1388.3166666666666</v>
      </c>
      <c r="E59" s="232">
        <v>1367.6333333333332</v>
      </c>
      <c r="F59" s="232">
        <v>1354.3166666666666</v>
      </c>
      <c r="G59" s="232">
        <v>1333.6333333333332</v>
      </c>
      <c r="H59" s="232">
        <v>1401.6333333333332</v>
      </c>
      <c r="I59" s="232">
        <v>1422.3166666666666</v>
      </c>
      <c r="J59" s="232">
        <v>1435.6333333333332</v>
      </c>
      <c r="K59" s="231">
        <v>1409</v>
      </c>
      <c r="L59" s="231">
        <v>1375</v>
      </c>
      <c r="M59" s="231">
        <v>0.72980999999999996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220.85</v>
      </c>
      <c r="D60" s="232">
        <v>219.88333333333333</v>
      </c>
      <c r="E60" s="232">
        <v>217.31666666666666</v>
      </c>
      <c r="F60" s="232">
        <v>213.78333333333333</v>
      </c>
      <c r="G60" s="232">
        <v>211.21666666666667</v>
      </c>
      <c r="H60" s="232">
        <v>223.41666666666666</v>
      </c>
      <c r="I60" s="232">
        <v>225.98333333333332</v>
      </c>
      <c r="J60" s="232">
        <v>229.51666666666665</v>
      </c>
      <c r="K60" s="231">
        <v>222.45</v>
      </c>
      <c r="L60" s="231">
        <v>216.35</v>
      </c>
      <c r="M60" s="231">
        <v>49.882449999999999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3852.05</v>
      </c>
      <c r="D61" s="232">
        <v>3877.5666666666671</v>
      </c>
      <c r="E61" s="232">
        <v>3810.5333333333342</v>
      </c>
      <c r="F61" s="232">
        <v>3769.0166666666673</v>
      </c>
      <c r="G61" s="232">
        <v>3701.9833333333345</v>
      </c>
      <c r="H61" s="232">
        <v>3919.0833333333339</v>
      </c>
      <c r="I61" s="232">
        <v>3986.1166666666668</v>
      </c>
      <c r="J61" s="232">
        <v>4027.6333333333337</v>
      </c>
      <c r="K61" s="231">
        <v>3944.6</v>
      </c>
      <c r="L61" s="231">
        <v>3836.05</v>
      </c>
      <c r="M61" s="231">
        <v>3.4538000000000002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1500.15</v>
      </c>
      <c r="D62" s="232">
        <v>1498.2166666666669</v>
      </c>
      <c r="E62" s="232">
        <v>1488.4833333333338</v>
      </c>
      <c r="F62" s="232">
        <v>1476.8166666666668</v>
      </c>
      <c r="G62" s="232">
        <v>1467.0833333333337</v>
      </c>
      <c r="H62" s="232">
        <v>1509.8833333333339</v>
      </c>
      <c r="I62" s="232">
        <v>1519.616666666667</v>
      </c>
      <c r="J62" s="232">
        <v>1531.283333333334</v>
      </c>
      <c r="K62" s="231">
        <v>1507.95</v>
      </c>
      <c r="L62" s="231">
        <v>1486.55</v>
      </c>
      <c r="M62" s="231">
        <v>3.1322399999999999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592.35</v>
      </c>
      <c r="D63" s="232">
        <v>589.58333333333337</v>
      </c>
      <c r="E63" s="232">
        <v>585.41666666666674</v>
      </c>
      <c r="F63" s="232">
        <v>578.48333333333335</v>
      </c>
      <c r="G63" s="232">
        <v>574.31666666666672</v>
      </c>
      <c r="H63" s="232">
        <v>596.51666666666677</v>
      </c>
      <c r="I63" s="232">
        <v>600.68333333333351</v>
      </c>
      <c r="J63" s="232">
        <v>607.61666666666679</v>
      </c>
      <c r="K63" s="231">
        <v>593.75</v>
      </c>
      <c r="L63" s="231">
        <v>582.65</v>
      </c>
      <c r="M63" s="231">
        <v>6.9694099999999999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861.1</v>
      </c>
      <c r="D64" s="232">
        <v>865.51666666666677</v>
      </c>
      <c r="E64" s="232">
        <v>853.58333333333348</v>
      </c>
      <c r="F64" s="232">
        <v>846.06666666666672</v>
      </c>
      <c r="G64" s="232">
        <v>834.13333333333344</v>
      </c>
      <c r="H64" s="232">
        <v>873.03333333333353</v>
      </c>
      <c r="I64" s="232">
        <v>884.9666666666667</v>
      </c>
      <c r="J64" s="232">
        <v>892.48333333333358</v>
      </c>
      <c r="K64" s="231">
        <v>877.45</v>
      </c>
      <c r="L64" s="231">
        <v>858</v>
      </c>
      <c r="M64" s="231">
        <v>1.79044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286.45</v>
      </c>
      <c r="D65" s="232">
        <v>288.8</v>
      </c>
      <c r="E65" s="232">
        <v>283.60000000000002</v>
      </c>
      <c r="F65" s="232">
        <v>280.75</v>
      </c>
      <c r="G65" s="232">
        <v>275.55</v>
      </c>
      <c r="H65" s="232">
        <v>291.65000000000003</v>
      </c>
      <c r="I65" s="232">
        <v>296.84999999999997</v>
      </c>
      <c r="J65" s="232">
        <v>299.70000000000005</v>
      </c>
      <c r="K65" s="231">
        <v>294</v>
      </c>
      <c r="L65" s="231">
        <v>285.95</v>
      </c>
      <c r="M65" s="231">
        <v>15.99131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1657.7</v>
      </c>
      <c r="D66" s="232">
        <v>1664.0333333333335</v>
      </c>
      <c r="E66" s="232">
        <v>1628.166666666667</v>
      </c>
      <c r="F66" s="232">
        <v>1598.6333333333334</v>
      </c>
      <c r="G66" s="232">
        <v>1562.7666666666669</v>
      </c>
      <c r="H66" s="232">
        <v>1693.5666666666671</v>
      </c>
      <c r="I66" s="232">
        <v>1729.4333333333334</v>
      </c>
      <c r="J66" s="232">
        <v>1758.9666666666672</v>
      </c>
      <c r="K66" s="231">
        <v>1699.9</v>
      </c>
      <c r="L66" s="231">
        <v>1634.5</v>
      </c>
      <c r="M66" s="231">
        <v>6.5583499999999999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360.05</v>
      </c>
      <c r="D67" s="232">
        <v>355.45</v>
      </c>
      <c r="E67" s="232">
        <v>349.4</v>
      </c>
      <c r="F67" s="232">
        <v>338.75</v>
      </c>
      <c r="G67" s="232">
        <v>332.7</v>
      </c>
      <c r="H67" s="232">
        <v>366.09999999999997</v>
      </c>
      <c r="I67" s="232">
        <v>372.15000000000003</v>
      </c>
      <c r="J67" s="232">
        <v>382.79999999999995</v>
      </c>
      <c r="K67" s="231">
        <v>361.5</v>
      </c>
      <c r="L67" s="231">
        <v>344.8</v>
      </c>
      <c r="M67" s="231">
        <v>54.12088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534.5</v>
      </c>
      <c r="D68" s="232">
        <v>530.91666666666663</v>
      </c>
      <c r="E68" s="232">
        <v>524.08333333333326</v>
      </c>
      <c r="F68" s="232">
        <v>513.66666666666663</v>
      </c>
      <c r="G68" s="232">
        <v>506.83333333333326</v>
      </c>
      <c r="H68" s="232">
        <v>541.33333333333326</v>
      </c>
      <c r="I68" s="232">
        <v>548.16666666666652</v>
      </c>
      <c r="J68" s="232">
        <v>558.58333333333326</v>
      </c>
      <c r="K68" s="231">
        <v>537.75</v>
      </c>
      <c r="L68" s="231">
        <v>520.5</v>
      </c>
      <c r="M68" s="231">
        <v>20.947240000000001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1785.45</v>
      </c>
      <c r="D69" s="232">
        <v>1784.8333333333333</v>
      </c>
      <c r="E69" s="232">
        <v>1770.6666666666665</v>
      </c>
      <c r="F69" s="232">
        <v>1755.8833333333332</v>
      </c>
      <c r="G69" s="232">
        <v>1741.7166666666665</v>
      </c>
      <c r="H69" s="232">
        <v>1799.6166666666666</v>
      </c>
      <c r="I69" s="232">
        <v>1813.7833333333331</v>
      </c>
      <c r="J69" s="232">
        <v>1828.5666666666666</v>
      </c>
      <c r="K69" s="231">
        <v>1799</v>
      </c>
      <c r="L69" s="231">
        <v>1770.05</v>
      </c>
      <c r="M69" s="231">
        <v>2.29888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1810.2</v>
      </c>
      <c r="D70" s="232">
        <v>1804.6833333333334</v>
      </c>
      <c r="E70" s="232">
        <v>1780.9666666666667</v>
      </c>
      <c r="F70" s="232">
        <v>1751.7333333333333</v>
      </c>
      <c r="G70" s="232">
        <v>1728.0166666666667</v>
      </c>
      <c r="H70" s="232">
        <v>1833.9166666666667</v>
      </c>
      <c r="I70" s="232">
        <v>1857.6333333333334</v>
      </c>
      <c r="J70" s="232">
        <v>1886.8666666666668</v>
      </c>
      <c r="K70" s="231">
        <v>1828.4</v>
      </c>
      <c r="L70" s="231">
        <v>1775.45</v>
      </c>
      <c r="M70" s="231">
        <v>3.4007100000000001</v>
      </c>
      <c r="N70" s="1"/>
      <c r="O70" s="1"/>
    </row>
    <row r="71" spans="1:15" ht="12.75" customHeight="1">
      <c r="A71" s="214">
        <v>62</v>
      </c>
      <c r="B71" s="217" t="s">
        <v>843</v>
      </c>
      <c r="C71" s="231">
        <v>331.35</v>
      </c>
      <c r="D71" s="232">
        <v>331.48333333333335</v>
      </c>
      <c r="E71" s="232">
        <v>326.9666666666667</v>
      </c>
      <c r="F71" s="232">
        <v>322.58333333333337</v>
      </c>
      <c r="G71" s="232">
        <v>318.06666666666672</v>
      </c>
      <c r="H71" s="232">
        <v>335.86666666666667</v>
      </c>
      <c r="I71" s="232">
        <v>340.38333333333333</v>
      </c>
      <c r="J71" s="232">
        <v>344.76666666666665</v>
      </c>
      <c r="K71" s="231">
        <v>336</v>
      </c>
      <c r="L71" s="231">
        <v>327.10000000000002</v>
      </c>
      <c r="M71" s="231">
        <v>14.516780000000001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2801.6</v>
      </c>
      <c r="D72" s="232">
        <v>2806.0333333333328</v>
      </c>
      <c r="E72" s="232">
        <v>2763.3666666666659</v>
      </c>
      <c r="F72" s="232">
        <v>2725.1333333333332</v>
      </c>
      <c r="G72" s="232">
        <v>2682.4666666666662</v>
      </c>
      <c r="H72" s="232">
        <v>2844.2666666666655</v>
      </c>
      <c r="I72" s="232">
        <v>2886.9333333333325</v>
      </c>
      <c r="J72" s="232">
        <v>2925.1666666666652</v>
      </c>
      <c r="K72" s="231">
        <v>2848.7</v>
      </c>
      <c r="L72" s="231">
        <v>2767.8</v>
      </c>
      <c r="M72" s="231">
        <v>4.7759600000000004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2868.05</v>
      </c>
      <c r="D73" s="232">
        <v>2866.2833333333333</v>
      </c>
      <c r="E73" s="232">
        <v>2832.5666666666666</v>
      </c>
      <c r="F73" s="232">
        <v>2797.0833333333335</v>
      </c>
      <c r="G73" s="232">
        <v>2763.3666666666668</v>
      </c>
      <c r="H73" s="232">
        <v>2901.7666666666664</v>
      </c>
      <c r="I73" s="232">
        <v>2935.4833333333327</v>
      </c>
      <c r="J73" s="232">
        <v>2970.9666666666662</v>
      </c>
      <c r="K73" s="231">
        <v>2900</v>
      </c>
      <c r="L73" s="231">
        <v>2830.8</v>
      </c>
      <c r="M73" s="231">
        <v>2.31087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1867</v>
      </c>
      <c r="D74" s="232">
        <v>1857.7</v>
      </c>
      <c r="E74" s="232">
        <v>1845.4</v>
      </c>
      <c r="F74" s="232">
        <v>1823.8</v>
      </c>
      <c r="G74" s="232">
        <v>1811.5</v>
      </c>
      <c r="H74" s="232">
        <v>1879.3000000000002</v>
      </c>
      <c r="I74" s="232">
        <v>1891.6</v>
      </c>
      <c r="J74" s="232">
        <v>1913.2000000000003</v>
      </c>
      <c r="K74" s="231">
        <v>1870</v>
      </c>
      <c r="L74" s="231">
        <v>1836.1</v>
      </c>
      <c r="M74" s="231">
        <v>1.71777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4383.75</v>
      </c>
      <c r="D75" s="232">
        <v>4394.7</v>
      </c>
      <c r="E75" s="232">
        <v>4359.3999999999996</v>
      </c>
      <c r="F75" s="232">
        <v>4335.05</v>
      </c>
      <c r="G75" s="232">
        <v>4299.75</v>
      </c>
      <c r="H75" s="232">
        <v>4419.0499999999993</v>
      </c>
      <c r="I75" s="232">
        <v>4454.3500000000004</v>
      </c>
      <c r="J75" s="232">
        <v>4478.6999999999989</v>
      </c>
      <c r="K75" s="231">
        <v>4430</v>
      </c>
      <c r="L75" s="231">
        <v>4370.3500000000004</v>
      </c>
      <c r="M75" s="231">
        <v>2.7692800000000002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3035.45</v>
      </c>
      <c r="D76" s="232">
        <v>3037.4833333333336</v>
      </c>
      <c r="E76" s="232">
        <v>2993.9666666666672</v>
      </c>
      <c r="F76" s="232">
        <v>2952.4833333333336</v>
      </c>
      <c r="G76" s="232">
        <v>2908.9666666666672</v>
      </c>
      <c r="H76" s="232">
        <v>3078.9666666666672</v>
      </c>
      <c r="I76" s="232">
        <v>3122.4833333333336</v>
      </c>
      <c r="J76" s="232">
        <v>3163.9666666666672</v>
      </c>
      <c r="K76" s="231">
        <v>3081</v>
      </c>
      <c r="L76" s="231">
        <v>2996</v>
      </c>
      <c r="M76" s="231">
        <v>4.3961199999999998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357.95</v>
      </c>
      <c r="D77" s="232">
        <v>360.95</v>
      </c>
      <c r="E77" s="232">
        <v>351.84999999999997</v>
      </c>
      <c r="F77" s="232">
        <v>345.75</v>
      </c>
      <c r="G77" s="232">
        <v>336.65</v>
      </c>
      <c r="H77" s="232">
        <v>367.04999999999995</v>
      </c>
      <c r="I77" s="232">
        <v>376.15</v>
      </c>
      <c r="J77" s="232">
        <v>382.24999999999994</v>
      </c>
      <c r="K77" s="231">
        <v>370.05</v>
      </c>
      <c r="L77" s="231">
        <v>354.85</v>
      </c>
      <c r="M77" s="231">
        <v>3.80505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1896.05</v>
      </c>
      <c r="D78" s="232">
        <v>1896.2</v>
      </c>
      <c r="E78" s="232">
        <v>1863.8500000000001</v>
      </c>
      <c r="F78" s="232">
        <v>1831.65</v>
      </c>
      <c r="G78" s="232">
        <v>1799.3000000000002</v>
      </c>
      <c r="H78" s="232">
        <v>1928.4</v>
      </c>
      <c r="I78" s="232">
        <v>1960.75</v>
      </c>
      <c r="J78" s="232">
        <v>1992.95</v>
      </c>
      <c r="K78" s="231">
        <v>1928.55</v>
      </c>
      <c r="L78" s="231">
        <v>1864</v>
      </c>
      <c r="M78" s="231">
        <v>2.32456</v>
      </c>
      <c r="N78" s="1"/>
      <c r="O78" s="1"/>
    </row>
    <row r="79" spans="1:15" ht="12.75" customHeight="1">
      <c r="A79" s="214">
        <v>70</v>
      </c>
      <c r="B79" s="217" t="s">
        <v>803</v>
      </c>
      <c r="C79" s="231">
        <v>138.1</v>
      </c>
      <c r="D79" s="232">
        <v>137.16666666666666</v>
      </c>
      <c r="E79" s="232">
        <v>134.5333333333333</v>
      </c>
      <c r="F79" s="232">
        <v>130.96666666666664</v>
      </c>
      <c r="G79" s="232">
        <v>128.33333333333329</v>
      </c>
      <c r="H79" s="232">
        <v>140.73333333333332</v>
      </c>
      <c r="I79" s="232">
        <v>143.3666666666667</v>
      </c>
      <c r="J79" s="232">
        <v>146.93333333333334</v>
      </c>
      <c r="K79" s="231">
        <v>139.80000000000001</v>
      </c>
      <c r="L79" s="231">
        <v>133.6</v>
      </c>
      <c r="M79" s="231">
        <v>77.973830000000007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127.3</v>
      </c>
      <c r="D80" s="232">
        <v>126.61666666666667</v>
      </c>
      <c r="E80" s="232">
        <v>125.23333333333335</v>
      </c>
      <c r="F80" s="232">
        <v>123.16666666666667</v>
      </c>
      <c r="G80" s="232">
        <v>121.78333333333335</v>
      </c>
      <c r="H80" s="232">
        <v>128.68333333333334</v>
      </c>
      <c r="I80" s="232">
        <v>130.06666666666666</v>
      </c>
      <c r="J80" s="232">
        <v>132.13333333333335</v>
      </c>
      <c r="K80" s="231">
        <v>128</v>
      </c>
      <c r="L80" s="231">
        <v>124.55</v>
      </c>
      <c r="M80" s="231">
        <v>93.187600000000003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265.3</v>
      </c>
      <c r="D81" s="232">
        <v>265.83333333333331</v>
      </c>
      <c r="E81" s="232">
        <v>263.46666666666664</v>
      </c>
      <c r="F81" s="232">
        <v>261.63333333333333</v>
      </c>
      <c r="G81" s="232">
        <v>259.26666666666665</v>
      </c>
      <c r="H81" s="232">
        <v>267.66666666666663</v>
      </c>
      <c r="I81" s="232">
        <v>270.0333333333333</v>
      </c>
      <c r="J81" s="232">
        <v>271.86666666666662</v>
      </c>
      <c r="K81" s="231">
        <v>268.2</v>
      </c>
      <c r="L81" s="231">
        <v>264</v>
      </c>
      <c r="M81" s="231">
        <v>10.1898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109.55</v>
      </c>
      <c r="D82" s="232">
        <v>109.83333333333333</v>
      </c>
      <c r="E82" s="232">
        <v>107.51666666666665</v>
      </c>
      <c r="F82" s="232">
        <v>105.48333333333332</v>
      </c>
      <c r="G82" s="232">
        <v>103.16666666666664</v>
      </c>
      <c r="H82" s="232">
        <v>111.86666666666666</v>
      </c>
      <c r="I82" s="232">
        <v>114.18333333333335</v>
      </c>
      <c r="J82" s="232">
        <v>116.21666666666667</v>
      </c>
      <c r="K82" s="231">
        <v>112.15</v>
      </c>
      <c r="L82" s="231">
        <v>107.8</v>
      </c>
      <c r="M82" s="231">
        <v>267.57814000000002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1217.75</v>
      </c>
      <c r="D83" s="232">
        <v>1215.3500000000001</v>
      </c>
      <c r="E83" s="232">
        <v>1192.8000000000002</v>
      </c>
      <c r="F83" s="232">
        <v>1167.8500000000001</v>
      </c>
      <c r="G83" s="232">
        <v>1145.3000000000002</v>
      </c>
      <c r="H83" s="232">
        <v>1240.3000000000002</v>
      </c>
      <c r="I83" s="232">
        <v>1262.8499999999999</v>
      </c>
      <c r="J83" s="232">
        <v>1287.8000000000002</v>
      </c>
      <c r="K83" s="231">
        <v>1237.9000000000001</v>
      </c>
      <c r="L83" s="231">
        <v>1190.4000000000001</v>
      </c>
      <c r="M83" s="231">
        <v>4.0602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932.35</v>
      </c>
      <c r="D84" s="232">
        <v>925.51666666666677</v>
      </c>
      <c r="E84" s="232">
        <v>912.18333333333351</v>
      </c>
      <c r="F84" s="232">
        <v>892.01666666666677</v>
      </c>
      <c r="G84" s="232">
        <v>878.68333333333351</v>
      </c>
      <c r="H84" s="232">
        <v>945.68333333333351</v>
      </c>
      <c r="I84" s="232">
        <v>959.01666666666677</v>
      </c>
      <c r="J84" s="232">
        <v>979.18333333333351</v>
      </c>
      <c r="K84" s="231">
        <v>938.85</v>
      </c>
      <c r="L84" s="231">
        <v>905.35</v>
      </c>
      <c r="M84" s="231">
        <v>13.062580000000001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1101.8</v>
      </c>
      <c r="D85" s="232">
        <v>1095.0333333333331</v>
      </c>
      <c r="E85" s="232">
        <v>1078.2166666666662</v>
      </c>
      <c r="F85" s="232">
        <v>1054.6333333333332</v>
      </c>
      <c r="G85" s="232">
        <v>1037.8166666666664</v>
      </c>
      <c r="H85" s="232">
        <v>1118.6166666666661</v>
      </c>
      <c r="I85" s="232">
        <v>1135.4333333333332</v>
      </c>
      <c r="J85" s="232">
        <v>1159.016666666666</v>
      </c>
      <c r="K85" s="231">
        <v>1111.8499999999999</v>
      </c>
      <c r="L85" s="231">
        <v>1071.45</v>
      </c>
      <c r="M85" s="231">
        <v>3.8625600000000002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1560.45</v>
      </c>
      <c r="D86" s="232">
        <v>1551.3999999999999</v>
      </c>
      <c r="E86" s="232">
        <v>1536.0999999999997</v>
      </c>
      <c r="F86" s="232">
        <v>1511.7499999999998</v>
      </c>
      <c r="G86" s="232">
        <v>1496.4499999999996</v>
      </c>
      <c r="H86" s="232">
        <v>1575.7499999999998</v>
      </c>
      <c r="I86" s="232">
        <v>1591.05</v>
      </c>
      <c r="J86" s="232">
        <v>1615.3999999999999</v>
      </c>
      <c r="K86" s="231">
        <v>1566.7</v>
      </c>
      <c r="L86" s="231">
        <v>1527.05</v>
      </c>
      <c r="M86" s="231">
        <v>5.8105900000000004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496.8</v>
      </c>
      <c r="D87" s="232">
        <v>493.26666666666665</v>
      </c>
      <c r="E87" s="232">
        <v>487.58333333333331</v>
      </c>
      <c r="F87" s="232">
        <v>478.36666666666667</v>
      </c>
      <c r="G87" s="232">
        <v>472.68333333333334</v>
      </c>
      <c r="H87" s="232">
        <v>502.48333333333329</v>
      </c>
      <c r="I87" s="232">
        <v>508.16666666666669</v>
      </c>
      <c r="J87" s="232">
        <v>517.38333333333321</v>
      </c>
      <c r="K87" s="231">
        <v>498.95</v>
      </c>
      <c r="L87" s="231">
        <v>484.05</v>
      </c>
      <c r="M87" s="231">
        <v>4.41404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274.3</v>
      </c>
      <c r="D88" s="232">
        <v>272.66666666666669</v>
      </c>
      <c r="E88" s="232">
        <v>270.28333333333336</v>
      </c>
      <c r="F88" s="232">
        <v>266.26666666666665</v>
      </c>
      <c r="G88" s="232">
        <v>263.88333333333333</v>
      </c>
      <c r="H88" s="232">
        <v>276.68333333333339</v>
      </c>
      <c r="I88" s="232">
        <v>279.06666666666672</v>
      </c>
      <c r="J88" s="232">
        <v>283.08333333333343</v>
      </c>
      <c r="K88" s="231">
        <v>275.05</v>
      </c>
      <c r="L88" s="231">
        <v>268.64999999999998</v>
      </c>
      <c r="M88" s="231">
        <v>6.9098699999999997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1072.4000000000001</v>
      </c>
      <c r="D89" s="232">
        <v>1076.5333333333333</v>
      </c>
      <c r="E89" s="232">
        <v>1065.5166666666667</v>
      </c>
      <c r="F89" s="232">
        <v>1058.6333333333334</v>
      </c>
      <c r="G89" s="232">
        <v>1047.6166666666668</v>
      </c>
      <c r="H89" s="232">
        <v>1083.4166666666665</v>
      </c>
      <c r="I89" s="232">
        <v>1094.4333333333329</v>
      </c>
      <c r="J89" s="232">
        <v>1101.3166666666664</v>
      </c>
      <c r="K89" s="231">
        <v>1087.55</v>
      </c>
      <c r="L89" s="231">
        <v>1069.6500000000001</v>
      </c>
      <c r="M89" s="231">
        <v>18.129069999999999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1682.65</v>
      </c>
      <c r="D90" s="232">
        <v>1674.5</v>
      </c>
      <c r="E90" s="232">
        <v>1652.9</v>
      </c>
      <c r="F90" s="232">
        <v>1623.15</v>
      </c>
      <c r="G90" s="232">
        <v>1601.5500000000002</v>
      </c>
      <c r="H90" s="232">
        <v>1704.25</v>
      </c>
      <c r="I90" s="232">
        <v>1725.85</v>
      </c>
      <c r="J90" s="232">
        <v>1755.6</v>
      </c>
      <c r="K90" s="231">
        <v>1696.1</v>
      </c>
      <c r="L90" s="231">
        <v>1644.75</v>
      </c>
      <c r="M90" s="231">
        <v>6.5560200000000002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1551.9</v>
      </c>
      <c r="D91" s="232">
        <v>1547.6833333333334</v>
      </c>
      <c r="E91" s="232">
        <v>1536.2666666666669</v>
      </c>
      <c r="F91" s="232">
        <v>1520.6333333333334</v>
      </c>
      <c r="G91" s="232">
        <v>1509.2166666666669</v>
      </c>
      <c r="H91" s="232">
        <v>1563.3166666666668</v>
      </c>
      <c r="I91" s="232">
        <v>1574.7333333333333</v>
      </c>
      <c r="J91" s="232">
        <v>1590.3666666666668</v>
      </c>
      <c r="K91" s="231">
        <v>1559.1</v>
      </c>
      <c r="L91" s="231">
        <v>1532.05</v>
      </c>
      <c r="M91" s="231">
        <v>108.76671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461.4</v>
      </c>
      <c r="D92" s="232">
        <v>462.73333333333335</v>
      </c>
      <c r="E92" s="232">
        <v>456.4666666666667</v>
      </c>
      <c r="F92" s="232">
        <v>451.53333333333336</v>
      </c>
      <c r="G92" s="232">
        <v>445.26666666666671</v>
      </c>
      <c r="H92" s="232">
        <v>467.66666666666669</v>
      </c>
      <c r="I92" s="232">
        <v>473.93333333333334</v>
      </c>
      <c r="J92" s="232">
        <v>478.86666666666667</v>
      </c>
      <c r="K92" s="231">
        <v>469</v>
      </c>
      <c r="L92" s="231">
        <v>457.8</v>
      </c>
      <c r="M92" s="231">
        <v>67.905990000000003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1185.05</v>
      </c>
      <c r="D93" s="232">
        <v>1181.3500000000001</v>
      </c>
      <c r="E93" s="232">
        <v>1172.7000000000003</v>
      </c>
      <c r="F93" s="232">
        <v>1160.3500000000001</v>
      </c>
      <c r="G93" s="232">
        <v>1151.7000000000003</v>
      </c>
      <c r="H93" s="232">
        <v>1193.7000000000003</v>
      </c>
      <c r="I93" s="232">
        <v>1202.3500000000004</v>
      </c>
      <c r="J93" s="232">
        <v>1214.7000000000003</v>
      </c>
      <c r="K93" s="231">
        <v>1190</v>
      </c>
      <c r="L93" s="231">
        <v>1169</v>
      </c>
      <c r="M93" s="231">
        <v>4.1904399999999997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2370.9499999999998</v>
      </c>
      <c r="D94" s="232">
        <v>2376.65</v>
      </c>
      <c r="E94" s="232">
        <v>2359.3000000000002</v>
      </c>
      <c r="F94" s="232">
        <v>2347.65</v>
      </c>
      <c r="G94" s="232">
        <v>2330.3000000000002</v>
      </c>
      <c r="H94" s="232">
        <v>2388.3000000000002</v>
      </c>
      <c r="I94" s="232">
        <v>2405.6499999999996</v>
      </c>
      <c r="J94" s="232">
        <v>2417.3000000000002</v>
      </c>
      <c r="K94" s="231">
        <v>2394</v>
      </c>
      <c r="L94" s="231">
        <v>2365</v>
      </c>
      <c r="M94" s="231">
        <v>5.7758599999999998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384.95</v>
      </c>
      <c r="D95" s="232">
        <v>389.63333333333338</v>
      </c>
      <c r="E95" s="232">
        <v>378.41666666666674</v>
      </c>
      <c r="F95" s="232">
        <v>371.88333333333338</v>
      </c>
      <c r="G95" s="232">
        <v>360.66666666666674</v>
      </c>
      <c r="H95" s="232">
        <v>396.16666666666674</v>
      </c>
      <c r="I95" s="232">
        <v>407.38333333333333</v>
      </c>
      <c r="J95" s="232">
        <v>413.91666666666674</v>
      </c>
      <c r="K95" s="231">
        <v>400.85</v>
      </c>
      <c r="L95" s="231">
        <v>383.1</v>
      </c>
      <c r="M95" s="231">
        <v>167.39755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2722.75</v>
      </c>
      <c r="D96" s="232">
        <v>2728.4833333333331</v>
      </c>
      <c r="E96" s="232">
        <v>2659.4666666666662</v>
      </c>
      <c r="F96" s="232">
        <v>2596.1833333333329</v>
      </c>
      <c r="G96" s="232">
        <v>2527.1666666666661</v>
      </c>
      <c r="H96" s="232">
        <v>2791.7666666666664</v>
      </c>
      <c r="I96" s="232">
        <v>2860.7833333333338</v>
      </c>
      <c r="J96" s="232">
        <v>2924.0666666666666</v>
      </c>
      <c r="K96" s="231">
        <v>2797.5</v>
      </c>
      <c r="L96" s="231">
        <v>2665.2</v>
      </c>
      <c r="M96" s="231">
        <v>12.69539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244.5</v>
      </c>
      <c r="D97" s="232">
        <v>241.46666666666667</v>
      </c>
      <c r="E97" s="232">
        <v>236.03333333333333</v>
      </c>
      <c r="F97" s="232">
        <v>227.56666666666666</v>
      </c>
      <c r="G97" s="232">
        <v>222.13333333333333</v>
      </c>
      <c r="H97" s="232">
        <v>249.93333333333334</v>
      </c>
      <c r="I97" s="232">
        <v>255.36666666666667</v>
      </c>
      <c r="J97" s="232">
        <v>263.83333333333337</v>
      </c>
      <c r="K97" s="231">
        <v>246.9</v>
      </c>
      <c r="L97" s="231">
        <v>233</v>
      </c>
      <c r="M97" s="231">
        <v>167.45563999999999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2459.35</v>
      </c>
      <c r="D98" s="232">
        <v>2445.4666666666667</v>
      </c>
      <c r="E98" s="232">
        <v>2421.6333333333332</v>
      </c>
      <c r="F98" s="232">
        <v>2383.9166666666665</v>
      </c>
      <c r="G98" s="232">
        <v>2360.083333333333</v>
      </c>
      <c r="H98" s="232">
        <v>2483.1833333333334</v>
      </c>
      <c r="I98" s="232">
        <v>2507.0166666666664</v>
      </c>
      <c r="J98" s="232">
        <v>2544.7333333333336</v>
      </c>
      <c r="K98" s="231">
        <v>2469.3000000000002</v>
      </c>
      <c r="L98" s="231">
        <v>2407.75</v>
      </c>
      <c r="M98" s="231">
        <v>16.280349999999999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304.85000000000002</v>
      </c>
      <c r="D99" s="232">
        <v>302.36666666666667</v>
      </c>
      <c r="E99" s="232">
        <v>298.73333333333335</v>
      </c>
      <c r="F99" s="232">
        <v>292.61666666666667</v>
      </c>
      <c r="G99" s="232">
        <v>288.98333333333335</v>
      </c>
      <c r="H99" s="232">
        <v>308.48333333333335</v>
      </c>
      <c r="I99" s="232">
        <v>312.11666666666667</v>
      </c>
      <c r="J99" s="232">
        <v>318.23333333333335</v>
      </c>
      <c r="K99" s="231">
        <v>306</v>
      </c>
      <c r="L99" s="231">
        <v>296.25</v>
      </c>
      <c r="M99" s="231">
        <v>19.967130000000001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34768.25</v>
      </c>
      <c r="D100" s="232">
        <v>34818.48333333333</v>
      </c>
      <c r="E100" s="232">
        <v>34486.96666666666</v>
      </c>
      <c r="F100" s="232">
        <v>34205.683333333327</v>
      </c>
      <c r="G100" s="232">
        <v>33874.166666666657</v>
      </c>
      <c r="H100" s="232">
        <v>35099.766666666663</v>
      </c>
      <c r="I100" s="232">
        <v>35431.28333333334</v>
      </c>
      <c r="J100" s="232">
        <v>35712.566666666666</v>
      </c>
      <c r="K100" s="231">
        <v>35150</v>
      </c>
      <c r="L100" s="231">
        <v>34537.199999999997</v>
      </c>
      <c r="M100" s="231">
        <v>2.9139999999999999E-2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2531.6</v>
      </c>
      <c r="D101" s="232">
        <v>2527.2666666666669</v>
      </c>
      <c r="E101" s="232">
        <v>2506.3833333333337</v>
      </c>
      <c r="F101" s="232">
        <v>2481.166666666667</v>
      </c>
      <c r="G101" s="232">
        <v>2460.2833333333338</v>
      </c>
      <c r="H101" s="232">
        <v>2552.4833333333336</v>
      </c>
      <c r="I101" s="232">
        <v>2573.3666666666668</v>
      </c>
      <c r="J101" s="232">
        <v>2598.5833333333335</v>
      </c>
      <c r="K101" s="231">
        <v>2548.15</v>
      </c>
      <c r="L101" s="231">
        <v>2502.0500000000002</v>
      </c>
      <c r="M101" s="231">
        <v>39.406039999999997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823.9</v>
      </c>
      <c r="D102" s="232">
        <v>821.83333333333337</v>
      </c>
      <c r="E102" s="232">
        <v>812.36666666666679</v>
      </c>
      <c r="F102" s="232">
        <v>800.83333333333337</v>
      </c>
      <c r="G102" s="232">
        <v>791.36666666666679</v>
      </c>
      <c r="H102" s="232">
        <v>833.36666666666679</v>
      </c>
      <c r="I102" s="232">
        <v>842.83333333333326</v>
      </c>
      <c r="J102" s="232">
        <v>854.36666666666679</v>
      </c>
      <c r="K102" s="231">
        <v>831.3</v>
      </c>
      <c r="L102" s="231">
        <v>810.3</v>
      </c>
      <c r="M102" s="231">
        <v>149.87868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1061.3</v>
      </c>
      <c r="D103" s="232">
        <v>1060.5</v>
      </c>
      <c r="E103" s="232">
        <v>1049.8499999999999</v>
      </c>
      <c r="F103" s="232">
        <v>1038.3999999999999</v>
      </c>
      <c r="G103" s="232">
        <v>1027.7499999999998</v>
      </c>
      <c r="H103" s="232">
        <v>1071.95</v>
      </c>
      <c r="I103" s="232">
        <v>1082.6000000000001</v>
      </c>
      <c r="J103" s="232">
        <v>1094.0500000000002</v>
      </c>
      <c r="K103" s="231">
        <v>1071.1500000000001</v>
      </c>
      <c r="L103" s="231">
        <v>1049.05</v>
      </c>
      <c r="M103" s="231">
        <v>3.02074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409.65</v>
      </c>
      <c r="D104" s="232">
        <v>403.08333333333331</v>
      </c>
      <c r="E104" s="232">
        <v>387.26666666666665</v>
      </c>
      <c r="F104" s="232">
        <v>364.88333333333333</v>
      </c>
      <c r="G104" s="232">
        <v>349.06666666666666</v>
      </c>
      <c r="H104" s="232">
        <v>425.46666666666664</v>
      </c>
      <c r="I104" s="232">
        <v>441.28333333333336</v>
      </c>
      <c r="J104" s="232">
        <v>463.66666666666663</v>
      </c>
      <c r="K104" s="231">
        <v>418.9</v>
      </c>
      <c r="L104" s="231">
        <v>380.7</v>
      </c>
      <c r="M104" s="231">
        <v>95.101460000000003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446.6</v>
      </c>
      <c r="D105" s="232">
        <v>448.43333333333334</v>
      </c>
      <c r="E105" s="232">
        <v>443.41666666666669</v>
      </c>
      <c r="F105" s="232">
        <v>440.23333333333335</v>
      </c>
      <c r="G105" s="232">
        <v>435.2166666666667</v>
      </c>
      <c r="H105" s="232">
        <v>451.61666666666667</v>
      </c>
      <c r="I105" s="232">
        <v>456.63333333333333</v>
      </c>
      <c r="J105" s="232">
        <v>459.81666666666666</v>
      </c>
      <c r="K105" s="231">
        <v>453.45</v>
      </c>
      <c r="L105" s="231">
        <v>445.25</v>
      </c>
      <c r="M105" s="231">
        <v>2.60643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55.35</v>
      </c>
      <c r="D106" s="232">
        <v>54.983333333333341</v>
      </c>
      <c r="E106" s="232">
        <v>54.26666666666668</v>
      </c>
      <c r="F106" s="232">
        <v>53.183333333333337</v>
      </c>
      <c r="G106" s="232">
        <v>52.466666666666676</v>
      </c>
      <c r="H106" s="232">
        <v>56.066666666666684</v>
      </c>
      <c r="I106" s="232">
        <v>56.783333333333339</v>
      </c>
      <c r="J106" s="232">
        <v>57.866666666666688</v>
      </c>
      <c r="K106" s="231">
        <v>55.7</v>
      </c>
      <c r="L106" s="231">
        <v>53.9</v>
      </c>
      <c r="M106" s="231">
        <v>278.96427999999997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381.45</v>
      </c>
      <c r="D107" s="232">
        <v>380.2166666666667</v>
      </c>
      <c r="E107" s="232">
        <v>378.08333333333337</v>
      </c>
      <c r="F107" s="232">
        <v>374.7166666666667</v>
      </c>
      <c r="G107" s="232">
        <v>372.58333333333337</v>
      </c>
      <c r="H107" s="232">
        <v>383.58333333333337</v>
      </c>
      <c r="I107" s="232">
        <v>385.7166666666667</v>
      </c>
      <c r="J107" s="232">
        <v>389.08333333333337</v>
      </c>
      <c r="K107" s="231">
        <v>382.35</v>
      </c>
      <c r="L107" s="231">
        <v>376.85</v>
      </c>
      <c r="M107" s="231">
        <v>157.10094000000001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4800.8</v>
      </c>
      <c r="D108" s="232">
        <v>4790.2666666666664</v>
      </c>
      <c r="E108" s="232">
        <v>4710.5333333333328</v>
      </c>
      <c r="F108" s="232">
        <v>4620.2666666666664</v>
      </c>
      <c r="G108" s="232">
        <v>4540.5333333333328</v>
      </c>
      <c r="H108" s="232">
        <v>4880.5333333333328</v>
      </c>
      <c r="I108" s="232">
        <v>4960.2666666666664</v>
      </c>
      <c r="J108" s="232">
        <v>5050.5333333333328</v>
      </c>
      <c r="K108" s="231">
        <v>4870</v>
      </c>
      <c r="L108" s="231">
        <v>4700</v>
      </c>
      <c r="M108" s="231">
        <v>0.66640999999999995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261.35000000000002</v>
      </c>
      <c r="D109" s="232">
        <v>261.55</v>
      </c>
      <c r="E109" s="232">
        <v>256</v>
      </c>
      <c r="F109" s="232">
        <v>250.64999999999998</v>
      </c>
      <c r="G109" s="232">
        <v>245.09999999999997</v>
      </c>
      <c r="H109" s="232">
        <v>266.90000000000003</v>
      </c>
      <c r="I109" s="232">
        <v>272.4500000000001</v>
      </c>
      <c r="J109" s="232">
        <v>277.80000000000007</v>
      </c>
      <c r="K109" s="231">
        <v>267.10000000000002</v>
      </c>
      <c r="L109" s="231">
        <v>256.2</v>
      </c>
      <c r="M109" s="231">
        <v>19.546749999999999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152.19999999999999</v>
      </c>
      <c r="D110" s="232">
        <v>151.16666666666666</v>
      </c>
      <c r="E110" s="232">
        <v>149.5333333333333</v>
      </c>
      <c r="F110" s="232">
        <v>146.86666666666665</v>
      </c>
      <c r="G110" s="232">
        <v>145.23333333333329</v>
      </c>
      <c r="H110" s="232">
        <v>153.83333333333331</v>
      </c>
      <c r="I110" s="232">
        <v>155.4666666666667</v>
      </c>
      <c r="J110" s="232">
        <v>158.13333333333333</v>
      </c>
      <c r="K110" s="231">
        <v>152.80000000000001</v>
      </c>
      <c r="L110" s="231">
        <v>148.5</v>
      </c>
      <c r="M110" s="231">
        <v>70.080280000000002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320.89999999999998</v>
      </c>
      <c r="D111" s="232">
        <v>318.31666666666666</v>
      </c>
      <c r="E111" s="232">
        <v>314.73333333333335</v>
      </c>
      <c r="F111" s="232">
        <v>308.56666666666666</v>
      </c>
      <c r="G111" s="232">
        <v>304.98333333333335</v>
      </c>
      <c r="H111" s="232">
        <v>324.48333333333335</v>
      </c>
      <c r="I111" s="232">
        <v>328.06666666666672</v>
      </c>
      <c r="J111" s="232">
        <v>334.23333333333335</v>
      </c>
      <c r="K111" s="231">
        <v>321.89999999999998</v>
      </c>
      <c r="L111" s="231">
        <v>312.14999999999998</v>
      </c>
      <c r="M111" s="231">
        <v>22.395320000000002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79.900000000000006</v>
      </c>
      <c r="D112" s="232">
        <v>79.7</v>
      </c>
      <c r="E112" s="232">
        <v>78.95</v>
      </c>
      <c r="F112" s="232">
        <v>78</v>
      </c>
      <c r="G112" s="232">
        <v>77.25</v>
      </c>
      <c r="H112" s="232">
        <v>80.650000000000006</v>
      </c>
      <c r="I112" s="232">
        <v>81.400000000000006</v>
      </c>
      <c r="J112" s="232">
        <v>82.350000000000009</v>
      </c>
      <c r="K112" s="231">
        <v>80.45</v>
      </c>
      <c r="L112" s="231">
        <v>78.75</v>
      </c>
      <c r="M112" s="231">
        <v>273.48566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603.45000000000005</v>
      </c>
      <c r="D113" s="232">
        <v>601.91666666666674</v>
      </c>
      <c r="E113" s="232">
        <v>597.23333333333346</v>
      </c>
      <c r="F113" s="232">
        <v>591.01666666666677</v>
      </c>
      <c r="G113" s="232">
        <v>586.33333333333348</v>
      </c>
      <c r="H113" s="232">
        <v>608.13333333333344</v>
      </c>
      <c r="I113" s="232">
        <v>612.81666666666683</v>
      </c>
      <c r="J113" s="232">
        <v>619.03333333333342</v>
      </c>
      <c r="K113" s="231">
        <v>606.6</v>
      </c>
      <c r="L113" s="231">
        <v>595.70000000000005</v>
      </c>
      <c r="M113" s="231">
        <v>9.2140000000000004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427.5</v>
      </c>
      <c r="D114" s="232">
        <v>425.41666666666669</v>
      </c>
      <c r="E114" s="232">
        <v>418.88333333333338</v>
      </c>
      <c r="F114" s="232">
        <v>410.26666666666671</v>
      </c>
      <c r="G114" s="232">
        <v>403.73333333333341</v>
      </c>
      <c r="H114" s="232">
        <v>434.03333333333336</v>
      </c>
      <c r="I114" s="232">
        <v>440.56666666666666</v>
      </c>
      <c r="J114" s="232">
        <v>449.18333333333334</v>
      </c>
      <c r="K114" s="231">
        <v>431.95</v>
      </c>
      <c r="L114" s="231">
        <v>416.8</v>
      </c>
      <c r="M114" s="231">
        <v>10.796889999999999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153.19999999999999</v>
      </c>
      <c r="D115" s="232">
        <v>151.66666666666666</v>
      </c>
      <c r="E115" s="232">
        <v>148.63333333333333</v>
      </c>
      <c r="F115" s="232">
        <v>144.06666666666666</v>
      </c>
      <c r="G115" s="232">
        <v>141.03333333333333</v>
      </c>
      <c r="H115" s="232">
        <v>156.23333333333332</v>
      </c>
      <c r="I115" s="232">
        <v>159.26666666666668</v>
      </c>
      <c r="J115" s="232">
        <v>163.83333333333331</v>
      </c>
      <c r="K115" s="231">
        <v>154.69999999999999</v>
      </c>
      <c r="L115" s="231">
        <v>147.1</v>
      </c>
      <c r="M115" s="231">
        <v>42.695540000000001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1017.8</v>
      </c>
      <c r="D116" s="232">
        <v>1020.5500000000001</v>
      </c>
      <c r="E116" s="232">
        <v>999.15000000000009</v>
      </c>
      <c r="F116" s="232">
        <v>980.5</v>
      </c>
      <c r="G116" s="232">
        <v>959.1</v>
      </c>
      <c r="H116" s="232">
        <v>1039.2000000000003</v>
      </c>
      <c r="I116" s="232">
        <v>1060.5999999999999</v>
      </c>
      <c r="J116" s="232">
        <v>1079.2500000000002</v>
      </c>
      <c r="K116" s="231">
        <v>1041.95</v>
      </c>
      <c r="L116" s="231">
        <v>1001.9</v>
      </c>
      <c r="M116" s="231">
        <v>92.612099999999998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3425.85</v>
      </c>
      <c r="D117" s="232">
        <v>3405.5333333333333</v>
      </c>
      <c r="E117" s="232">
        <v>3365.3166666666666</v>
      </c>
      <c r="F117" s="232">
        <v>3304.7833333333333</v>
      </c>
      <c r="G117" s="232">
        <v>3264.5666666666666</v>
      </c>
      <c r="H117" s="232">
        <v>3466.0666666666666</v>
      </c>
      <c r="I117" s="232">
        <v>3506.2833333333328</v>
      </c>
      <c r="J117" s="232">
        <v>3566.8166666666666</v>
      </c>
      <c r="K117" s="231">
        <v>3445.75</v>
      </c>
      <c r="L117" s="231">
        <v>3345</v>
      </c>
      <c r="M117" s="231">
        <v>2.4786299999999999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1404.1</v>
      </c>
      <c r="D118" s="232">
        <v>1406.8666666666666</v>
      </c>
      <c r="E118" s="232">
        <v>1395.9333333333332</v>
      </c>
      <c r="F118" s="232">
        <v>1387.7666666666667</v>
      </c>
      <c r="G118" s="232">
        <v>1376.8333333333333</v>
      </c>
      <c r="H118" s="232">
        <v>1415.0333333333331</v>
      </c>
      <c r="I118" s="232">
        <v>1425.9666666666665</v>
      </c>
      <c r="J118" s="232">
        <v>1434.133333333333</v>
      </c>
      <c r="K118" s="231">
        <v>1417.8</v>
      </c>
      <c r="L118" s="231">
        <v>1398.7</v>
      </c>
      <c r="M118" s="231">
        <v>73.231170000000006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1865.35</v>
      </c>
      <c r="D119" s="232">
        <v>1863.5166666666664</v>
      </c>
      <c r="E119" s="232">
        <v>1844.2333333333329</v>
      </c>
      <c r="F119" s="232">
        <v>1823.1166666666666</v>
      </c>
      <c r="G119" s="232">
        <v>1803.833333333333</v>
      </c>
      <c r="H119" s="232">
        <v>1884.6333333333328</v>
      </c>
      <c r="I119" s="232">
        <v>1903.9166666666665</v>
      </c>
      <c r="J119" s="232">
        <v>1925.0333333333326</v>
      </c>
      <c r="K119" s="231">
        <v>1882.8</v>
      </c>
      <c r="L119" s="231">
        <v>1842.4</v>
      </c>
      <c r="M119" s="231">
        <v>3.7704399999999998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781.3</v>
      </c>
      <c r="D120" s="232">
        <v>782.93333333333339</v>
      </c>
      <c r="E120" s="232">
        <v>765.86666666666679</v>
      </c>
      <c r="F120" s="232">
        <v>750.43333333333339</v>
      </c>
      <c r="G120" s="232">
        <v>733.36666666666679</v>
      </c>
      <c r="H120" s="232">
        <v>798.36666666666679</v>
      </c>
      <c r="I120" s="232">
        <v>815.43333333333339</v>
      </c>
      <c r="J120" s="232">
        <v>830.86666666666679</v>
      </c>
      <c r="K120" s="231">
        <v>800</v>
      </c>
      <c r="L120" s="231">
        <v>767.5</v>
      </c>
      <c r="M120" s="231">
        <v>2.8879100000000002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254.65</v>
      </c>
      <c r="D121" s="232">
        <v>253.1</v>
      </c>
      <c r="E121" s="232">
        <v>248.75</v>
      </c>
      <c r="F121" s="232">
        <v>242.85</v>
      </c>
      <c r="G121" s="232">
        <v>238.5</v>
      </c>
      <c r="H121" s="232">
        <v>259</v>
      </c>
      <c r="I121" s="232">
        <v>263.34999999999997</v>
      </c>
      <c r="J121" s="232">
        <v>269.25</v>
      </c>
      <c r="K121" s="231">
        <v>257.45</v>
      </c>
      <c r="L121" s="231">
        <v>247.2</v>
      </c>
      <c r="M121" s="231">
        <v>14.38489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662.4</v>
      </c>
      <c r="D122" s="232">
        <v>662.38333333333333</v>
      </c>
      <c r="E122" s="232">
        <v>649.06666666666661</v>
      </c>
      <c r="F122" s="232">
        <v>635.73333333333323</v>
      </c>
      <c r="G122" s="232">
        <v>622.41666666666652</v>
      </c>
      <c r="H122" s="232">
        <v>675.7166666666667</v>
      </c>
      <c r="I122" s="232">
        <v>689.03333333333353</v>
      </c>
      <c r="J122" s="232">
        <v>702.36666666666679</v>
      </c>
      <c r="K122" s="231">
        <v>675.7</v>
      </c>
      <c r="L122" s="231">
        <v>649.04999999999995</v>
      </c>
      <c r="M122" s="231">
        <v>25.124739999999999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553.70000000000005</v>
      </c>
      <c r="D123" s="232">
        <v>559.36666666666667</v>
      </c>
      <c r="E123" s="232">
        <v>544.33333333333337</v>
      </c>
      <c r="F123" s="232">
        <v>534.9666666666667</v>
      </c>
      <c r="G123" s="232">
        <v>519.93333333333339</v>
      </c>
      <c r="H123" s="232">
        <v>568.73333333333335</v>
      </c>
      <c r="I123" s="232">
        <v>583.76666666666665</v>
      </c>
      <c r="J123" s="232">
        <v>593.13333333333333</v>
      </c>
      <c r="K123" s="231">
        <v>574.4</v>
      </c>
      <c r="L123" s="231">
        <v>550</v>
      </c>
      <c r="M123" s="231">
        <v>42.086359999999999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425.35</v>
      </c>
      <c r="D124" s="232">
        <v>427.61666666666662</v>
      </c>
      <c r="E124" s="232">
        <v>419.23333333333323</v>
      </c>
      <c r="F124" s="232">
        <v>413.11666666666662</v>
      </c>
      <c r="G124" s="232">
        <v>404.73333333333323</v>
      </c>
      <c r="H124" s="232">
        <v>433.73333333333323</v>
      </c>
      <c r="I124" s="232">
        <v>442.11666666666656</v>
      </c>
      <c r="J124" s="232">
        <v>448.23333333333323</v>
      </c>
      <c r="K124" s="231">
        <v>436</v>
      </c>
      <c r="L124" s="231">
        <v>421.5</v>
      </c>
      <c r="M124" s="231">
        <v>25.449480000000001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1663.55</v>
      </c>
      <c r="D125" s="232">
        <v>1663.5333333333331</v>
      </c>
      <c r="E125" s="232">
        <v>1648.2166666666662</v>
      </c>
      <c r="F125" s="232">
        <v>1632.8833333333332</v>
      </c>
      <c r="G125" s="232">
        <v>1617.5666666666664</v>
      </c>
      <c r="H125" s="232">
        <v>1678.8666666666661</v>
      </c>
      <c r="I125" s="232">
        <v>1694.1833333333332</v>
      </c>
      <c r="J125" s="232">
        <v>1709.516666666666</v>
      </c>
      <c r="K125" s="231">
        <v>1678.85</v>
      </c>
      <c r="L125" s="231">
        <v>1648.2</v>
      </c>
      <c r="M125" s="231">
        <v>36.320630000000001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85.75</v>
      </c>
      <c r="D126" s="232">
        <v>85.366666666666674</v>
      </c>
      <c r="E126" s="232">
        <v>84.233333333333348</v>
      </c>
      <c r="F126" s="232">
        <v>82.716666666666669</v>
      </c>
      <c r="G126" s="232">
        <v>81.583333333333343</v>
      </c>
      <c r="H126" s="232">
        <v>86.883333333333354</v>
      </c>
      <c r="I126" s="232">
        <v>88.01666666666668</v>
      </c>
      <c r="J126" s="232">
        <v>89.53333333333336</v>
      </c>
      <c r="K126" s="231">
        <v>86.5</v>
      </c>
      <c r="L126" s="231">
        <v>83.85</v>
      </c>
      <c r="M126" s="231">
        <v>32.391010000000001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3481.9</v>
      </c>
      <c r="D127" s="232">
        <v>3486.0666666666671</v>
      </c>
      <c r="E127" s="232">
        <v>3448.1333333333341</v>
      </c>
      <c r="F127" s="232">
        <v>3414.3666666666672</v>
      </c>
      <c r="G127" s="232">
        <v>3376.4333333333343</v>
      </c>
      <c r="H127" s="232">
        <v>3519.8333333333339</v>
      </c>
      <c r="I127" s="232">
        <v>3557.7666666666673</v>
      </c>
      <c r="J127" s="232">
        <v>3591.5333333333338</v>
      </c>
      <c r="K127" s="231">
        <v>3524</v>
      </c>
      <c r="L127" s="231">
        <v>3452.3</v>
      </c>
      <c r="M127" s="231">
        <v>1.7826299999999999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347.1</v>
      </c>
      <c r="D128" s="232">
        <v>345.31666666666666</v>
      </c>
      <c r="E128" s="232">
        <v>340.83333333333331</v>
      </c>
      <c r="F128" s="232">
        <v>334.56666666666666</v>
      </c>
      <c r="G128" s="232">
        <v>330.08333333333331</v>
      </c>
      <c r="H128" s="232">
        <v>351.58333333333331</v>
      </c>
      <c r="I128" s="232">
        <v>356.06666666666666</v>
      </c>
      <c r="J128" s="232">
        <v>362.33333333333331</v>
      </c>
      <c r="K128" s="231">
        <v>349.8</v>
      </c>
      <c r="L128" s="231">
        <v>339.05</v>
      </c>
      <c r="M128" s="231">
        <v>9.0694099999999995</v>
      </c>
      <c r="N128" s="1"/>
      <c r="O128" s="1"/>
    </row>
    <row r="129" spans="1:15" ht="12.75" customHeight="1">
      <c r="A129" s="214">
        <v>120</v>
      </c>
      <c r="B129" s="217" t="s">
        <v>865</v>
      </c>
      <c r="C129" s="231">
        <v>4553.05</v>
      </c>
      <c r="D129" s="232">
        <v>4545.9666666666672</v>
      </c>
      <c r="E129" s="232">
        <v>4487.0833333333339</v>
      </c>
      <c r="F129" s="232">
        <v>4421.1166666666668</v>
      </c>
      <c r="G129" s="232">
        <v>4362.2333333333336</v>
      </c>
      <c r="H129" s="232">
        <v>4611.9333333333343</v>
      </c>
      <c r="I129" s="232">
        <v>4670.8166666666675</v>
      </c>
      <c r="J129" s="232">
        <v>4736.7833333333347</v>
      </c>
      <c r="K129" s="231">
        <v>4604.8500000000004</v>
      </c>
      <c r="L129" s="231">
        <v>4480</v>
      </c>
      <c r="M129" s="231">
        <v>4.1650799999999997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2173.6</v>
      </c>
      <c r="D130" s="232">
        <v>2164.2000000000003</v>
      </c>
      <c r="E130" s="232">
        <v>2141.4000000000005</v>
      </c>
      <c r="F130" s="232">
        <v>2109.2000000000003</v>
      </c>
      <c r="G130" s="232">
        <v>2086.4000000000005</v>
      </c>
      <c r="H130" s="232">
        <v>2196.4000000000005</v>
      </c>
      <c r="I130" s="232">
        <v>2219.2000000000007</v>
      </c>
      <c r="J130" s="232">
        <v>2251.4000000000005</v>
      </c>
      <c r="K130" s="231">
        <v>2187</v>
      </c>
      <c r="L130" s="231">
        <v>2132</v>
      </c>
      <c r="M130" s="231">
        <v>29.467919999999999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305.75</v>
      </c>
      <c r="D131" s="232">
        <v>306.95</v>
      </c>
      <c r="E131" s="232">
        <v>302.79999999999995</v>
      </c>
      <c r="F131" s="232">
        <v>299.84999999999997</v>
      </c>
      <c r="G131" s="232">
        <v>295.69999999999993</v>
      </c>
      <c r="H131" s="232">
        <v>309.89999999999998</v>
      </c>
      <c r="I131" s="232">
        <v>314.04999999999995</v>
      </c>
      <c r="J131" s="232">
        <v>317</v>
      </c>
      <c r="K131" s="231">
        <v>311.10000000000002</v>
      </c>
      <c r="L131" s="231">
        <v>304</v>
      </c>
      <c r="M131" s="231">
        <v>12.128259999999999</v>
      </c>
      <c r="N131" s="1"/>
      <c r="O131" s="1"/>
    </row>
    <row r="132" spans="1:15" ht="12.75" customHeight="1">
      <c r="A132" s="214">
        <v>123</v>
      </c>
      <c r="B132" s="217" t="s">
        <v>844</v>
      </c>
      <c r="C132" s="231">
        <v>572.45000000000005</v>
      </c>
      <c r="D132" s="232">
        <v>574.0333333333333</v>
      </c>
      <c r="E132" s="232">
        <v>569.16666666666663</v>
      </c>
      <c r="F132" s="232">
        <v>565.88333333333333</v>
      </c>
      <c r="G132" s="232">
        <v>561.01666666666665</v>
      </c>
      <c r="H132" s="232">
        <v>577.31666666666661</v>
      </c>
      <c r="I132" s="232">
        <v>582.18333333333339</v>
      </c>
      <c r="J132" s="232">
        <v>585.46666666666658</v>
      </c>
      <c r="K132" s="231">
        <v>578.9</v>
      </c>
      <c r="L132" s="231">
        <v>570.75</v>
      </c>
      <c r="M132" s="231">
        <v>9.7200000000000006</v>
      </c>
      <c r="N132" s="1"/>
      <c r="O132" s="1"/>
    </row>
    <row r="133" spans="1:15" ht="12.75" customHeight="1">
      <c r="A133" s="214">
        <v>124</v>
      </c>
      <c r="B133" s="217" t="s">
        <v>411</v>
      </c>
      <c r="C133" s="231">
        <v>3717.8</v>
      </c>
      <c r="D133" s="232">
        <v>3701.6166666666668</v>
      </c>
      <c r="E133" s="232">
        <v>3668.3333333333335</v>
      </c>
      <c r="F133" s="232">
        <v>3618.8666666666668</v>
      </c>
      <c r="G133" s="232">
        <v>3585.5833333333335</v>
      </c>
      <c r="H133" s="232">
        <v>3751.0833333333335</v>
      </c>
      <c r="I133" s="232">
        <v>3784.3666666666663</v>
      </c>
      <c r="J133" s="232">
        <v>3833.8333333333335</v>
      </c>
      <c r="K133" s="231">
        <v>3734.9</v>
      </c>
      <c r="L133" s="231">
        <v>3652.15</v>
      </c>
      <c r="M133" s="231">
        <v>0.36143999999999998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666.2</v>
      </c>
      <c r="D134" s="232">
        <v>662.58333333333337</v>
      </c>
      <c r="E134" s="232">
        <v>657.16666666666674</v>
      </c>
      <c r="F134" s="232">
        <v>648.13333333333333</v>
      </c>
      <c r="G134" s="232">
        <v>642.7166666666667</v>
      </c>
      <c r="H134" s="232">
        <v>671.61666666666679</v>
      </c>
      <c r="I134" s="232">
        <v>677.03333333333353</v>
      </c>
      <c r="J134" s="232">
        <v>686.06666666666683</v>
      </c>
      <c r="K134" s="231">
        <v>668</v>
      </c>
      <c r="L134" s="231">
        <v>653.54999999999995</v>
      </c>
      <c r="M134" s="231">
        <v>5.9695999999999998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83140.7</v>
      </c>
      <c r="D135" s="232">
        <v>82673.916666666672</v>
      </c>
      <c r="E135" s="232">
        <v>81846.833333333343</v>
      </c>
      <c r="F135" s="232">
        <v>80552.966666666674</v>
      </c>
      <c r="G135" s="232">
        <v>79725.883333333346</v>
      </c>
      <c r="H135" s="232">
        <v>83967.78333333334</v>
      </c>
      <c r="I135" s="232">
        <v>84794.866666666683</v>
      </c>
      <c r="J135" s="232">
        <v>86088.733333333337</v>
      </c>
      <c r="K135" s="231">
        <v>83501</v>
      </c>
      <c r="L135" s="231">
        <v>81380.05</v>
      </c>
      <c r="M135" s="231">
        <v>7.1139999999999995E-2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242.15</v>
      </c>
      <c r="D136" s="232">
        <v>241.93333333333331</v>
      </c>
      <c r="E136" s="232">
        <v>239.51666666666662</v>
      </c>
      <c r="F136" s="232">
        <v>236.88333333333333</v>
      </c>
      <c r="G136" s="232">
        <v>234.46666666666664</v>
      </c>
      <c r="H136" s="232">
        <v>244.56666666666661</v>
      </c>
      <c r="I136" s="232">
        <v>246.98333333333329</v>
      </c>
      <c r="J136" s="232">
        <v>249.61666666666659</v>
      </c>
      <c r="K136" s="231">
        <v>244.35</v>
      </c>
      <c r="L136" s="231">
        <v>239.3</v>
      </c>
      <c r="M136" s="231">
        <v>21.688289999999999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1167.05</v>
      </c>
      <c r="D137" s="232">
        <v>1160.8166666666668</v>
      </c>
      <c r="E137" s="232">
        <v>1146.3833333333337</v>
      </c>
      <c r="F137" s="232">
        <v>1125.7166666666669</v>
      </c>
      <c r="G137" s="232">
        <v>1111.2833333333338</v>
      </c>
      <c r="H137" s="232">
        <v>1181.4833333333336</v>
      </c>
      <c r="I137" s="232">
        <v>1195.9166666666665</v>
      </c>
      <c r="J137" s="232">
        <v>1216.5833333333335</v>
      </c>
      <c r="K137" s="231">
        <v>1175.25</v>
      </c>
      <c r="L137" s="231">
        <v>1140.1500000000001</v>
      </c>
      <c r="M137" s="231">
        <v>36.044800000000002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488.6</v>
      </c>
      <c r="D138" s="232">
        <v>487.2</v>
      </c>
      <c r="E138" s="232">
        <v>483.4</v>
      </c>
      <c r="F138" s="232">
        <v>478.2</v>
      </c>
      <c r="G138" s="232">
        <v>474.4</v>
      </c>
      <c r="H138" s="232">
        <v>492.4</v>
      </c>
      <c r="I138" s="232">
        <v>496.20000000000005</v>
      </c>
      <c r="J138" s="232">
        <v>501.4</v>
      </c>
      <c r="K138" s="231">
        <v>491</v>
      </c>
      <c r="L138" s="231">
        <v>482</v>
      </c>
      <c r="M138" s="231">
        <v>11.046799999999999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8437.4500000000007</v>
      </c>
      <c r="D139" s="232">
        <v>8460.6166666666668</v>
      </c>
      <c r="E139" s="232">
        <v>8387.8333333333339</v>
      </c>
      <c r="F139" s="232">
        <v>8338.2166666666672</v>
      </c>
      <c r="G139" s="232">
        <v>8265.4333333333343</v>
      </c>
      <c r="H139" s="232">
        <v>8510.2333333333336</v>
      </c>
      <c r="I139" s="232">
        <v>8583.0166666666664</v>
      </c>
      <c r="J139" s="232">
        <v>8632.6333333333332</v>
      </c>
      <c r="K139" s="231">
        <v>8533.4</v>
      </c>
      <c r="L139" s="231">
        <v>8411</v>
      </c>
      <c r="M139" s="231">
        <v>3.4026100000000001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646.54999999999995</v>
      </c>
      <c r="D140" s="232">
        <v>645.36666666666667</v>
      </c>
      <c r="E140" s="232">
        <v>636.33333333333337</v>
      </c>
      <c r="F140" s="232">
        <v>626.11666666666667</v>
      </c>
      <c r="G140" s="232">
        <v>617.08333333333337</v>
      </c>
      <c r="H140" s="232">
        <v>655.58333333333337</v>
      </c>
      <c r="I140" s="232">
        <v>664.61666666666667</v>
      </c>
      <c r="J140" s="232">
        <v>674.83333333333337</v>
      </c>
      <c r="K140" s="231">
        <v>654.4</v>
      </c>
      <c r="L140" s="231">
        <v>635.15</v>
      </c>
      <c r="M140" s="231">
        <v>4.0492800000000004</v>
      </c>
      <c r="N140" s="1"/>
      <c r="O140" s="1"/>
    </row>
    <row r="141" spans="1:15" ht="12.75" customHeight="1">
      <c r="A141" s="214">
        <v>132</v>
      </c>
      <c r="B141" s="217" t="s">
        <v>419</v>
      </c>
      <c r="C141" s="231">
        <v>464.4</v>
      </c>
      <c r="D141" s="232">
        <v>464.31666666666661</v>
      </c>
      <c r="E141" s="232">
        <v>457.68333333333322</v>
      </c>
      <c r="F141" s="232">
        <v>450.96666666666664</v>
      </c>
      <c r="G141" s="232">
        <v>444.33333333333326</v>
      </c>
      <c r="H141" s="232">
        <v>471.03333333333319</v>
      </c>
      <c r="I141" s="232">
        <v>477.66666666666663</v>
      </c>
      <c r="J141" s="232">
        <v>484.38333333333316</v>
      </c>
      <c r="K141" s="231">
        <v>470.95</v>
      </c>
      <c r="L141" s="231">
        <v>457.6</v>
      </c>
      <c r="M141" s="231">
        <v>17.940190000000001</v>
      </c>
      <c r="N141" s="1"/>
      <c r="O141" s="1"/>
    </row>
    <row r="142" spans="1:15" ht="12.75" customHeight="1">
      <c r="A142" s="214">
        <v>133</v>
      </c>
      <c r="B142" s="217" t="s">
        <v>845</v>
      </c>
      <c r="C142" s="231">
        <v>46.55</v>
      </c>
      <c r="D142" s="232">
        <v>46.85</v>
      </c>
      <c r="E142" s="232">
        <v>45.7</v>
      </c>
      <c r="F142" s="232">
        <v>44.85</v>
      </c>
      <c r="G142" s="232">
        <v>43.7</v>
      </c>
      <c r="H142" s="232">
        <v>47.7</v>
      </c>
      <c r="I142" s="232">
        <v>48.849999999999994</v>
      </c>
      <c r="J142" s="232">
        <v>49.7</v>
      </c>
      <c r="K142" s="231">
        <v>48</v>
      </c>
      <c r="L142" s="231">
        <v>46</v>
      </c>
      <c r="M142" s="231">
        <v>83.699789999999993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1905.05</v>
      </c>
      <c r="D143" s="232">
        <v>1893.6166666666666</v>
      </c>
      <c r="E143" s="232">
        <v>1874.3833333333332</v>
      </c>
      <c r="F143" s="232">
        <v>1843.7166666666667</v>
      </c>
      <c r="G143" s="232">
        <v>1824.4833333333333</v>
      </c>
      <c r="H143" s="232">
        <v>1924.2833333333331</v>
      </c>
      <c r="I143" s="232">
        <v>1943.5166666666662</v>
      </c>
      <c r="J143" s="232">
        <v>1974.1833333333329</v>
      </c>
      <c r="K143" s="231">
        <v>1912.85</v>
      </c>
      <c r="L143" s="231">
        <v>1862.95</v>
      </c>
      <c r="M143" s="231">
        <v>3.33657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930.3</v>
      </c>
      <c r="D144" s="232">
        <v>926.13333333333333</v>
      </c>
      <c r="E144" s="232">
        <v>915.41666666666663</v>
      </c>
      <c r="F144" s="232">
        <v>900.5333333333333</v>
      </c>
      <c r="G144" s="232">
        <v>889.81666666666661</v>
      </c>
      <c r="H144" s="232">
        <v>941.01666666666665</v>
      </c>
      <c r="I144" s="232">
        <v>951.73333333333335</v>
      </c>
      <c r="J144" s="232">
        <v>966.61666666666667</v>
      </c>
      <c r="K144" s="231">
        <v>936.85</v>
      </c>
      <c r="L144" s="231">
        <v>911.25</v>
      </c>
      <c r="M144" s="231">
        <v>3.3301400000000001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179.6</v>
      </c>
      <c r="D145" s="232">
        <v>178.85</v>
      </c>
      <c r="E145" s="232">
        <v>177.7</v>
      </c>
      <c r="F145" s="232">
        <v>175.79999999999998</v>
      </c>
      <c r="G145" s="232">
        <v>174.64999999999998</v>
      </c>
      <c r="H145" s="232">
        <v>180.75</v>
      </c>
      <c r="I145" s="232">
        <v>181.90000000000003</v>
      </c>
      <c r="J145" s="232">
        <v>183.8</v>
      </c>
      <c r="K145" s="231">
        <v>180</v>
      </c>
      <c r="L145" s="231">
        <v>176.95</v>
      </c>
      <c r="M145" s="231">
        <v>94.050160000000005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82</v>
      </c>
      <c r="D146" s="232">
        <v>81.55</v>
      </c>
      <c r="E146" s="232">
        <v>80.75</v>
      </c>
      <c r="F146" s="232">
        <v>79.5</v>
      </c>
      <c r="G146" s="232">
        <v>78.7</v>
      </c>
      <c r="H146" s="232">
        <v>82.8</v>
      </c>
      <c r="I146" s="232">
        <v>83.59999999999998</v>
      </c>
      <c r="J146" s="232">
        <v>84.85</v>
      </c>
      <c r="K146" s="231">
        <v>82.35</v>
      </c>
      <c r="L146" s="231">
        <v>80.3</v>
      </c>
      <c r="M146" s="231">
        <v>151.27247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4118.6000000000004</v>
      </c>
      <c r="D147" s="232">
        <v>4126.5</v>
      </c>
      <c r="E147" s="232">
        <v>4083</v>
      </c>
      <c r="F147" s="232">
        <v>4047.4</v>
      </c>
      <c r="G147" s="232">
        <v>4003.9</v>
      </c>
      <c r="H147" s="232">
        <v>4162.1000000000004</v>
      </c>
      <c r="I147" s="232">
        <v>4205.6000000000004</v>
      </c>
      <c r="J147" s="232">
        <v>4241.2</v>
      </c>
      <c r="K147" s="231">
        <v>4170</v>
      </c>
      <c r="L147" s="231">
        <v>4090.9</v>
      </c>
      <c r="M147" s="231">
        <v>0.54551000000000005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18450.650000000001</v>
      </c>
      <c r="D148" s="232">
        <v>18306.133333333335</v>
      </c>
      <c r="E148" s="232">
        <v>18112.26666666667</v>
      </c>
      <c r="F148" s="232">
        <v>17773.883333333335</v>
      </c>
      <c r="G148" s="232">
        <v>17580.01666666667</v>
      </c>
      <c r="H148" s="232">
        <v>18644.51666666667</v>
      </c>
      <c r="I148" s="232">
        <v>18838.383333333331</v>
      </c>
      <c r="J148" s="232">
        <v>19176.76666666667</v>
      </c>
      <c r="K148" s="231">
        <v>18500</v>
      </c>
      <c r="L148" s="231">
        <v>17967.75</v>
      </c>
      <c r="M148" s="231">
        <v>0.83043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215.65</v>
      </c>
      <c r="D149" s="232">
        <v>217.16666666666666</v>
      </c>
      <c r="E149" s="232">
        <v>213.63333333333333</v>
      </c>
      <c r="F149" s="232">
        <v>211.61666666666667</v>
      </c>
      <c r="G149" s="232">
        <v>208.08333333333334</v>
      </c>
      <c r="H149" s="232">
        <v>219.18333333333331</v>
      </c>
      <c r="I149" s="232">
        <v>222.71666666666667</v>
      </c>
      <c r="J149" s="232">
        <v>224.73333333333329</v>
      </c>
      <c r="K149" s="231">
        <v>220.7</v>
      </c>
      <c r="L149" s="231">
        <v>215.15</v>
      </c>
      <c r="M149" s="231">
        <v>3.6572499999999999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854.2</v>
      </c>
      <c r="D150" s="232">
        <v>852.1</v>
      </c>
      <c r="E150" s="232">
        <v>842.55000000000007</v>
      </c>
      <c r="F150" s="232">
        <v>830.90000000000009</v>
      </c>
      <c r="G150" s="232">
        <v>821.35000000000014</v>
      </c>
      <c r="H150" s="232">
        <v>863.75</v>
      </c>
      <c r="I150" s="232">
        <v>873.3</v>
      </c>
      <c r="J150" s="232">
        <v>884.94999999999993</v>
      </c>
      <c r="K150" s="231">
        <v>861.65</v>
      </c>
      <c r="L150" s="231">
        <v>840.45</v>
      </c>
      <c r="M150" s="231">
        <v>3.0579900000000002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152.19999999999999</v>
      </c>
      <c r="D151" s="232">
        <v>151.20000000000002</v>
      </c>
      <c r="E151" s="232">
        <v>149.00000000000003</v>
      </c>
      <c r="F151" s="232">
        <v>145.80000000000001</v>
      </c>
      <c r="G151" s="232">
        <v>143.60000000000002</v>
      </c>
      <c r="H151" s="232">
        <v>154.40000000000003</v>
      </c>
      <c r="I151" s="232">
        <v>156.60000000000002</v>
      </c>
      <c r="J151" s="232">
        <v>159.80000000000004</v>
      </c>
      <c r="K151" s="231">
        <v>153.4</v>
      </c>
      <c r="L151" s="231">
        <v>148</v>
      </c>
      <c r="M151" s="231">
        <v>185.51936000000001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249.5</v>
      </c>
      <c r="D152" s="232">
        <v>251.45000000000002</v>
      </c>
      <c r="E152" s="232">
        <v>245.05</v>
      </c>
      <c r="F152" s="232">
        <v>240.6</v>
      </c>
      <c r="G152" s="232">
        <v>234.2</v>
      </c>
      <c r="H152" s="232">
        <v>255.90000000000003</v>
      </c>
      <c r="I152" s="232">
        <v>262.30000000000007</v>
      </c>
      <c r="J152" s="232">
        <v>266.75000000000006</v>
      </c>
      <c r="K152" s="231">
        <v>257.85000000000002</v>
      </c>
      <c r="L152" s="231">
        <v>247</v>
      </c>
      <c r="M152" s="231">
        <v>19.40559</v>
      </c>
      <c r="N152" s="1"/>
      <c r="O152" s="1"/>
    </row>
    <row r="153" spans="1:15" ht="12.75" customHeight="1">
      <c r="A153" s="214">
        <v>144</v>
      </c>
      <c r="B153" s="217" t="s">
        <v>804</v>
      </c>
      <c r="C153" s="231">
        <v>571.65</v>
      </c>
      <c r="D153" s="232">
        <v>570.9</v>
      </c>
      <c r="E153" s="232">
        <v>563.79999999999995</v>
      </c>
      <c r="F153" s="232">
        <v>555.94999999999993</v>
      </c>
      <c r="G153" s="232">
        <v>548.84999999999991</v>
      </c>
      <c r="H153" s="232">
        <v>578.75</v>
      </c>
      <c r="I153" s="232">
        <v>585.85000000000014</v>
      </c>
      <c r="J153" s="232">
        <v>593.70000000000005</v>
      </c>
      <c r="K153" s="231">
        <v>578</v>
      </c>
      <c r="L153" s="231">
        <v>563.04999999999995</v>
      </c>
      <c r="M153" s="231">
        <v>28.556370000000001</v>
      </c>
      <c r="N153" s="1"/>
      <c r="O153" s="1"/>
    </row>
    <row r="154" spans="1:15" ht="12.75" customHeight="1">
      <c r="A154" s="214">
        <v>145</v>
      </c>
      <c r="B154" s="217" t="s">
        <v>431</v>
      </c>
      <c r="C154" s="231">
        <v>3205.4</v>
      </c>
      <c r="D154" s="232">
        <v>3213.6333333333337</v>
      </c>
      <c r="E154" s="232">
        <v>3185.9666666666672</v>
      </c>
      <c r="F154" s="232">
        <v>3166.5333333333333</v>
      </c>
      <c r="G154" s="232">
        <v>3138.8666666666668</v>
      </c>
      <c r="H154" s="232">
        <v>3233.0666666666675</v>
      </c>
      <c r="I154" s="232">
        <v>3260.7333333333345</v>
      </c>
      <c r="J154" s="232">
        <v>3280.1666666666679</v>
      </c>
      <c r="K154" s="231">
        <v>3241.3</v>
      </c>
      <c r="L154" s="231">
        <v>3194.2</v>
      </c>
      <c r="M154" s="231">
        <v>0.54493999999999998</v>
      </c>
      <c r="N154" s="1"/>
      <c r="O154" s="1"/>
    </row>
    <row r="155" spans="1:15" ht="12.75" customHeight="1">
      <c r="A155" s="214">
        <v>146</v>
      </c>
      <c r="B155" s="217" t="s">
        <v>805</v>
      </c>
      <c r="C155" s="231">
        <v>581.79999999999995</v>
      </c>
      <c r="D155" s="232">
        <v>578.4</v>
      </c>
      <c r="E155" s="232">
        <v>565.5</v>
      </c>
      <c r="F155" s="232">
        <v>549.20000000000005</v>
      </c>
      <c r="G155" s="232">
        <v>536.30000000000007</v>
      </c>
      <c r="H155" s="232">
        <v>594.69999999999993</v>
      </c>
      <c r="I155" s="232">
        <v>607.5999999999998</v>
      </c>
      <c r="J155" s="232">
        <v>623.89999999999986</v>
      </c>
      <c r="K155" s="231">
        <v>591.29999999999995</v>
      </c>
      <c r="L155" s="231">
        <v>562.1</v>
      </c>
      <c r="M155" s="231">
        <v>30.831209999999999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2972.3</v>
      </c>
      <c r="D156" s="232">
        <v>2974.8166666666671</v>
      </c>
      <c r="E156" s="232">
        <v>2943.483333333334</v>
      </c>
      <c r="F156" s="232">
        <v>2914.666666666667</v>
      </c>
      <c r="G156" s="232">
        <v>2883.3333333333339</v>
      </c>
      <c r="H156" s="232">
        <v>3003.6333333333341</v>
      </c>
      <c r="I156" s="232">
        <v>3034.9666666666672</v>
      </c>
      <c r="J156" s="232">
        <v>3063.7833333333342</v>
      </c>
      <c r="K156" s="231">
        <v>3006.15</v>
      </c>
      <c r="L156" s="231">
        <v>2946</v>
      </c>
      <c r="M156" s="231">
        <v>2.04643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37025.949999999997</v>
      </c>
      <c r="D157" s="232">
        <v>37115.783333333333</v>
      </c>
      <c r="E157" s="232">
        <v>36738.116666666669</v>
      </c>
      <c r="F157" s="232">
        <v>36450.283333333333</v>
      </c>
      <c r="G157" s="232">
        <v>36072.616666666669</v>
      </c>
      <c r="H157" s="232">
        <v>37403.616666666669</v>
      </c>
      <c r="I157" s="232">
        <v>37781.28333333334</v>
      </c>
      <c r="J157" s="232">
        <v>38069.116666666669</v>
      </c>
      <c r="K157" s="231">
        <v>37493.449999999997</v>
      </c>
      <c r="L157" s="231">
        <v>36827.949999999997</v>
      </c>
      <c r="M157" s="231">
        <v>0.11709</v>
      </c>
      <c r="N157" s="1"/>
      <c r="O157" s="1"/>
    </row>
    <row r="158" spans="1:15" ht="12.75" customHeight="1">
      <c r="A158" s="214">
        <v>149</v>
      </c>
      <c r="B158" s="217" t="s">
        <v>846</v>
      </c>
      <c r="C158" s="231">
        <v>945.5</v>
      </c>
      <c r="D158" s="232">
        <v>938.56666666666661</v>
      </c>
      <c r="E158" s="232">
        <v>923.13333333333321</v>
      </c>
      <c r="F158" s="232">
        <v>900.76666666666665</v>
      </c>
      <c r="G158" s="232">
        <v>885.33333333333326</v>
      </c>
      <c r="H158" s="232">
        <v>960.93333333333317</v>
      </c>
      <c r="I158" s="232">
        <v>976.36666666666656</v>
      </c>
      <c r="J158" s="232">
        <v>998.73333333333312</v>
      </c>
      <c r="K158" s="231">
        <v>954</v>
      </c>
      <c r="L158" s="231">
        <v>916.2</v>
      </c>
      <c r="M158" s="231">
        <v>6.5384799999999998</v>
      </c>
      <c r="N158" s="1"/>
      <c r="O158" s="1"/>
    </row>
    <row r="159" spans="1:15" ht="12.75" customHeight="1">
      <c r="A159" s="214">
        <v>150</v>
      </c>
      <c r="B159" s="217" t="s">
        <v>436</v>
      </c>
      <c r="C159" s="231">
        <v>4480.7</v>
      </c>
      <c r="D159" s="232">
        <v>4508.9000000000005</v>
      </c>
      <c r="E159" s="232">
        <v>4433.8000000000011</v>
      </c>
      <c r="F159" s="232">
        <v>4386.9000000000005</v>
      </c>
      <c r="G159" s="232">
        <v>4311.8000000000011</v>
      </c>
      <c r="H159" s="232">
        <v>4555.8000000000011</v>
      </c>
      <c r="I159" s="232">
        <v>4630.9000000000015</v>
      </c>
      <c r="J159" s="232">
        <v>4677.8000000000011</v>
      </c>
      <c r="K159" s="231">
        <v>4584</v>
      </c>
      <c r="L159" s="231">
        <v>4462</v>
      </c>
      <c r="M159" s="231">
        <v>2.6746599999999998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237.85</v>
      </c>
      <c r="D160" s="232">
        <v>238.01666666666665</v>
      </c>
      <c r="E160" s="232">
        <v>236.23333333333329</v>
      </c>
      <c r="F160" s="232">
        <v>234.61666666666665</v>
      </c>
      <c r="G160" s="232">
        <v>232.83333333333329</v>
      </c>
      <c r="H160" s="232">
        <v>239.6333333333333</v>
      </c>
      <c r="I160" s="232">
        <v>241.41666666666666</v>
      </c>
      <c r="J160" s="232">
        <v>243.0333333333333</v>
      </c>
      <c r="K160" s="231">
        <v>239.8</v>
      </c>
      <c r="L160" s="231">
        <v>236.4</v>
      </c>
      <c r="M160" s="231">
        <v>41.261569999999999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2341.1999999999998</v>
      </c>
      <c r="D161" s="232">
        <v>2339.1666666666665</v>
      </c>
      <c r="E161" s="232">
        <v>2314.1333333333332</v>
      </c>
      <c r="F161" s="232">
        <v>2287.0666666666666</v>
      </c>
      <c r="G161" s="232">
        <v>2262.0333333333333</v>
      </c>
      <c r="H161" s="232">
        <v>2366.2333333333331</v>
      </c>
      <c r="I161" s="232">
        <v>2391.2666666666669</v>
      </c>
      <c r="J161" s="232">
        <v>2418.333333333333</v>
      </c>
      <c r="K161" s="231">
        <v>2364.1999999999998</v>
      </c>
      <c r="L161" s="231">
        <v>2312.1</v>
      </c>
      <c r="M161" s="231">
        <v>2.6333099999999998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2877.3</v>
      </c>
      <c r="D162" s="232">
        <v>2894.1666666666665</v>
      </c>
      <c r="E162" s="232">
        <v>2852.1333333333332</v>
      </c>
      <c r="F162" s="232">
        <v>2826.9666666666667</v>
      </c>
      <c r="G162" s="232">
        <v>2784.9333333333334</v>
      </c>
      <c r="H162" s="232">
        <v>2919.333333333333</v>
      </c>
      <c r="I162" s="232">
        <v>2961.3666666666668</v>
      </c>
      <c r="J162" s="232">
        <v>2986.5333333333328</v>
      </c>
      <c r="K162" s="231">
        <v>2936.2</v>
      </c>
      <c r="L162" s="231">
        <v>2869</v>
      </c>
      <c r="M162" s="231">
        <v>3.7688700000000002</v>
      </c>
      <c r="N162" s="1"/>
      <c r="O162" s="1"/>
    </row>
    <row r="163" spans="1:15" ht="12.75" customHeight="1">
      <c r="A163" s="214">
        <v>154</v>
      </c>
      <c r="B163" s="217" t="s">
        <v>782</v>
      </c>
      <c r="C163" s="231">
        <v>281.3</v>
      </c>
      <c r="D163" s="232">
        <v>279.9666666666667</v>
      </c>
      <c r="E163" s="232">
        <v>276.33333333333337</v>
      </c>
      <c r="F163" s="232">
        <v>271.36666666666667</v>
      </c>
      <c r="G163" s="232">
        <v>267.73333333333335</v>
      </c>
      <c r="H163" s="232">
        <v>284.93333333333339</v>
      </c>
      <c r="I163" s="232">
        <v>288.56666666666672</v>
      </c>
      <c r="J163" s="232">
        <v>293.53333333333342</v>
      </c>
      <c r="K163" s="231">
        <v>283.60000000000002</v>
      </c>
      <c r="L163" s="231">
        <v>275</v>
      </c>
      <c r="M163" s="231">
        <v>12.94698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158.15</v>
      </c>
      <c r="D164" s="232">
        <v>157.88333333333333</v>
      </c>
      <c r="E164" s="232">
        <v>155.36666666666665</v>
      </c>
      <c r="F164" s="232">
        <v>152.58333333333331</v>
      </c>
      <c r="G164" s="232">
        <v>150.06666666666663</v>
      </c>
      <c r="H164" s="232">
        <v>160.66666666666666</v>
      </c>
      <c r="I164" s="232">
        <v>163.18333333333331</v>
      </c>
      <c r="J164" s="232">
        <v>165.96666666666667</v>
      </c>
      <c r="K164" s="231">
        <v>160.4</v>
      </c>
      <c r="L164" s="231">
        <v>155.1</v>
      </c>
      <c r="M164" s="231">
        <v>86.785499999999999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232.15</v>
      </c>
      <c r="D165" s="232">
        <v>231.13333333333333</v>
      </c>
      <c r="E165" s="232">
        <v>229.36666666666665</v>
      </c>
      <c r="F165" s="232">
        <v>226.58333333333331</v>
      </c>
      <c r="G165" s="232">
        <v>224.81666666666663</v>
      </c>
      <c r="H165" s="232">
        <v>233.91666666666666</v>
      </c>
      <c r="I165" s="232">
        <v>235.68333333333331</v>
      </c>
      <c r="J165" s="232">
        <v>238.46666666666667</v>
      </c>
      <c r="K165" s="231">
        <v>232.9</v>
      </c>
      <c r="L165" s="231">
        <v>228.35</v>
      </c>
      <c r="M165" s="231">
        <v>138.28362999999999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400.25</v>
      </c>
      <c r="D166" s="232">
        <v>398.75</v>
      </c>
      <c r="E166" s="232">
        <v>393.5</v>
      </c>
      <c r="F166" s="232">
        <v>386.75</v>
      </c>
      <c r="G166" s="232">
        <v>381.5</v>
      </c>
      <c r="H166" s="232">
        <v>405.5</v>
      </c>
      <c r="I166" s="232">
        <v>410.75</v>
      </c>
      <c r="J166" s="232">
        <v>417.5</v>
      </c>
      <c r="K166" s="231">
        <v>404</v>
      </c>
      <c r="L166" s="231">
        <v>392</v>
      </c>
      <c r="M166" s="231">
        <v>3.3094199999999998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13390.1</v>
      </c>
      <c r="D167" s="232">
        <v>13398.949999999999</v>
      </c>
      <c r="E167" s="232">
        <v>13313.549999999997</v>
      </c>
      <c r="F167" s="232">
        <v>13236.999999999998</v>
      </c>
      <c r="G167" s="232">
        <v>13151.599999999997</v>
      </c>
      <c r="H167" s="232">
        <v>13475.499999999998</v>
      </c>
      <c r="I167" s="232">
        <v>13560.9</v>
      </c>
      <c r="J167" s="232">
        <v>13637.449999999999</v>
      </c>
      <c r="K167" s="231">
        <v>13484.35</v>
      </c>
      <c r="L167" s="231">
        <v>13322.4</v>
      </c>
      <c r="M167" s="231">
        <v>2.1000000000000001E-2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48</v>
      </c>
      <c r="D168" s="232">
        <v>47.75</v>
      </c>
      <c r="E168" s="232">
        <v>47.05</v>
      </c>
      <c r="F168" s="232">
        <v>46.099999999999994</v>
      </c>
      <c r="G168" s="232">
        <v>45.399999999999991</v>
      </c>
      <c r="H168" s="232">
        <v>48.7</v>
      </c>
      <c r="I168" s="232">
        <v>49.400000000000006</v>
      </c>
      <c r="J168" s="232">
        <v>50.350000000000009</v>
      </c>
      <c r="K168" s="231">
        <v>48.45</v>
      </c>
      <c r="L168" s="231">
        <v>46.8</v>
      </c>
      <c r="M168" s="231">
        <v>563.23397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117.2</v>
      </c>
      <c r="D169" s="232">
        <v>116.65000000000002</v>
      </c>
      <c r="E169" s="232">
        <v>115.45000000000005</v>
      </c>
      <c r="F169" s="232">
        <v>113.70000000000003</v>
      </c>
      <c r="G169" s="232">
        <v>112.50000000000006</v>
      </c>
      <c r="H169" s="232">
        <v>118.40000000000003</v>
      </c>
      <c r="I169" s="232">
        <v>119.6</v>
      </c>
      <c r="J169" s="232">
        <v>121.35000000000002</v>
      </c>
      <c r="K169" s="231">
        <v>117.85</v>
      </c>
      <c r="L169" s="231">
        <v>114.9</v>
      </c>
      <c r="M169" s="231">
        <v>82.187110000000004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2225.9</v>
      </c>
      <c r="D170" s="232">
        <v>2227.3666666666663</v>
      </c>
      <c r="E170" s="232">
        <v>2200.7333333333327</v>
      </c>
      <c r="F170" s="232">
        <v>2175.5666666666662</v>
      </c>
      <c r="G170" s="232">
        <v>2148.9333333333325</v>
      </c>
      <c r="H170" s="232">
        <v>2252.5333333333328</v>
      </c>
      <c r="I170" s="232">
        <v>2279.166666666667</v>
      </c>
      <c r="J170" s="232">
        <v>2304.333333333333</v>
      </c>
      <c r="K170" s="231">
        <v>2254</v>
      </c>
      <c r="L170" s="231">
        <v>2202.1999999999998</v>
      </c>
      <c r="M170" s="231">
        <v>84.745949999999993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727.7</v>
      </c>
      <c r="D171" s="232">
        <v>727.18333333333339</v>
      </c>
      <c r="E171" s="232">
        <v>720.61666666666679</v>
      </c>
      <c r="F171" s="232">
        <v>713.53333333333342</v>
      </c>
      <c r="G171" s="232">
        <v>706.96666666666681</v>
      </c>
      <c r="H171" s="232">
        <v>734.26666666666677</v>
      </c>
      <c r="I171" s="232">
        <v>740.83333333333337</v>
      </c>
      <c r="J171" s="232">
        <v>747.91666666666674</v>
      </c>
      <c r="K171" s="231">
        <v>733.75</v>
      </c>
      <c r="L171" s="231">
        <v>720.1</v>
      </c>
      <c r="M171" s="231">
        <v>4.7872199999999996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1062.6500000000001</v>
      </c>
      <c r="D172" s="232">
        <v>1068.5999999999999</v>
      </c>
      <c r="E172" s="232">
        <v>1048.6499999999999</v>
      </c>
      <c r="F172" s="232">
        <v>1034.6499999999999</v>
      </c>
      <c r="G172" s="232">
        <v>1014.6999999999998</v>
      </c>
      <c r="H172" s="232">
        <v>1082.5999999999999</v>
      </c>
      <c r="I172" s="232">
        <v>1102.5499999999997</v>
      </c>
      <c r="J172" s="232">
        <v>1116.55</v>
      </c>
      <c r="K172" s="231">
        <v>1088.55</v>
      </c>
      <c r="L172" s="231">
        <v>1054.5999999999999</v>
      </c>
      <c r="M172" s="231">
        <v>10.23855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2309.65</v>
      </c>
      <c r="D173" s="232">
        <v>2296.6833333333334</v>
      </c>
      <c r="E173" s="232">
        <v>2275.9666666666667</v>
      </c>
      <c r="F173" s="232">
        <v>2242.2833333333333</v>
      </c>
      <c r="G173" s="232">
        <v>2221.5666666666666</v>
      </c>
      <c r="H173" s="232">
        <v>2330.3666666666668</v>
      </c>
      <c r="I173" s="232">
        <v>2351.0833333333339</v>
      </c>
      <c r="J173" s="232">
        <v>2384.7666666666669</v>
      </c>
      <c r="K173" s="231">
        <v>2317.4</v>
      </c>
      <c r="L173" s="231">
        <v>2263</v>
      </c>
      <c r="M173" s="231">
        <v>4.4651500000000004</v>
      </c>
      <c r="N173" s="1"/>
      <c r="O173" s="1"/>
    </row>
    <row r="174" spans="1:15" ht="12.75" customHeight="1">
      <c r="A174" s="214">
        <v>165</v>
      </c>
      <c r="B174" s="217" t="s">
        <v>801</v>
      </c>
      <c r="C174" s="231">
        <v>68.5</v>
      </c>
      <c r="D174" s="232">
        <v>68.616666666666674</v>
      </c>
      <c r="E174" s="232">
        <v>65.933333333333351</v>
      </c>
      <c r="F174" s="232">
        <v>63.366666666666674</v>
      </c>
      <c r="G174" s="232">
        <v>60.683333333333351</v>
      </c>
      <c r="H174" s="232">
        <v>71.183333333333351</v>
      </c>
      <c r="I174" s="232">
        <v>73.866666666666688</v>
      </c>
      <c r="J174" s="232">
        <v>76.433333333333351</v>
      </c>
      <c r="K174" s="231">
        <v>71.3</v>
      </c>
      <c r="L174" s="231">
        <v>66.05</v>
      </c>
      <c r="M174" s="231">
        <v>4199.0753299999997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25472.95</v>
      </c>
      <c r="D175" s="232">
        <v>25385.433333333334</v>
      </c>
      <c r="E175" s="232">
        <v>25122.466666666667</v>
      </c>
      <c r="F175" s="232">
        <v>24771.983333333334</v>
      </c>
      <c r="G175" s="232">
        <v>24509.016666666666</v>
      </c>
      <c r="H175" s="232">
        <v>25735.916666666668</v>
      </c>
      <c r="I175" s="232">
        <v>25998.883333333335</v>
      </c>
      <c r="J175" s="232">
        <v>26349.366666666669</v>
      </c>
      <c r="K175" s="231">
        <v>25648.400000000001</v>
      </c>
      <c r="L175" s="231">
        <v>25034.95</v>
      </c>
      <c r="M175" s="231">
        <v>0.40516999999999997</v>
      </c>
      <c r="N175" s="1"/>
      <c r="O175" s="1"/>
    </row>
    <row r="176" spans="1:15" ht="12.75" customHeight="1">
      <c r="A176" s="214">
        <v>167</v>
      </c>
      <c r="B176" t="s">
        <v>866</v>
      </c>
      <c r="C176" s="279">
        <v>1250.2</v>
      </c>
      <c r="D176" s="280">
        <v>1246.5833333333333</v>
      </c>
      <c r="E176" s="280">
        <v>1232.3166666666666</v>
      </c>
      <c r="F176" s="280">
        <v>1214.4333333333334</v>
      </c>
      <c r="G176" s="280">
        <v>1200.1666666666667</v>
      </c>
      <c r="H176" s="280">
        <v>1264.4666666666665</v>
      </c>
      <c r="I176" s="280">
        <v>1278.7333333333333</v>
      </c>
      <c r="J176" s="280">
        <v>1296.6166666666663</v>
      </c>
      <c r="K176" s="279">
        <v>1260.8499999999999</v>
      </c>
      <c r="L176" s="279">
        <v>1228.7</v>
      </c>
      <c r="M176" s="279">
        <v>7.9771400000000003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3263.8</v>
      </c>
      <c r="D177" s="232">
        <v>3247.5</v>
      </c>
      <c r="E177" s="232">
        <v>3220.2</v>
      </c>
      <c r="F177" s="232">
        <v>3176.6</v>
      </c>
      <c r="G177" s="232">
        <v>3149.2999999999997</v>
      </c>
      <c r="H177" s="232">
        <v>3291.1</v>
      </c>
      <c r="I177" s="232">
        <v>3318.4</v>
      </c>
      <c r="J177" s="232">
        <v>3362</v>
      </c>
      <c r="K177" s="231">
        <v>3274.8</v>
      </c>
      <c r="L177" s="231">
        <v>3203.9</v>
      </c>
      <c r="M177" s="231">
        <v>2.2534900000000002</v>
      </c>
      <c r="N177" s="1"/>
      <c r="O177" s="1"/>
    </row>
    <row r="178" spans="1:15" ht="12.75" customHeight="1">
      <c r="A178" s="214">
        <v>169</v>
      </c>
      <c r="B178" s="217" t="s">
        <v>796</v>
      </c>
      <c r="C178" s="231">
        <v>413.65</v>
      </c>
      <c r="D178" s="232">
        <v>414.81666666666666</v>
      </c>
      <c r="E178" s="232">
        <v>405.63333333333333</v>
      </c>
      <c r="F178" s="232">
        <v>397.61666666666667</v>
      </c>
      <c r="G178" s="232">
        <v>388.43333333333334</v>
      </c>
      <c r="H178" s="232">
        <v>422.83333333333331</v>
      </c>
      <c r="I178" s="232">
        <v>432.01666666666659</v>
      </c>
      <c r="J178" s="232">
        <v>440.0333333333333</v>
      </c>
      <c r="K178" s="231">
        <v>424</v>
      </c>
      <c r="L178" s="231">
        <v>406.8</v>
      </c>
      <c r="M178" s="231">
        <v>34.895470000000003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524.5</v>
      </c>
      <c r="D179" s="232">
        <v>522.71666666666658</v>
      </c>
      <c r="E179" s="232">
        <v>516.08333333333314</v>
      </c>
      <c r="F179" s="232">
        <v>507.66666666666652</v>
      </c>
      <c r="G179" s="232">
        <v>501.03333333333308</v>
      </c>
      <c r="H179" s="232">
        <v>531.13333333333321</v>
      </c>
      <c r="I179" s="232">
        <v>537.76666666666665</v>
      </c>
      <c r="J179" s="232">
        <v>546.18333333333328</v>
      </c>
      <c r="K179" s="231">
        <v>529.35</v>
      </c>
      <c r="L179" s="231">
        <v>514.29999999999995</v>
      </c>
      <c r="M179" s="231">
        <v>200.40008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85.3</v>
      </c>
      <c r="D180" s="232">
        <v>85.55</v>
      </c>
      <c r="E180" s="232">
        <v>83.8</v>
      </c>
      <c r="F180" s="232">
        <v>82.3</v>
      </c>
      <c r="G180" s="232">
        <v>80.55</v>
      </c>
      <c r="H180" s="232">
        <v>87.05</v>
      </c>
      <c r="I180" s="232">
        <v>88.8</v>
      </c>
      <c r="J180" s="232">
        <v>90.3</v>
      </c>
      <c r="K180" s="231">
        <v>87.3</v>
      </c>
      <c r="L180" s="231">
        <v>84.05</v>
      </c>
      <c r="M180" s="231">
        <v>206.84933000000001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967.4</v>
      </c>
      <c r="D181" s="232">
        <v>963.03333333333342</v>
      </c>
      <c r="E181" s="232">
        <v>956.06666666666683</v>
      </c>
      <c r="F181" s="232">
        <v>944.73333333333346</v>
      </c>
      <c r="G181" s="232">
        <v>937.76666666666688</v>
      </c>
      <c r="H181" s="232">
        <v>974.36666666666679</v>
      </c>
      <c r="I181" s="232">
        <v>981.33333333333326</v>
      </c>
      <c r="J181" s="232">
        <v>992.66666666666674</v>
      </c>
      <c r="K181" s="231">
        <v>970</v>
      </c>
      <c r="L181" s="231">
        <v>951.7</v>
      </c>
      <c r="M181" s="231">
        <v>22.280930000000001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435.05</v>
      </c>
      <c r="D182" s="232">
        <v>430.95</v>
      </c>
      <c r="E182" s="232">
        <v>423.15</v>
      </c>
      <c r="F182" s="232">
        <v>411.25</v>
      </c>
      <c r="G182" s="232">
        <v>403.45</v>
      </c>
      <c r="H182" s="232">
        <v>442.84999999999997</v>
      </c>
      <c r="I182" s="232">
        <v>450.65000000000003</v>
      </c>
      <c r="J182" s="232">
        <v>462.54999999999995</v>
      </c>
      <c r="K182" s="231">
        <v>438.75</v>
      </c>
      <c r="L182" s="231">
        <v>419.05</v>
      </c>
      <c r="M182" s="231">
        <v>6.3996300000000002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579.45000000000005</v>
      </c>
      <c r="D183" s="232">
        <v>581.38333333333333</v>
      </c>
      <c r="E183" s="232">
        <v>574.11666666666667</v>
      </c>
      <c r="F183" s="232">
        <v>568.7833333333333</v>
      </c>
      <c r="G183" s="232">
        <v>561.51666666666665</v>
      </c>
      <c r="H183" s="232">
        <v>586.7166666666667</v>
      </c>
      <c r="I183" s="232">
        <v>593.98333333333335</v>
      </c>
      <c r="J183" s="232">
        <v>599.31666666666672</v>
      </c>
      <c r="K183" s="231">
        <v>588.65</v>
      </c>
      <c r="L183" s="231">
        <v>576.04999999999995</v>
      </c>
      <c r="M183" s="231">
        <v>3.8041200000000002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1053.5999999999999</v>
      </c>
      <c r="D184" s="232">
        <v>1045.9333333333334</v>
      </c>
      <c r="E184" s="232">
        <v>1034.1166666666668</v>
      </c>
      <c r="F184" s="232">
        <v>1014.6333333333334</v>
      </c>
      <c r="G184" s="232">
        <v>1002.8166666666668</v>
      </c>
      <c r="H184" s="232">
        <v>1065.4166666666667</v>
      </c>
      <c r="I184" s="232">
        <v>1077.2333333333333</v>
      </c>
      <c r="J184" s="232">
        <v>1096.7166666666667</v>
      </c>
      <c r="K184" s="231">
        <v>1057.75</v>
      </c>
      <c r="L184" s="231">
        <v>1026.45</v>
      </c>
      <c r="M184" s="231">
        <v>7.4711800000000004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958.5</v>
      </c>
      <c r="D185" s="232">
        <v>955.9</v>
      </c>
      <c r="E185" s="232">
        <v>945.84999999999991</v>
      </c>
      <c r="F185" s="232">
        <v>933.19999999999993</v>
      </c>
      <c r="G185" s="232">
        <v>923.14999999999986</v>
      </c>
      <c r="H185" s="232">
        <v>968.55</v>
      </c>
      <c r="I185" s="232">
        <v>978.59999999999991</v>
      </c>
      <c r="J185" s="232">
        <v>991.25</v>
      </c>
      <c r="K185" s="231">
        <v>965.95</v>
      </c>
      <c r="L185" s="231">
        <v>943.25</v>
      </c>
      <c r="M185" s="231">
        <v>6.3478000000000003</v>
      </c>
      <c r="N185" s="1"/>
      <c r="O185" s="1"/>
    </row>
    <row r="186" spans="1:15" ht="12.75" customHeight="1">
      <c r="A186" s="214">
        <v>177</v>
      </c>
      <c r="B186" s="217" t="s">
        <v>485</v>
      </c>
      <c r="C186" s="231">
        <v>1177.2</v>
      </c>
      <c r="D186" s="232">
        <v>1173.5166666666667</v>
      </c>
      <c r="E186" s="232">
        <v>1160.4833333333333</v>
      </c>
      <c r="F186" s="232">
        <v>1143.7666666666667</v>
      </c>
      <c r="G186" s="232">
        <v>1130.7333333333333</v>
      </c>
      <c r="H186" s="232">
        <v>1190.2333333333333</v>
      </c>
      <c r="I186" s="232">
        <v>1203.2666666666667</v>
      </c>
      <c r="J186" s="232">
        <v>1219.9833333333333</v>
      </c>
      <c r="K186" s="231">
        <v>1186.55</v>
      </c>
      <c r="L186" s="231">
        <v>1156.8</v>
      </c>
      <c r="M186" s="231">
        <v>1.8915200000000001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3185</v>
      </c>
      <c r="D187" s="232">
        <v>3192.2666666666664</v>
      </c>
      <c r="E187" s="232">
        <v>3164.7333333333327</v>
      </c>
      <c r="F187" s="232">
        <v>3144.4666666666662</v>
      </c>
      <c r="G187" s="232">
        <v>3116.9333333333325</v>
      </c>
      <c r="H187" s="232">
        <v>3212.5333333333328</v>
      </c>
      <c r="I187" s="232">
        <v>3240.0666666666666</v>
      </c>
      <c r="J187" s="232">
        <v>3260.333333333333</v>
      </c>
      <c r="K187" s="231">
        <v>3219.8</v>
      </c>
      <c r="L187" s="231">
        <v>3172</v>
      </c>
      <c r="M187" s="231">
        <v>19.0106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694</v>
      </c>
      <c r="D188" s="232">
        <v>693.15</v>
      </c>
      <c r="E188" s="232">
        <v>689.84999999999991</v>
      </c>
      <c r="F188" s="232">
        <v>685.69999999999993</v>
      </c>
      <c r="G188" s="232">
        <v>682.39999999999986</v>
      </c>
      <c r="H188" s="232">
        <v>697.3</v>
      </c>
      <c r="I188" s="232">
        <v>700.59999999999991</v>
      </c>
      <c r="J188" s="232">
        <v>704.75</v>
      </c>
      <c r="K188" s="231">
        <v>696.45</v>
      </c>
      <c r="L188" s="231">
        <v>689</v>
      </c>
      <c r="M188" s="231">
        <v>9.7483400000000007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6115.1</v>
      </c>
      <c r="D189" s="232">
        <v>6095.333333333333</v>
      </c>
      <c r="E189" s="232">
        <v>6050.7666666666664</v>
      </c>
      <c r="F189" s="232">
        <v>5986.4333333333334</v>
      </c>
      <c r="G189" s="232">
        <v>5941.8666666666668</v>
      </c>
      <c r="H189" s="232">
        <v>6159.6666666666661</v>
      </c>
      <c r="I189" s="232">
        <v>6204.2333333333336</v>
      </c>
      <c r="J189" s="232">
        <v>6268.5666666666657</v>
      </c>
      <c r="K189" s="231">
        <v>6139.9</v>
      </c>
      <c r="L189" s="231">
        <v>6031</v>
      </c>
      <c r="M189" s="231">
        <v>1.0150399999999999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415.7</v>
      </c>
      <c r="D190" s="232">
        <v>413.06666666666666</v>
      </c>
      <c r="E190" s="232">
        <v>407.63333333333333</v>
      </c>
      <c r="F190" s="232">
        <v>399.56666666666666</v>
      </c>
      <c r="G190" s="232">
        <v>394.13333333333333</v>
      </c>
      <c r="H190" s="232">
        <v>421.13333333333333</v>
      </c>
      <c r="I190" s="232">
        <v>426.56666666666661</v>
      </c>
      <c r="J190" s="232">
        <v>434.63333333333333</v>
      </c>
      <c r="K190" s="231">
        <v>418.5</v>
      </c>
      <c r="L190" s="231">
        <v>405</v>
      </c>
      <c r="M190" s="231">
        <v>118.54885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203.4</v>
      </c>
      <c r="D191" s="232">
        <v>202.26666666666668</v>
      </c>
      <c r="E191" s="232">
        <v>199.98333333333335</v>
      </c>
      <c r="F191" s="232">
        <v>196.56666666666666</v>
      </c>
      <c r="G191" s="232">
        <v>194.28333333333333</v>
      </c>
      <c r="H191" s="232">
        <v>205.68333333333337</v>
      </c>
      <c r="I191" s="232">
        <v>207.96666666666673</v>
      </c>
      <c r="J191" s="232">
        <v>211.38333333333338</v>
      </c>
      <c r="K191" s="231">
        <v>204.55</v>
      </c>
      <c r="L191" s="231">
        <v>198.85</v>
      </c>
      <c r="M191" s="231">
        <v>74.836979999999997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105.05</v>
      </c>
      <c r="D192" s="232">
        <v>105.33333333333333</v>
      </c>
      <c r="E192" s="232">
        <v>103.41666666666666</v>
      </c>
      <c r="F192" s="232">
        <v>101.78333333333333</v>
      </c>
      <c r="G192" s="232">
        <v>99.86666666666666</v>
      </c>
      <c r="H192" s="232">
        <v>106.96666666666665</v>
      </c>
      <c r="I192" s="232">
        <v>108.88333333333331</v>
      </c>
      <c r="J192" s="232">
        <v>110.51666666666665</v>
      </c>
      <c r="K192" s="231">
        <v>107.25</v>
      </c>
      <c r="L192" s="231">
        <v>103.7</v>
      </c>
      <c r="M192" s="231">
        <v>810.88340000000005</v>
      </c>
      <c r="N192" s="1"/>
      <c r="O192" s="1"/>
    </row>
    <row r="193" spans="1:15" ht="12.75" customHeight="1">
      <c r="A193" s="214">
        <v>184</v>
      </c>
      <c r="B193" s="217" t="s">
        <v>785</v>
      </c>
      <c r="C193" s="231">
        <v>58.7</v>
      </c>
      <c r="D193" s="232">
        <v>59.266666666666673</v>
      </c>
      <c r="E193" s="232">
        <v>57.533333333333346</v>
      </c>
      <c r="F193" s="232">
        <v>56.366666666666674</v>
      </c>
      <c r="G193" s="232">
        <v>54.633333333333347</v>
      </c>
      <c r="H193" s="232">
        <v>60.433333333333344</v>
      </c>
      <c r="I193" s="232">
        <v>62.166666666666679</v>
      </c>
      <c r="J193" s="232">
        <v>63.333333333333343</v>
      </c>
      <c r="K193" s="231">
        <v>61</v>
      </c>
      <c r="L193" s="231">
        <v>58.1</v>
      </c>
      <c r="M193" s="231">
        <v>16.806709999999999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1117.75</v>
      </c>
      <c r="D194" s="232">
        <v>1113.8</v>
      </c>
      <c r="E194" s="232">
        <v>1105</v>
      </c>
      <c r="F194" s="232">
        <v>1092.25</v>
      </c>
      <c r="G194" s="232">
        <v>1083.45</v>
      </c>
      <c r="H194" s="232">
        <v>1126.55</v>
      </c>
      <c r="I194" s="232">
        <v>1135.3499999999997</v>
      </c>
      <c r="J194" s="232">
        <v>1148.0999999999999</v>
      </c>
      <c r="K194" s="231">
        <v>1122.5999999999999</v>
      </c>
      <c r="L194" s="231">
        <v>1101.05</v>
      </c>
      <c r="M194" s="231">
        <v>23.968389999999999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717.1</v>
      </c>
      <c r="D195" s="232">
        <v>715.66666666666663</v>
      </c>
      <c r="E195" s="232">
        <v>710.33333333333326</v>
      </c>
      <c r="F195" s="232">
        <v>703.56666666666661</v>
      </c>
      <c r="G195" s="232">
        <v>698.23333333333323</v>
      </c>
      <c r="H195" s="232">
        <v>722.43333333333328</v>
      </c>
      <c r="I195" s="232">
        <v>727.76666666666654</v>
      </c>
      <c r="J195" s="232">
        <v>734.5333333333333</v>
      </c>
      <c r="K195" s="231">
        <v>721</v>
      </c>
      <c r="L195" s="231">
        <v>708.9</v>
      </c>
      <c r="M195" s="231">
        <v>2.21157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2450.35</v>
      </c>
      <c r="D196" s="232">
        <v>2448.4500000000003</v>
      </c>
      <c r="E196" s="232">
        <v>2414.9000000000005</v>
      </c>
      <c r="F196" s="232">
        <v>2379.4500000000003</v>
      </c>
      <c r="G196" s="232">
        <v>2345.9000000000005</v>
      </c>
      <c r="H196" s="232">
        <v>2483.9000000000005</v>
      </c>
      <c r="I196" s="232">
        <v>2517.4500000000007</v>
      </c>
      <c r="J196" s="232">
        <v>2552.9000000000005</v>
      </c>
      <c r="K196" s="231">
        <v>2482</v>
      </c>
      <c r="L196" s="231">
        <v>2413</v>
      </c>
      <c r="M196" s="231">
        <v>23.171150000000001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1551.65</v>
      </c>
      <c r="D197" s="232">
        <v>1549.9166666666667</v>
      </c>
      <c r="E197" s="232">
        <v>1534.9333333333334</v>
      </c>
      <c r="F197" s="232">
        <v>1518.2166666666667</v>
      </c>
      <c r="G197" s="232">
        <v>1503.2333333333333</v>
      </c>
      <c r="H197" s="232">
        <v>1566.6333333333334</v>
      </c>
      <c r="I197" s="232">
        <v>1581.6166666666666</v>
      </c>
      <c r="J197" s="232">
        <v>1598.3333333333335</v>
      </c>
      <c r="K197" s="231">
        <v>1564.9</v>
      </c>
      <c r="L197" s="231">
        <v>1533.2</v>
      </c>
      <c r="M197" s="231">
        <v>3.3946800000000001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545.6</v>
      </c>
      <c r="D198" s="232">
        <v>542.35</v>
      </c>
      <c r="E198" s="232">
        <v>536.70000000000005</v>
      </c>
      <c r="F198" s="232">
        <v>527.80000000000007</v>
      </c>
      <c r="G198" s="232">
        <v>522.15000000000009</v>
      </c>
      <c r="H198" s="232">
        <v>551.25</v>
      </c>
      <c r="I198" s="232">
        <v>556.89999999999986</v>
      </c>
      <c r="J198" s="232">
        <v>565.79999999999995</v>
      </c>
      <c r="K198" s="231">
        <v>548</v>
      </c>
      <c r="L198" s="231">
        <v>533.45000000000005</v>
      </c>
      <c r="M198" s="231">
        <v>3.9113199999999999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1336.35</v>
      </c>
      <c r="D199" s="232">
        <v>1329.8</v>
      </c>
      <c r="E199" s="232">
        <v>1314.55</v>
      </c>
      <c r="F199" s="232">
        <v>1292.75</v>
      </c>
      <c r="G199" s="232">
        <v>1277.5</v>
      </c>
      <c r="H199" s="232">
        <v>1351.6</v>
      </c>
      <c r="I199" s="232">
        <v>1366.85</v>
      </c>
      <c r="J199" s="232">
        <v>1388.6499999999999</v>
      </c>
      <c r="K199" s="231">
        <v>1345.05</v>
      </c>
      <c r="L199" s="231">
        <v>1308</v>
      </c>
      <c r="M199" s="231">
        <v>4.7524199999999999</v>
      </c>
      <c r="N199" s="1"/>
      <c r="O199" s="1"/>
    </row>
    <row r="200" spans="1:15" ht="12.75" customHeight="1">
      <c r="A200" s="214">
        <v>191</v>
      </c>
      <c r="B200" s="217" t="s">
        <v>492</v>
      </c>
      <c r="C200" s="231">
        <v>28.55</v>
      </c>
      <c r="D200" s="232">
        <v>28.866666666666664</v>
      </c>
      <c r="E200" s="232">
        <v>28.183333333333326</v>
      </c>
      <c r="F200" s="232">
        <v>27.816666666666663</v>
      </c>
      <c r="G200" s="232">
        <v>27.133333333333326</v>
      </c>
      <c r="H200" s="232">
        <v>29.233333333333327</v>
      </c>
      <c r="I200" s="232">
        <v>29.916666666666664</v>
      </c>
      <c r="J200" s="232">
        <v>30.283333333333328</v>
      </c>
      <c r="K200" s="231">
        <v>29.55</v>
      </c>
      <c r="L200" s="231">
        <v>28.5</v>
      </c>
      <c r="M200" s="231">
        <v>51.761650000000003</v>
      </c>
      <c r="N200" s="1"/>
      <c r="O200" s="1"/>
    </row>
    <row r="201" spans="1:15" ht="12.75" customHeight="1">
      <c r="A201" s="214">
        <v>192</v>
      </c>
      <c r="B201" s="217" t="s">
        <v>494</v>
      </c>
      <c r="C201" s="231">
        <v>2667.55</v>
      </c>
      <c r="D201" s="232">
        <v>2666.2833333333333</v>
      </c>
      <c r="E201" s="232">
        <v>2642.5666666666666</v>
      </c>
      <c r="F201" s="232">
        <v>2617.5833333333335</v>
      </c>
      <c r="G201" s="232">
        <v>2593.8666666666668</v>
      </c>
      <c r="H201" s="232">
        <v>2691.2666666666664</v>
      </c>
      <c r="I201" s="232">
        <v>2714.9833333333327</v>
      </c>
      <c r="J201" s="232">
        <v>2739.9666666666662</v>
      </c>
      <c r="K201" s="231">
        <v>2690</v>
      </c>
      <c r="L201" s="231">
        <v>2641.3</v>
      </c>
      <c r="M201" s="231">
        <v>2.07254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696.4</v>
      </c>
      <c r="D202" s="232">
        <v>698.1</v>
      </c>
      <c r="E202" s="232">
        <v>690.35</v>
      </c>
      <c r="F202" s="232">
        <v>684.3</v>
      </c>
      <c r="G202" s="232">
        <v>676.55</v>
      </c>
      <c r="H202" s="232">
        <v>704.15000000000009</v>
      </c>
      <c r="I202" s="232">
        <v>711.90000000000009</v>
      </c>
      <c r="J202" s="232">
        <v>717.95000000000016</v>
      </c>
      <c r="K202" s="231">
        <v>705.85</v>
      </c>
      <c r="L202" s="231">
        <v>692.05</v>
      </c>
      <c r="M202" s="231">
        <v>7.1392600000000002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7104.6</v>
      </c>
      <c r="D203" s="232">
        <v>7110.1500000000005</v>
      </c>
      <c r="E203" s="232">
        <v>7070.5000000000009</v>
      </c>
      <c r="F203" s="232">
        <v>7036.4000000000005</v>
      </c>
      <c r="G203" s="232">
        <v>6996.7500000000009</v>
      </c>
      <c r="H203" s="232">
        <v>7144.2500000000009</v>
      </c>
      <c r="I203" s="232">
        <v>7183.9000000000005</v>
      </c>
      <c r="J203" s="232">
        <v>7218.0000000000009</v>
      </c>
      <c r="K203" s="231">
        <v>7149.8</v>
      </c>
      <c r="L203" s="231">
        <v>7076.05</v>
      </c>
      <c r="M203" s="231">
        <v>4.5981399999999999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64.5</v>
      </c>
      <c r="D204" s="232">
        <v>64.466666666666669</v>
      </c>
      <c r="E204" s="232">
        <v>63.533333333333331</v>
      </c>
      <c r="F204" s="232">
        <v>62.566666666666663</v>
      </c>
      <c r="G204" s="232">
        <v>61.633333333333326</v>
      </c>
      <c r="H204" s="232">
        <v>65.433333333333337</v>
      </c>
      <c r="I204" s="232">
        <v>66.366666666666674</v>
      </c>
      <c r="J204" s="232">
        <v>67.333333333333343</v>
      </c>
      <c r="K204" s="231">
        <v>65.400000000000006</v>
      </c>
      <c r="L204" s="231">
        <v>63.5</v>
      </c>
      <c r="M204" s="231">
        <v>168.75111999999999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1453.95</v>
      </c>
      <c r="D205" s="232">
        <v>1450.3166666666666</v>
      </c>
      <c r="E205" s="232">
        <v>1436.6333333333332</v>
      </c>
      <c r="F205" s="232">
        <v>1419.3166666666666</v>
      </c>
      <c r="G205" s="232">
        <v>1405.6333333333332</v>
      </c>
      <c r="H205" s="232">
        <v>1467.6333333333332</v>
      </c>
      <c r="I205" s="232">
        <v>1481.3166666666666</v>
      </c>
      <c r="J205" s="232">
        <v>1498.6333333333332</v>
      </c>
      <c r="K205" s="231">
        <v>1464</v>
      </c>
      <c r="L205" s="231">
        <v>1433</v>
      </c>
      <c r="M205" s="231">
        <v>3.3903699999999999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776.45</v>
      </c>
      <c r="D206" s="232">
        <v>770.69999999999993</v>
      </c>
      <c r="E206" s="232">
        <v>760.74999999999989</v>
      </c>
      <c r="F206" s="232">
        <v>745.05</v>
      </c>
      <c r="G206" s="232">
        <v>735.09999999999991</v>
      </c>
      <c r="H206" s="232">
        <v>786.39999999999986</v>
      </c>
      <c r="I206" s="232">
        <v>796.34999999999991</v>
      </c>
      <c r="J206" s="232">
        <v>812.04999999999984</v>
      </c>
      <c r="K206" s="231">
        <v>780.65</v>
      </c>
      <c r="L206" s="231">
        <v>755</v>
      </c>
      <c r="M206" s="231">
        <v>14.291069999999999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1306.1500000000001</v>
      </c>
      <c r="D207" s="232">
        <v>1301.2666666666667</v>
      </c>
      <c r="E207" s="232">
        <v>1271.7333333333333</v>
      </c>
      <c r="F207" s="232">
        <v>1237.3166666666666</v>
      </c>
      <c r="G207" s="232">
        <v>1207.7833333333333</v>
      </c>
      <c r="H207" s="232">
        <v>1335.6833333333334</v>
      </c>
      <c r="I207" s="232">
        <v>1365.2166666666667</v>
      </c>
      <c r="J207" s="232">
        <v>1399.6333333333334</v>
      </c>
      <c r="K207" s="231">
        <v>1330.8</v>
      </c>
      <c r="L207" s="231">
        <v>1266.8499999999999</v>
      </c>
      <c r="M207" s="231">
        <v>31.002330000000001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275.05</v>
      </c>
      <c r="D208" s="232">
        <v>274.2</v>
      </c>
      <c r="E208" s="232">
        <v>269.64999999999998</v>
      </c>
      <c r="F208" s="232">
        <v>264.25</v>
      </c>
      <c r="G208" s="232">
        <v>259.7</v>
      </c>
      <c r="H208" s="232">
        <v>279.59999999999997</v>
      </c>
      <c r="I208" s="232">
        <v>284.15000000000003</v>
      </c>
      <c r="J208" s="232">
        <v>289.54999999999995</v>
      </c>
      <c r="K208" s="231">
        <v>278.75</v>
      </c>
      <c r="L208" s="231">
        <v>268.8</v>
      </c>
      <c r="M208" s="231">
        <v>116.92502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6.45</v>
      </c>
      <c r="D209" s="232">
        <v>6.416666666666667</v>
      </c>
      <c r="E209" s="232">
        <v>6.2833333333333341</v>
      </c>
      <c r="F209" s="232">
        <v>6.1166666666666671</v>
      </c>
      <c r="G209" s="232">
        <v>5.9833333333333343</v>
      </c>
      <c r="H209" s="232">
        <v>6.5833333333333339</v>
      </c>
      <c r="I209" s="232">
        <v>6.7166666666666668</v>
      </c>
      <c r="J209" s="232">
        <v>6.8833333333333337</v>
      </c>
      <c r="K209" s="231">
        <v>6.55</v>
      </c>
      <c r="L209" s="231">
        <v>6.25</v>
      </c>
      <c r="M209" s="231">
        <v>706.27779999999996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880.55</v>
      </c>
      <c r="D210" s="232">
        <v>876.0333333333333</v>
      </c>
      <c r="E210" s="232">
        <v>867.66666666666663</v>
      </c>
      <c r="F210" s="232">
        <v>854.7833333333333</v>
      </c>
      <c r="G210" s="232">
        <v>846.41666666666663</v>
      </c>
      <c r="H210" s="232">
        <v>888.91666666666663</v>
      </c>
      <c r="I210" s="232">
        <v>897.28333333333342</v>
      </c>
      <c r="J210" s="232">
        <v>910.16666666666663</v>
      </c>
      <c r="K210" s="231">
        <v>884.4</v>
      </c>
      <c r="L210" s="231">
        <v>863.15</v>
      </c>
      <c r="M210" s="231">
        <v>7.3747400000000001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1340.9</v>
      </c>
      <c r="D211" s="232">
        <v>1332.2833333333335</v>
      </c>
      <c r="E211" s="232">
        <v>1314.916666666667</v>
      </c>
      <c r="F211" s="232">
        <v>1288.9333333333334</v>
      </c>
      <c r="G211" s="232">
        <v>1271.5666666666668</v>
      </c>
      <c r="H211" s="232">
        <v>1358.2666666666671</v>
      </c>
      <c r="I211" s="232">
        <v>1375.6333333333334</v>
      </c>
      <c r="J211" s="232">
        <v>1401.6166666666672</v>
      </c>
      <c r="K211" s="231">
        <v>1349.65</v>
      </c>
      <c r="L211" s="231">
        <v>1306.3</v>
      </c>
      <c r="M211" s="231">
        <v>0.86529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372.85</v>
      </c>
      <c r="D212" s="232">
        <v>373.18333333333334</v>
      </c>
      <c r="E212" s="232">
        <v>369.66666666666669</v>
      </c>
      <c r="F212" s="232">
        <v>366.48333333333335</v>
      </c>
      <c r="G212" s="232">
        <v>362.9666666666667</v>
      </c>
      <c r="H212" s="232">
        <v>376.36666666666667</v>
      </c>
      <c r="I212" s="232">
        <v>379.88333333333333</v>
      </c>
      <c r="J212" s="232">
        <v>383.06666666666666</v>
      </c>
      <c r="K212" s="231">
        <v>376.7</v>
      </c>
      <c r="L212" s="231">
        <v>370</v>
      </c>
      <c r="M212" s="231">
        <v>38.433100000000003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14.9</v>
      </c>
      <c r="D213" s="232">
        <v>15.016666666666666</v>
      </c>
      <c r="E213" s="232">
        <v>14.683333333333332</v>
      </c>
      <c r="F213" s="232">
        <v>14.466666666666667</v>
      </c>
      <c r="G213" s="232">
        <v>14.133333333333333</v>
      </c>
      <c r="H213" s="232">
        <v>15.233333333333331</v>
      </c>
      <c r="I213" s="232">
        <v>15.566666666666666</v>
      </c>
      <c r="J213" s="232">
        <v>15.78333333333333</v>
      </c>
      <c r="K213" s="231">
        <v>15.35</v>
      </c>
      <c r="L213" s="231">
        <v>14.8</v>
      </c>
      <c r="M213" s="231">
        <v>2077.8363199999999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206.7</v>
      </c>
      <c r="D214" s="232">
        <v>200.69999999999996</v>
      </c>
      <c r="E214" s="232">
        <v>193.44999999999993</v>
      </c>
      <c r="F214" s="232">
        <v>180.19999999999996</v>
      </c>
      <c r="G214" s="232">
        <v>172.94999999999993</v>
      </c>
      <c r="H214" s="232">
        <v>213.94999999999993</v>
      </c>
      <c r="I214" s="232">
        <v>221.2</v>
      </c>
      <c r="J214" s="232">
        <v>234.44999999999993</v>
      </c>
      <c r="K214" s="231">
        <v>207.95</v>
      </c>
      <c r="L214" s="231">
        <v>187.45</v>
      </c>
      <c r="M214" s="231">
        <v>225.89250000000001</v>
      </c>
      <c r="N214" s="1"/>
      <c r="O214" s="1"/>
    </row>
    <row r="215" spans="1:15" ht="12.75" customHeight="1">
      <c r="A215" s="214">
        <v>206</v>
      </c>
      <c r="B215" s="217" t="s">
        <v>806</v>
      </c>
      <c r="C215" s="231">
        <v>53.05</v>
      </c>
      <c r="D215" s="232">
        <v>52.199999999999996</v>
      </c>
      <c r="E215" s="232">
        <v>50.699999999999989</v>
      </c>
      <c r="F215" s="232">
        <v>48.349999999999994</v>
      </c>
      <c r="G215" s="232">
        <v>46.849999999999987</v>
      </c>
      <c r="H215" s="232">
        <v>54.54999999999999</v>
      </c>
      <c r="I215" s="232">
        <v>56.050000000000004</v>
      </c>
      <c r="J215" s="232">
        <v>58.399999999999991</v>
      </c>
      <c r="K215" s="231">
        <v>53.7</v>
      </c>
      <c r="L215" s="231">
        <v>49.85</v>
      </c>
      <c r="M215" s="231">
        <v>612.37058000000002</v>
      </c>
      <c r="N215" s="1"/>
      <c r="O215" s="1"/>
    </row>
    <row r="216" spans="1:15" ht="12.75" customHeight="1">
      <c r="A216" s="214">
        <v>207</v>
      </c>
      <c r="B216" s="217" t="s">
        <v>797</v>
      </c>
      <c r="C216" s="231">
        <v>479.65</v>
      </c>
      <c r="D216" s="232">
        <v>479.33333333333331</v>
      </c>
      <c r="E216" s="232">
        <v>470.36666666666662</v>
      </c>
      <c r="F216" s="232">
        <v>461.08333333333331</v>
      </c>
      <c r="G216" s="232">
        <v>452.11666666666662</v>
      </c>
      <c r="H216" s="232">
        <v>488.61666666666662</v>
      </c>
      <c r="I216" s="232">
        <v>497.58333333333331</v>
      </c>
      <c r="J216" s="232">
        <v>506.86666666666662</v>
      </c>
      <c r="K216" s="231">
        <v>488.3</v>
      </c>
      <c r="L216" s="231">
        <v>470.05</v>
      </c>
      <c r="M216" s="231">
        <v>15.912789999999999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0"/>
      <c r="B1" s="381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45002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3" t="s">
        <v>16</v>
      </c>
      <c r="B9" s="375" t="s">
        <v>18</v>
      </c>
      <c r="C9" s="379" t="s">
        <v>20</v>
      </c>
      <c r="D9" s="379" t="s">
        <v>21</v>
      </c>
      <c r="E9" s="370" t="s">
        <v>22</v>
      </c>
      <c r="F9" s="371"/>
      <c r="G9" s="372"/>
      <c r="H9" s="370" t="s">
        <v>23</v>
      </c>
      <c r="I9" s="371"/>
      <c r="J9" s="372"/>
      <c r="K9" s="23"/>
      <c r="L9" s="24"/>
      <c r="M9" s="50"/>
      <c r="N9" s="1"/>
      <c r="O9" s="1"/>
    </row>
    <row r="10" spans="1:15" ht="42.75" customHeight="1">
      <c r="A10" s="377"/>
      <c r="B10" s="378"/>
      <c r="C10" s="378"/>
      <c r="D10" s="37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873</v>
      </c>
      <c r="C11" s="231">
        <v>433.1</v>
      </c>
      <c r="D11" s="232">
        <v>433.38333333333338</v>
      </c>
      <c r="E11" s="232">
        <v>427.36666666666679</v>
      </c>
      <c r="F11" s="232">
        <v>421.63333333333338</v>
      </c>
      <c r="G11" s="232">
        <v>415.61666666666679</v>
      </c>
      <c r="H11" s="232">
        <v>439.11666666666679</v>
      </c>
      <c r="I11" s="232">
        <v>445.13333333333333</v>
      </c>
      <c r="J11" s="232">
        <v>450.86666666666679</v>
      </c>
      <c r="K11" s="231">
        <v>439.4</v>
      </c>
      <c r="L11" s="231">
        <v>427.65</v>
      </c>
      <c r="M11" s="231">
        <v>1.5117100000000001</v>
      </c>
      <c r="N11" s="1"/>
      <c r="O11" s="1"/>
    </row>
    <row r="12" spans="1:15" ht="12" customHeight="1">
      <c r="A12" s="30">
        <v>2</v>
      </c>
      <c r="B12" s="217" t="s">
        <v>284</v>
      </c>
      <c r="C12" s="231">
        <v>22982.45</v>
      </c>
      <c r="D12" s="232">
        <v>23111.383333333331</v>
      </c>
      <c r="E12" s="232">
        <v>22722.766666666663</v>
      </c>
      <c r="F12" s="232">
        <v>22463.083333333332</v>
      </c>
      <c r="G12" s="232">
        <v>22074.466666666664</v>
      </c>
      <c r="H12" s="232">
        <v>23371.066666666662</v>
      </c>
      <c r="I12" s="232">
        <v>23759.683333333331</v>
      </c>
      <c r="J12" s="232">
        <v>24019.366666666661</v>
      </c>
      <c r="K12" s="231">
        <v>23500</v>
      </c>
      <c r="L12" s="231">
        <v>22851.7</v>
      </c>
      <c r="M12" s="231">
        <v>2.827E-2</v>
      </c>
      <c r="N12" s="1"/>
      <c r="O12" s="1"/>
    </row>
    <row r="13" spans="1:15" ht="12" customHeight="1">
      <c r="A13" s="30">
        <v>3</v>
      </c>
      <c r="B13" s="217" t="s">
        <v>285</v>
      </c>
      <c r="C13" s="231">
        <v>3327.95</v>
      </c>
      <c r="D13" s="232">
        <v>3308.2000000000003</v>
      </c>
      <c r="E13" s="232">
        <v>3271.7500000000005</v>
      </c>
      <c r="F13" s="232">
        <v>3215.55</v>
      </c>
      <c r="G13" s="232">
        <v>3179.1000000000004</v>
      </c>
      <c r="H13" s="232">
        <v>3364.4000000000005</v>
      </c>
      <c r="I13" s="232">
        <v>3400.8500000000004</v>
      </c>
      <c r="J13" s="232">
        <v>3457.0500000000006</v>
      </c>
      <c r="K13" s="231">
        <v>3344.65</v>
      </c>
      <c r="L13" s="231">
        <v>3252</v>
      </c>
      <c r="M13" s="231">
        <v>2.5789499999999999</v>
      </c>
      <c r="N13" s="1"/>
      <c r="O13" s="1"/>
    </row>
    <row r="14" spans="1:15" ht="12" customHeight="1">
      <c r="A14" s="30">
        <v>4</v>
      </c>
      <c r="B14" s="217" t="s">
        <v>43</v>
      </c>
      <c r="C14" s="231">
        <v>1750.3</v>
      </c>
      <c r="D14" s="232">
        <v>1746.8</v>
      </c>
      <c r="E14" s="232">
        <v>1723.6</v>
      </c>
      <c r="F14" s="232">
        <v>1696.8999999999999</v>
      </c>
      <c r="G14" s="232">
        <v>1673.6999999999998</v>
      </c>
      <c r="H14" s="232">
        <v>1773.5</v>
      </c>
      <c r="I14" s="232">
        <v>1796.7000000000003</v>
      </c>
      <c r="J14" s="232">
        <v>1823.4</v>
      </c>
      <c r="K14" s="231">
        <v>1770</v>
      </c>
      <c r="L14" s="231">
        <v>1720.1</v>
      </c>
      <c r="M14" s="231">
        <v>3.7058499999999999</v>
      </c>
      <c r="N14" s="1"/>
      <c r="O14" s="1"/>
    </row>
    <row r="15" spans="1:15" ht="12" customHeight="1">
      <c r="A15" s="30">
        <v>5</v>
      </c>
      <c r="B15" s="217" t="s">
        <v>287</v>
      </c>
      <c r="C15" s="231">
        <v>2726.95</v>
      </c>
      <c r="D15" s="232">
        <v>2736.1666666666665</v>
      </c>
      <c r="E15" s="232">
        <v>2703.3833333333332</v>
      </c>
      <c r="F15" s="232">
        <v>2679.8166666666666</v>
      </c>
      <c r="G15" s="232">
        <v>2647.0333333333333</v>
      </c>
      <c r="H15" s="232">
        <v>2759.7333333333331</v>
      </c>
      <c r="I15" s="232">
        <v>2792.5166666666669</v>
      </c>
      <c r="J15" s="232">
        <v>2816.083333333333</v>
      </c>
      <c r="K15" s="231">
        <v>2768.95</v>
      </c>
      <c r="L15" s="231">
        <v>2712.6</v>
      </c>
      <c r="M15" s="231">
        <v>0.25162000000000001</v>
      </c>
      <c r="N15" s="1"/>
      <c r="O15" s="1"/>
    </row>
    <row r="16" spans="1:15" ht="12" customHeight="1">
      <c r="A16" s="30">
        <v>6</v>
      </c>
      <c r="B16" s="217" t="s">
        <v>288</v>
      </c>
      <c r="C16" s="231">
        <v>1183.3499999999999</v>
      </c>
      <c r="D16" s="232">
        <v>1187.6166666666666</v>
      </c>
      <c r="E16" s="232">
        <v>1170.7333333333331</v>
      </c>
      <c r="F16" s="232">
        <v>1158.1166666666666</v>
      </c>
      <c r="G16" s="232">
        <v>1141.2333333333331</v>
      </c>
      <c r="H16" s="232">
        <v>1200.2333333333331</v>
      </c>
      <c r="I16" s="232">
        <v>1217.1166666666668</v>
      </c>
      <c r="J16" s="232">
        <v>1229.7333333333331</v>
      </c>
      <c r="K16" s="231">
        <v>1204.5</v>
      </c>
      <c r="L16" s="231">
        <v>1175</v>
      </c>
      <c r="M16" s="231">
        <v>2.4730500000000002</v>
      </c>
      <c r="N16" s="1"/>
      <c r="O16" s="1"/>
    </row>
    <row r="17" spans="1:15" ht="12" customHeight="1">
      <c r="A17" s="30">
        <v>7</v>
      </c>
      <c r="B17" s="217" t="s">
        <v>59</v>
      </c>
      <c r="C17" s="231">
        <v>584</v>
      </c>
      <c r="D17" s="232">
        <v>582.26666666666677</v>
      </c>
      <c r="E17" s="232">
        <v>575.58333333333348</v>
      </c>
      <c r="F17" s="232">
        <v>567.16666666666674</v>
      </c>
      <c r="G17" s="232">
        <v>560.48333333333346</v>
      </c>
      <c r="H17" s="232">
        <v>590.68333333333351</v>
      </c>
      <c r="I17" s="232">
        <v>597.36666666666667</v>
      </c>
      <c r="J17" s="232">
        <v>605.78333333333353</v>
      </c>
      <c r="K17" s="231">
        <v>588.95000000000005</v>
      </c>
      <c r="L17" s="231">
        <v>573.85</v>
      </c>
      <c r="M17" s="231">
        <v>14.53328</v>
      </c>
      <c r="N17" s="1"/>
      <c r="O17" s="1"/>
    </row>
    <row r="18" spans="1:15" ht="12" customHeight="1">
      <c r="A18" s="30">
        <v>8</v>
      </c>
      <c r="B18" s="217" t="s">
        <v>289</v>
      </c>
      <c r="C18" s="231">
        <v>322.64999999999998</v>
      </c>
      <c r="D18" s="232">
        <v>323.59999999999997</v>
      </c>
      <c r="E18" s="232">
        <v>317.29999999999995</v>
      </c>
      <c r="F18" s="232">
        <v>311.95</v>
      </c>
      <c r="G18" s="232">
        <v>305.64999999999998</v>
      </c>
      <c r="H18" s="232">
        <v>328.94999999999993</v>
      </c>
      <c r="I18" s="232">
        <v>335.25</v>
      </c>
      <c r="J18" s="232">
        <v>340.59999999999991</v>
      </c>
      <c r="K18" s="231">
        <v>329.9</v>
      </c>
      <c r="L18" s="231">
        <v>318.25</v>
      </c>
      <c r="M18" s="231">
        <v>0.83962999999999999</v>
      </c>
      <c r="N18" s="1"/>
      <c r="O18" s="1"/>
    </row>
    <row r="19" spans="1:15" ht="12" customHeight="1">
      <c r="A19" s="30">
        <v>9</v>
      </c>
      <c r="B19" s="217" t="s">
        <v>290</v>
      </c>
      <c r="C19" s="231">
        <v>1735.3</v>
      </c>
      <c r="D19" s="232">
        <v>1736.4333333333334</v>
      </c>
      <c r="E19" s="232">
        <v>1723.8666666666668</v>
      </c>
      <c r="F19" s="232">
        <v>1712.4333333333334</v>
      </c>
      <c r="G19" s="232">
        <v>1699.8666666666668</v>
      </c>
      <c r="H19" s="232">
        <v>1747.8666666666668</v>
      </c>
      <c r="I19" s="232">
        <v>1760.4333333333334</v>
      </c>
      <c r="J19" s="232">
        <v>1771.8666666666668</v>
      </c>
      <c r="K19" s="231">
        <v>1749</v>
      </c>
      <c r="L19" s="231">
        <v>1725</v>
      </c>
      <c r="M19" s="231">
        <v>0.58328000000000002</v>
      </c>
      <c r="N19" s="1"/>
      <c r="O19" s="1"/>
    </row>
    <row r="20" spans="1:15" ht="12" customHeight="1">
      <c r="A20" s="30">
        <v>10</v>
      </c>
      <c r="B20" s="217" t="s">
        <v>234</v>
      </c>
      <c r="C20" s="231">
        <v>20704</v>
      </c>
      <c r="D20" s="232">
        <v>20579.733333333334</v>
      </c>
      <c r="E20" s="232">
        <v>20379.466666666667</v>
      </c>
      <c r="F20" s="232">
        <v>20054.933333333334</v>
      </c>
      <c r="G20" s="232">
        <v>19854.666666666668</v>
      </c>
      <c r="H20" s="232">
        <v>20904.266666666666</v>
      </c>
      <c r="I20" s="232">
        <v>21104.533333333336</v>
      </c>
      <c r="J20" s="232">
        <v>21429.066666666666</v>
      </c>
      <c r="K20" s="231">
        <v>20780</v>
      </c>
      <c r="L20" s="231">
        <v>20255.2</v>
      </c>
      <c r="M20" s="231">
        <v>6.6210000000000005E-2</v>
      </c>
      <c r="N20" s="1"/>
      <c r="O20" s="1"/>
    </row>
    <row r="21" spans="1:15" ht="12" customHeight="1">
      <c r="A21" s="30">
        <v>11</v>
      </c>
      <c r="B21" s="217" t="s">
        <v>45</v>
      </c>
      <c r="C21" s="231">
        <v>1843.8</v>
      </c>
      <c r="D21" s="232">
        <v>1837.9333333333334</v>
      </c>
      <c r="E21" s="232">
        <v>1800.8666666666668</v>
      </c>
      <c r="F21" s="232">
        <v>1757.9333333333334</v>
      </c>
      <c r="G21" s="232">
        <v>1720.8666666666668</v>
      </c>
      <c r="H21" s="232">
        <v>1880.8666666666668</v>
      </c>
      <c r="I21" s="232">
        <v>1917.9333333333334</v>
      </c>
      <c r="J21" s="232">
        <v>1960.8666666666668</v>
      </c>
      <c r="K21" s="231">
        <v>1875</v>
      </c>
      <c r="L21" s="231">
        <v>1795</v>
      </c>
      <c r="M21" s="231">
        <v>65.094949999999997</v>
      </c>
      <c r="N21" s="1"/>
      <c r="O21" s="1"/>
    </row>
    <row r="22" spans="1:15" ht="12" customHeight="1">
      <c r="A22" s="30">
        <v>12</v>
      </c>
      <c r="B22" s="217" t="s">
        <v>235</v>
      </c>
      <c r="C22" s="231">
        <v>777.4</v>
      </c>
      <c r="D22" s="232">
        <v>769.93333333333339</v>
      </c>
      <c r="E22" s="232">
        <v>762.46666666666681</v>
      </c>
      <c r="F22" s="232">
        <v>747.53333333333342</v>
      </c>
      <c r="G22" s="232">
        <v>740.06666666666683</v>
      </c>
      <c r="H22" s="232">
        <v>784.86666666666679</v>
      </c>
      <c r="I22" s="232">
        <v>792.33333333333348</v>
      </c>
      <c r="J22" s="232">
        <v>807.26666666666677</v>
      </c>
      <c r="K22" s="231">
        <v>777.4</v>
      </c>
      <c r="L22" s="231">
        <v>755</v>
      </c>
      <c r="M22" s="231">
        <v>30.38749</v>
      </c>
      <c r="N22" s="1"/>
      <c r="O22" s="1"/>
    </row>
    <row r="23" spans="1:15" ht="12.75" customHeight="1">
      <c r="A23" s="30">
        <v>13</v>
      </c>
      <c r="B23" s="217" t="s">
        <v>46</v>
      </c>
      <c r="C23" s="231">
        <v>679.6</v>
      </c>
      <c r="D23" s="232">
        <v>682.36666666666667</v>
      </c>
      <c r="E23" s="232">
        <v>672.38333333333333</v>
      </c>
      <c r="F23" s="232">
        <v>665.16666666666663</v>
      </c>
      <c r="G23" s="232">
        <v>655.18333333333328</v>
      </c>
      <c r="H23" s="232">
        <v>689.58333333333337</v>
      </c>
      <c r="I23" s="232">
        <v>699.56666666666672</v>
      </c>
      <c r="J23" s="232">
        <v>706.78333333333342</v>
      </c>
      <c r="K23" s="231">
        <v>692.35</v>
      </c>
      <c r="L23" s="231">
        <v>675.15</v>
      </c>
      <c r="M23" s="231">
        <v>129.92236</v>
      </c>
      <c r="N23" s="1"/>
      <c r="O23" s="1"/>
    </row>
    <row r="24" spans="1:15" ht="12.75" customHeight="1">
      <c r="A24" s="30">
        <v>14</v>
      </c>
      <c r="B24" s="217" t="s">
        <v>236</v>
      </c>
      <c r="C24" s="231">
        <v>888.4</v>
      </c>
      <c r="D24" s="232">
        <v>901.4666666666667</v>
      </c>
      <c r="E24" s="232">
        <v>866.93333333333339</v>
      </c>
      <c r="F24" s="232">
        <v>845.4666666666667</v>
      </c>
      <c r="G24" s="232">
        <v>810.93333333333339</v>
      </c>
      <c r="H24" s="232">
        <v>922.93333333333339</v>
      </c>
      <c r="I24" s="232">
        <v>957.4666666666667</v>
      </c>
      <c r="J24" s="232">
        <v>978.93333333333339</v>
      </c>
      <c r="K24" s="231">
        <v>936</v>
      </c>
      <c r="L24" s="231">
        <v>880</v>
      </c>
      <c r="M24" s="231">
        <v>25.596609999999998</v>
      </c>
      <c r="N24" s="1"/>
      <c r="O24" s="1"/>
    </row>
    <row r="25" spans="1:15" ht="12.75" customHeight="1">
      <c r="A25" s="30">
        <v>15</v>
      </c>
      <c r="B25" s="217" t="s">
        <v>237</v>
      </c>
      <c r="C25" s="231">
        <v>973.7</v>
      </c>
      <c r="D25" s="232">
        <v>951.56666666666661</v>
      </c>
      <c r="E25" s="232">
        <v>928.38333333333321</v>
      </c>
      <c r="F25" s="232">
        <v>883.06666666666661</v>
      </c>
      <c r="G25" s="232">
        <v>859.88333333333321</v>
      </c>
      <c r="H25" s="232">
        <v>996.88333333333321</v>
      </c>
      <c r="I25" s="232">
        <v>1020.0666666666666</v>
      </c>
      <c r="J25" s="232">
        <v>1065.3833333333332</v>
      </c>
      <c r="K25" s="231">
        <v>974.75</v>
      </c>
      <c r="L25" s="231">
        <v>906.25</v>
      </c>
      <c r="M25" s="231">
        <v>31.519909999999999</v>
      </c>
      <c r="N25" s="1"/>
      <c r="O25" s="1"/>
    </row>
    <row r="26" spans="1:15" ht="12.75" customHeight="1">
      <c r="A26" s="30">
        <v>16</v>
      </c>
      <c r="B26" s="217" t="s">
        <v>842</v>
      </c>
      <c r="C26" s="231">
        <v>420.65</v>
      </c>
      <c r="D26" s="232">
        <v>421.95</v>
      </c>
      <c r="E26" s="232">
        <v>412.9</v>
      </c>
      <c r="F26" s="232">
        <v>405.15</v>
      </c>
      <c r="G26" s="232">
        <v>396.09999999999997</v>
      </c>
      <c r="H26" s="232">
        <v>429.7</v>
      </c>
      <c r="I26" s="232">
        <v>438.75000000000006</v>
      </c>
      <c r="J26" s="232">
        <v>446.5</v>
      </c>
      <c r="K26" s="231">
        <v>431</v>
      </c>
      <c r="L26" s="231">
        <v>414.2</v>
      </c>
      <c r="M26" s="231">
        <v>27.312239999999999</v>
      </c>
      <c r="N26" s="1"/>
      <c r="O26" s="1"/>
    </row>
    <row r="27" spans="1:15" ht="12.75" customHeight="1">
      <c r="A27" s="30">
        <v>17</v>
      </c>
      <c r="B27" s="217" t="s">
        <v>238</v>
      </c>
      <c r="C27" s="231">
        <v>148.80000000000001</v>
      </c>
      <c r="D27" s="232">
        <v>147.35</v>
      </c>
      <c r="E27" s="232">
        <v>145.25</v>
      </c>
      <c r="F27" s="232">
        <v>141.70000000000002</v>
      </c>
      <c r="G27" s="232">
        <v>139.60000000000002</v>
      </c>
      <c r="H27" s="232">
        <v>150.89999999999998</v>
      </c>
      <c r="I27" s="232">
        <v>152.99999999999994</v>
      </c>
      <c r="J27" s="232">
        <v>156.54999999999995</v>
      </c>
      <c r="K27" s="231">
        <v>149.44999999999999</v>
      </c>
      <c r="L27" s="231">
        <v>143.80000000000001</v>
      </c>
      <c r="M27" s="231">
        <v>22.587900000000001</v>
      </c>
      <c r="N27" s="1"/>
      <c r="O27" s="1"/>
    </row>
    <row r="28" spans="1:15" ht="12.75" customHeight="1">
      <c r="A28" s="30">
        <v>18</v>
      </c>
      <c r="B28" s="217" t="s">
        <v>41</v>
      </c>
      <c r="C28" s="231">
        <v>215</v>
      </c>
      <c r="D28" s="232">
        <v>213.96666666666667</v>
      </c>
      <c r="E28" s="232">
        <v>210.38333333333333</v>
      </c>
      <c r="F28" s="232">
        <v>205.76666666666665</v>
      </c>
      <c r="G28" s="232">
        <v>202.18333333333331</v>
      </c>
      <c r="H28" s="232">
        <v>218.58333333333334</v>
      </c>
      <c r="I28" s="232">
        <v>222.16666666666666</v>
      </c>
      <c r="J28" s="232">
        <v>226.78333333333336</v>
      </c>
      <c r="K28" s="231">
        <v>217.55</v>
      </c>
      <c r="L28" s="231">
        <v>209.35</v>
      </c>
      <c r="M28" s="231">
        <v>26.235759999999999</v>
      </c>
      <c r="N28" s="1"/>
      <c r="O28" s="1"/>
    </row>
    <row r="29" spans="1:15" ht="12.75" customHeight="1">
      <c r="A29" s="30">
        <v>19</v>
      </c>
      <c r="B29" s="217" t="s">
        <v>807</v>
      </c>
      <c r="C29" s="231">
        <v>356.65</v>
      </c>
      <c r="D29" s="232">
        <v>356.06666666666666</v>
      </c>
      <c r="E29" s="232">
        <v>354.13333333333333</v>
      </c>
      <c r="F29" s="232">
        <v>351.61666666666667</v>
      </c>
      <c r="G29" s="232">
        <v>349.68333333333334</v>
      </c>
      <c r="H29" s="232">
        <v>358.58333333333331</v>
      </c>
      <c r="I29" s="232">
        <v>360.51666666666659</v>
      </c>
      <c r="J29" s="232">
        <v>363.0333333333333</v>
      </c>
      <c r="K29" s="231">
        <v>358</v>
      </c>
      <c r="L29" s="231">
        <v>353.55</v>
      </c>
      <c r="M29" s="231">
        <v>0.95226</v>
      </c>
      <c r="N29" s="1"/>
      <c r="O29" s="1"/>
    </row>
    <row r="30" spans="1:15" ht="12.75" customHeight="1">
      <c r="A30" s="30">
        <v>20</v>
      </c>
      <c r="B30" s="217" t="s">
        <v>291</v>
      </c>
      <c r="C30" s="231">
        <v>374.75</v>
      </c>
      <c r="D30" s="232">
        <v>374.41666666666669</v>
      </c>
      <c r="E30" s="232">
        <v>370.08333333333337</v>
      </c>
      <c r="F30" s="232">
        <v>365.41666666666669</v>
      </c>
      <c r="G30" s="232">
        <v>361.08333333333337</v>
      </c>
      <c r="H30" s="232">
        <v>379.08333333333337</v>
      </c>
      <c r="I30" s="232">
        <v>383.41666666666674</v>
      </c>
      <c r="J30" s="232">
        <v>388.08333333333337</v>
      </c>
      <c r="K30" s="231">
        <v>378.75</v>
      </c>
      <c r="L30" s="231">
        <v>369.75</v>
      </c>
      <c r="M30" s="231">
        <v>4.4103199999999996</v>
      </c>
      <c r="N30" s="1"/>
      <c r="O30" s="1"/>
    </row>
    <row r="31" spans="1:15" ht="12.75" customHeight="1">
      <c r="A31" s="30">
        <v>21</v>
      </c>
      <c r="B31" s="217" t="s">
        <v>847</v>
      </c>
      <c r="C31" s="231">
        <v>862.7</v>
      </c>
      <c r="D31" s="232">
        <v>862.0333333333333</v>
      </c>
      <c r="E31" s="232">
        <v>854.66666666666663</v>
      </c>
      <c r="F31" s="232">
        <v>846.63333333333333</v>
      </c>
      <c r="G31" s="232">
        <v>839.26666666666665</v>
      </c>
      <c r="H31" s="232">
        <v>870.06666666666661</v>
      </c>
      <c r="I31" s="232">
        <v>877.43333333333339</v>
      </c>
      <c r="J31" s="232">
        <v>885.46666666666658</v>
      </c>
      <c r="K31" s="231">
        <v>869.4</v>
      </c>
      <c r="L31" s="231">
        <v>854</v>
      </c>
      <c r="M31" s="231">
        <v>0.13514000000000001</v>
      </c>
      <c r="N31" s="1"/>
      <c r="O31" s="1"/>
    </row>
    <row r="32" spans="1:15" ht="12.75" customHeight="1">
      <c r="A32" s="30">
        <v>22</v>
      </c>
      <c r="B32" s="217" t="s">
        <v>292</v>
      </c>
      <c r="C32" s="231">
        <v>931.7</v>
      </c>
      <c r="D32" s="232">
        <v>938.2833333333333</v>
      </c>
      <c r="E32" s="232">
        <v>923.41666666666663</v>
      </c>
      <c r="F32" s="232">
        <v>915.13333333333333</v>
      </c>
      <c r="G32" s="232">
        <v>900.26666666666665</v>
      </c>
      <c r="H32" s="232">
        <v>946.56666666666661</v>
      </c>
      <c r="I32" s="232">
        <v>961.43333333333339</v>
      </c>
      <c r="J32" s="232">
        <v>969.71666666666658</v>
      </c>
      <c r="K32" s="231">
        <v>953.15</v>
      </c>
      <c r="L32" s="231">
        <v>930</v>
      </c>
      <c r="M32" s="231">
        <v>2.86734</v>
      </c>
      <c r="N32" s="1"/>
      <c r="O32" s="1"/>
    </row>
    <row r="33" spans="1:15" ht="12.75" customHeight="1">
      <c r="A33" s="30">
        <v>23</v>
      </c>
      <c r="B33" s="217" t="s">
        <v>239</v>
      </c>
      <c r="C33" s="231">
        <v>1196.55</v>
      </c>
      <c r="D33" s="232">
        <v>1196.1666666666667</v>
      </c>
      <c r="E33" s="232">
        <v>1184.3833333333334</v>
      </c>
      <c r="F33" s="232">
        <v>1172.2166666666667</v>
      </c>
      <c r="G33" s="232">
        <v>1160.4333333333334</v>
      </c>
      <c r="H33" s="232">
        <v>1208.3333333333335</v>
      </c>
      <c r="I33" s="232">
        <v>1220.1166666666668</v>
      </c>
      <c r="J33" s="232">
        <v>1232.2833333333335</v>
      </c>
      <c r="K33" s="231">
        <v>1207.95</v>
      </c>
      <c r="L33" s="231">
        <v>1184</v>
      </c>
      <c r="M33" s="231">
        <v>0.61292999999999997</v>
      </c>
      <c r="N33" s="1"/>
      <c r="O33" s="1"/>
    </row>
    <row r="34" spans="1:15" ht="12.75" customHeight="1">
      <c r="A34" s="30">
        <v>24</v>
      </c>
      <c r="B34" s="217" t="s">
        <v>52</v>
      </c>
      <c r="C34" s="231">
        <v>486.55</v>
      </c>
      <c r="D34" s="232">
        <v>489.95000000000005</v>
      </c>
      <c r="E34" s="232">
        <v>477.30000000000007</v>
      </c>
      <c r="F34" s="232">
        <v>468.05</v>
      </c>
      <c r="G34" s="232">
        <v>455.40000000000003</v>
      </c>
      <c r="H34" s="232">
        <v>499.2000000000001</v>
      </c>
      <c r="I34" s="232">
        <v>511.85000000000008</v>
      </c>
      <c r="J34" s="232">
        <v>521.10000000000014</v>
      </c>
      <c r="K34" s="231">
        <v>502.6</v>
      </c>
      <c r="L34" s="231">
        <v>480.7</v>
      </c>
      <c r="M34" s="231">
        <v>1.73234</v>
      </c>
      <c r="N34" s="1"/>
      <c r="O34" s="1"/>
    </row>
    <row r="35" spans="1:15" ht="12.75" customHeight="1">
      <c r="A35" s="30">
        <v>25</v>
      </c>
      <c r="B35" s="217" t="s">
        <v>48</v>
      </c>
      <c r="C35" s="231">
        <v>3155.05</v>
      </c>
      <c r="D35" s="232">
        <v>3125.7666666666664</v>
      </c>
      <c r="E35" s="232">
        <v>3081.1833333333329</v>
      </c>
      <c r="F35" s="232">
        <v>3007.3166666666666</v>
      </c>
      <c r="G35" s="232">
        <v>2962.7333333333331</v>
      </c>
      <c r="H35" s="232">
        <v>3199.6333333333328</v>
      </c>
      <c r="I35" s="232">
        <v>3244.2166666666667</v>
      </c>
      <c r="J35" s="232">
        <v>3318.0833333333326</v>
      </c>
      <c r="K35" s="231">
        <v>3170.35</v>
      </c>
      <c r="L35" s="231">
        <v>3051.9</v>
      </c>
      <c r="M35" s="231">
        <v>0.73462000000000005</v>
      </c>
      <c r="N35" s="1"/>
      <c r="O35" s="1"/>
    </row>
    <row r="36" spans="1:15" ht="12.75" customHeight="1">
      <c r="A36" s="30">
        <v>26</v>
      </c>
      <c r="B36" s="217" t="s">
        <v>293</v>
      </c>
      <c r="C36" s="231">
        <v>2314</v>
      </c>
      <c r="D36" s="232">
        <v>2329.3333333333335</v>
      </c>
      <c r="E36" s="232">
        <v>2293.666666666667</v>
      </c>
      <c r="F36" s="232">
        <v>2273.3333333333335</v>
      </c>
      <c r="G36" s="232">
        <v>2237.666666666667</v>
      </c>
      <c r="H36" s="232">
        <v>2349.666666666667</v>
      </c>
      <c r="I36" s="232">
        <v>2385.3333333333339</v>
      </c>
      <c r="J36" s="232">
        <v>2405.666666666667</v>
      </c>
      <c r="K36" s="231">
        <v>2365</v>
      </c>
      <c r="L36" s="231">
        <v>2309</v>
      </c>
      <c r="M36" s="231">
        <v>0.18704999999999999</v>
      </c>
      <c r="N36" s="1"/>
      <c r="O36" s="1"/>
    </row>
    <row r="37" spans="1:15" ht="12.75" customHeight="1">
      <c r="A37" s="30">
        <v>27</v>
      </c>
      <c r="B37" s="217" t="s">
        <v>834</v>
      </c>
      <c r="C37" s="231">
        <v>12.95</v>
      </c>
      <c r="D37" s="232">
        <v>13.083333333333334</v>
      </c>
      <c r="E37" s="232">
        <v>12.666666666666668</v>
      </c>
      <c r="F37" s="232">
        <v>12.383333333333335</v>
      </c>
      <c r="G37" s="232">
        <v>11.966666666666669</v>
      </c>
      <c r="H37" s="232">
        <v>13.366666666666667</v>
      </c>
      <c r="I37" s="232">
        <v>13.783333333333335</v>
      </c>
      <c r="J37" s="232">
        <v>14.066666666666666</v>
      </c>
      <c r="K37" s="231">
        <v>13.5</v>
      </c>
      <c r="L37" s="231">
        <v>12.8</v>
      </c>
      <c r="M37" s="231">
        <v>125.65756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572.6</v>
      </c>
      <c r="D38" s="232">
        <v>570.58333333333337</v>
      </c>
      <c r="E38" s="232">
        <v>565.41666666666674</v>
      </c>
      <c r="F38" s="232">
        <v>558.23333333333335</v>
      </c>
      <c r="G38" s="232">
        <v>553.06666666666672</v>
      </c>
      <c r="H38" s="232">
        <v>577.76666666666677</v>
      </c>
      <c r="I38" s="232">
        <v>582.93333333333351</v>
      </c>
      <c r="J38" s="232">
        <v>590.11666666666679</v>
      </c>
      <c r="K38" s="231">
        <v>575.75</v>
      </c>
      <c r="L38" s="231">
        <v>563.4</v>
      </c>
      <c r="M38" s="231">
        <v>2.1758600000000001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1925.25</v>
      </c>
      <c r="D39" s="232">
        <v>1917.1166666666668</v>
      </c>
      <c r="E39" s="232">
        <v>1903.2333333333336</v>
      </c>
      <c r="F39" s="232">
        <v>1881.2166666666667</v>
      </c>
      <c r="G39" s="232">
        <v>1867.3333333333335</v>
      </c>
      <c r="H39" s="232">
        <v>1939.1333333333337</v>
      </c>
      <c r="I39" s="232">
        <v>1953.0166666666669</v>
      </c>
      <c r="J39" s="232">
        <v>1975.0333333333338</v>
      </c>
      <c r="K39" s="231">
        <v>1931</v>
      </c>
      <c r="L39" s="231">
        <v>1895.1</v>
      </c>
      <c r="M39" s="231">
        <v>0.46472000000000002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378.8</v>
      </c>
      <c r="D40" s="232">
        <v>374.34999999999997</v>
      </c>
      <c r="E40" s="232">
        <v>364.69999999999993</v>
      </c>
      <c r="F40" s="232">
        <v>350.59999999999997</v>
      </c>
      <c r="G40" s="232">
        <v>340.94999999999993</v>
      </c>
      <c r="H40" s="232">
        <v>388.44999999999993</v>
      </c>
      <c r="I40" s="232">
        <v>398.09999999999991</v>
      </c>
      <c r="J40" s="232">
        <v>412.19999999999993</v>
      </c>
      <c r="K40" s="231">
        <v>384</v>
      </c>
      <c r="L40" s="231">
        <v>360.25</v>
      </c>
      <c r="M40" s="231">
        <v>172.63261</v>
      </c>
      <c r="N40" s="1"/>
      <c r="O40" s="1"/>
    </row>
    <row r="41" spans="1:15" ht="12.75" customHeight="1">
      <c r="A41" s="30">
        <v>31</v>
      </c>
      <c r="B41" s="217" t="s">
        <v>787</v>
      </c>
      <c r="C41" s="231">
        <v>1045.25</v>
      </c>
      <c r="D41" s="232">
        <v>1058.6666666666667</v>
      </c>
      <c r="E41" s="232">
        <v>1027.3333333333335</v>
      </c>
      <c r="F41" s="232">
        <v>1009.4166666666667</v>
      </c>
      <c r="G41" s="232">
        <v>978.08333333333348</v>
      </c>
      <c r="H41" s="232">
        <v>1076.5833333333335</v>
      </c>
      <c r="I41" s="232">
        <v>1107.916666666667</v>
      </c>
      <c r="J41" s="232">
        <v>1125.8333333333335</v>
      </c>
      <c r="K41" s="231">
        <v>1090</v>
      </c>
      <c r="L41" s="231">
        <v>1040.75</v>
      </c>
      <c r="M41" s="231">
        <v>4.2630100000000004</v>
      </c>
      <c r="N41" s="1"/>
      <c r="O41" s="1"/>
    </row>
    <row r="42" spans="1:15" ht="12.75" customHeight="1">
      <c r="A42" s="30">
        <v>32</v>
      </c>
      <c r="B42" s="217" t="s">
        <v>756</v>
      </c>
      <c r="C42" s="231">
        <v>735.2</v>
      </c>
      <c r="D42" s="232">
        <v>735.25</v>
      </c>
      <c r="E42" s="232">
        <v>729.05</v>
      </c>
      <c r="F42" s="232">
        <v>722.9</v>
      </c>
      <c r="G42" s="232">
        <v>716.69999999999993</v>
      </c>
      <c r="H42" s="232">
        <v>741.4</v>
      </c>
      <c r="I42" s="232">
        <v>747.6</v>
      </c>
      <c r="J42" s="232">
        <v>753.75</v>
      </c>
      <c r="K42" s="231">
        <v>741.45</v>
      </c>
      <c r="L42" s="231">
        <v>729.1</v>
      </c>
      <c r="M42" s="231">
        <v>2.1291199999999999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4319.05</v>
      </c>
      <c r="D43" s="232">
        <v>4318.3499999999995</v>
      </c>
      <c r="E43" s="232">
        <v>4266.6999999999989</v>
      </c>
      <c r="F43" s="232">
        <v>4214.3499999999995</v>
      </c>
      <c r="G43" s="232">
        <v>4162.6999999999989</v>
      </c>
      <c r="H43" s="232">
        <v>4370.6999999999989</v>
      </c>
      <c r="I43" s="232">
        <v>4422.3499999999985</v>
      </c>
      <c r="J43" s="232">
        <v>4474.6999999999989</v>
      </c>
      <c r="K43" s="231">
        <v>4370</v>
      </c>
      <c r="L43" s="231">
        <v>4266</v>
      </c>
      <c r="M43" s="231">
        <v>3.0018099999999999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308.95</v>
      </c>
      <c r="D44" s="232">
        <v>308.73333333333335</v>
      </c>
      <c r="E44" s="232">
        <v>305.9666666666667</v>
      </c>
      <c r="F44" s="232">
        <v>302.98333333333335</v>
      </c>
      <c r="G44" s="232">
        <v>300.2166666666667</v>
      </c>
      <c r="H44" s="232">
        <v>311.7166666666667</v>
      </c>
      <c r="I44" s="232">
        <v>314.48333333333335</v>
      </c>
      <c r="J44" s="232">
        <v>317.4666666666667</v>
      </c>
      <c r="K44" s="231">
        <v>311.5</v>
      </c>
      <c r="L44" s="231">
        <v>305.75</v>
      </c>
      <c r="M44" s="231">
        <v>16.752020000000002</v>
      </c>
      <c r="N44" s="1"/>
      <c r="O44" s="1"/>
    </row>
    <row r="45" spans="1:15" ht="12.75" customHeight="1">
      <c r="A45" s="30">
        <v>35</v>
      </c>
      <c r="B45" s="217" t="s">
        <v>808</v>
      </c>
      <c r="C45" s="231">
        <v>243.8</v>
      </c>
      <c r="D45" s="232">
        <v>244.31666666666669</v>
      </c>
      <c r="E45" s="232">
        <v>240.53333333333339</v>
      </c>
      <c r="F45" s="232">
        <v>237.26666666666671</v>
      </c>
      <c r="G45" s="232">
        <v>233.48333333333341</v>
      </c>
      <c r="H45" s="232">
        <v>247.58333333333337</v>
      </c>
      <c r="I45" s="232">
        <v>251.36666666666667</v>
      </c>
      <c r="J45" s="232">
        <v>254.63333333333335</v>
      </c>
      <c r="K45" s="231">
        <v>248.1</v>
      </c>
      <c r="L45" s="231">
        <v>241.05</v>
      </c>
      <c r="M45" s="231">
        <v>2.8443399999999999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467.5</v>
      </c>
      <c r="D46" s="232">
        <v>471.68333333333334</v>
      </c>
      <c r="E46" s="232">
        <v>459.36666666666667</v>
      </c>
      <c r="F46" s="232">
        <v>451.23333333333335</v>
      </c>
      <c r="G46" s="232">
        <v>438.91666666666669</v>
      </c>
      <c r="H46" s="232">
        <v>479.81666666666666</v>
      </c>
      <c r="I46" s="232">
        <v>492.13333333333338</v>
      </c>
      <c r="J46" s="232">
        <v>500.26666666666665</v>
      </c>
      <c r="K46" s="231">
        <v>484</v>
      </c>
      <c r="L46" s="231">
        <v>463.55</v>
      </c>
      <c r="M46" s="231">
        <v>1.1678500000000001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139.75</v>
      </c>
      <c r="D47" s="232">
        <v>138.86666666666667</v>
      </c>
      <c r="E47" s="232">
        <v>137.68333333333334</v>
      </c>
      <c r="F47" s="232">
        <v>135.61666666666667</v>
      </c>
      <c r="G47" s="232">
        <v>134.43333333333334</v>
      </c>
      <c r="H47" s="232">
        <v>140.93333333333334</v>
      </c>
      <c r="I47" s="232">
        <v>142.11666666666667</v>
      </c>
      <c r="J47" s="232">
        <v>144.18333333333334</v>
      </c>
      <c r="K47" s="231">
        <v>140.05000000000001</v>
      </c>
      <c r="L47" s="231">
        <v>136.80000000000001</v>
      </c>
      <c r="M47" s="231">
        <v>101.23191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2893.25</v>
      </c>
      <c r="D48" s="232">
        <v>2873.9833333333336</v>
      </c>
      <c r="E48" s="232">
        <v>2847.9666666666672</v>
      </c>
      <c r="F48" s="232">
        <v>2802.6833333333334</v>
      </c>
      <c r="G48" s="232">
        <v>2776.666666666667</v>
      </c>
      <c r="H48" s="232">
        <v>2919.2666666666673</v>
      </c>
      <c r="I48" s="232">
        <v>2945.2833333333338</v>
      </c>
      <c r="J48" s="232">
        <v>2990.5666666666675</v>
      </c>
      <c r="K48" s="231">
        <v>2900</v>
      </c>
      <c r="L48" s="231">
        <v>2828.7</v>
      </c>
      <c r="M48" s="231">
        <v>17.554870000000001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230.35</v>
      </c>
      <c r="D49" s="232">
        <v>230.21666666666667</v>
      </c>
      <c r="E49" s="232">
        <v>226.53333333333333</v>
      </c>
      <c r="F49" s="232">
        <v>222.71666666666667</v>
      </c>
      <c r="G49" s="232">
        <v>219.03333333333333</v>
      </c>
      <c r="H49" s="232">
        <v>234.03333333333333</v>
      </c>
      <c r="I49" s="232">
        <v>237.71666666666667</v>
      </c>
      <c r="J49" s="232">
        <v>241.53333333333333</v>
      </c>
      <c r="K49" s="231">
        <v>233.9</v>
      </c>
      <c r="L49" s="231">
        <v>226.4</v>
      </c>
      <c r="M49" s="231">
        <v>1.14754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3267.15</v>
      </c>
      <c r="D50" s="232">
        <v>3265.5499999999997</v>
      </c>
      <c r="E50" s="232">
        <v>3227.9999999999995</v>
      </c>
      <c r="F50" s="232">
        <v>3188.85</v>
      </c>
      <c r="G50" s="232">
        <v>3151.2999999999997</v>
      </c>
      <c r="H50" s="232">
        <v>3304.6999999999994</v>
      </c>
      <c r="I50" s="232">
        <v>3342.2499999999995</v>
      </c>
      <c r="J50" s="232">
        <v>3381.3999999999992</v>
      </c>
      <c r="K50" s="231">
        <v>3303.1</v>
      </c>
      <c r="L50" s="231">
        <v>3226.4</v>
      </c>
      <c r="M50" s="231">
        <v>2.4410000000000001E-2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1334</v>
      </c>
      <c r="D51" s="232">
        <v>1339.9666666666667</v>
      </c>
      <c r="E51" s="232">
        <v>1323.0333333333333</v>
      </c>
      <c r="F51" s="232">
        <v>1312.0666666666666</v>
      </c>
      <c r="G51" s="232">
        <v>1295.1333333333332</v>
      </c>
      <c r="H51" s="232">
        <v>1350.9333333333334</v>
      </c>
      <c r="I51" s="232">
        <v>1367.8666666666668</v>
      </c>
      <c r="J51" s="232">
        <v>1378.8333333333335</v>
      </c>
      <c r="K51" s="231">
        <v>1356.9</v>
      </c>
      <c r="L51" s="231">
        <v>1329</v>
      </c>
      <c r="M51" s="231">
        <v>2.5880000000000001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6945.45</v>
      </c>
      <c r="D52" s="232">
        <v>6896.0333333333328</v>
      </c>
      <c r="E52" s="232">
        <v>6795.0666666666657</v>
      </c>
      <c r="F52" s="232">
        <v>6644.6833333333325</v>
      </c>
      <c r="G52" s="232">
        <v>6543.7166666666653</v>
      </c>
      <c r="H52" s="232">
        <v>7046.4166666666661</v>
      </c>
      <c r="I52" s="232">
        <v>7147.3833333333332</v>
      </c>
      <c r="J52" s="232">
        <v>7297.7666666666664</v>
      </c>
      <c r="K52" s="231">
        <v>6997</v>
      </c>
      <c r="L52" s="231">
        <v>6745.65</v>
      </c>
      <c r="M52" s="231">
        <v>0.58577000000000001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473.25</v>
      </c>
      <c r="D53" s="232">
        <v>469.41666666666669</v>
      </c>
      <c r="E53" s="232">
        <v>461.83333333333337</v>
      </c>
      <c r="F53" s="232">
        <v>450.41666666666669</v>
      </c>
      <c r="G53" s="232">
        <v>442.83333333333337</v>
      </c>
      <c r="H53" s="232">
        <v>480.83333333333337</v>
      </c>
      <c r="I53" s="232">
        <v>488.41666666666674</v>
      </c>
      <c r="J53" s="232">
        <v>499.83333333333337</v>
      </c>
      <c r="K53" s="231">
        <v>477</v>
      </c>
      <c r="L53" s="231">
        <v>458</v>
      </c>
      <c r="M53" s="231">
        <v>37.212299999999999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344.95</v>
      </c>
      <c r="D54" s="232">
        <v>348.31666666666666</v>
      </c>
      <c r="E54" s="232">
        <v>339.63333333333333</v>
      </c>
      <c r="F54" s="232">
        <v>334.31666666666666</v>
      </c>
      <c r="G54" s="232">
        <v>325.63333333333333</v>
      </c>
      <c r="H54" s="232">
        <v>353.63333333333333</v>
      </c>
      <c r="I54" s="232">
        <v>362.31666666666661</v>
      </c>
      <c r="J54" s="232">
        <v>367.63333333333333</v>
      </c>
      <c r="K54" s="231">
        <v>357</v>
      </c>
      <c r="L54" s="231">
        <v>343</v>
      </c>
      <c r="M54" s="231">
        <v>6.3168300000000004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3382.15</v>
      </c>
      <c r="D55" s="232">
        <v>3376.4333333333329</v>
      </c>
      <c r="E55" s="232">
        <v>3297.7166666666658</v>
      </c>
      <c r="F55" s="232">
        <v>3213.2833333333328</v>
      </c>
      <c r="G55" s="232">
        <v>3134.5666666666657</v>
      </c>
      <c r="H55" s="232">
        <v>3460.8666666666659</v>
      </c>
      <c r="I55" s="232">
        <v>3539.583333333333</v>
      </c>
      <c r="J55" s="232">
        <v>3624.016666666666</v>
      </c>
      <c r="K55" s="231">
        <v>3455.15</v>
      </c>
      <c r="L55" s="231">
        <v>3292</v>
      </c>
      <c r="M55" s="231">
        <v>3.5390600000000001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830.55</v>
      </c>
      <c r="D56" s="232">
        <v>827.58333333333337</v>
      </c>
      <c r="E56" s="232">
        <v>817.26666666666677</v>
      </c>
      <c r="F56" s="232">
        <v>803.98333333333335</v>
      </c>
      <c r="G56" s="232">
        <v>793.66666666666674</v>
      </c>
      <c r="H56" s="232">
        <v>840.86666666666679</v>
      </c>
      <c r="I56" s="232">
        <v>851.18333333333339</v>
      </c>
      <c r="J56" s="232">
        <v>864.46666666666681</v>
      </c>
      <c r="K56" s="231">
        <v>837.9</v>
      </c>
      <c r="L56" s="231">
        <v>814.3</v>
      </c>
      <c r="M56" s="231">
        <v>87.913830000000004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2282.1</v>
      </c>
      <c r="D57" s="232">
        <v>2273.7333333333336</v>
      </c>
      <c r="E57" s="232">
        <v>2258.4666666666672</v>
      </c>
      <c r="F57" s="232">
        <v>2234.8333333333335</v>
      </c>
      <c r="G57" s="232">
        <v>2219.5666666666671</v>
      </c>
      <c r="H57" s="232">
        <v>2297.3666666666672</v>
      </c>
      <c r="I57" s="232">
        <v>2312.6333333333337</v>
      </c>
      <c r="J57" s="232">
        <v>2336.2666666666673</v>
      </c>
      <c r="K57" s="231">
        <v>2289</v>
      </c>
      <c r="L57" s="231">
        <v>2250.1</v>
      </c>
      <c r="M57" s="231">
        <v>0.18945000000000001</v>
      </c>
      <c r="N57" s="1"/>
      <c r="O57" s="1"/>
    </row>
    <row r="58" spans="1:15" ht="12.75" customHeight="1">
      <c r="A58" s="30">
        <v>48</v>
      </c>
      <c r="B58" s="217" t="s">
        <v>1037</v>
      </c>
      <c r="C58" s="231">
        <v>1242.4000000000001</v>
      </c>
      <c r="D58" s="232">
        <v>1207.1333333333334</v>
      </c>
      <c r="E58" s="232">
        <v>1163.2666666666669</v>
      </c>
      <c r="F58" s="232">
        <v>1084.1333333333334</v>
      </c>
      <c r="G58" s="232">
        <v>1040.2666666666669</v>
      </c>
      <c r="H58" s="232">
        <v>1286.2666666666669</v>
      </c>
      <c r="I58" s="232">
        <v>1330.1333333333332</v>
      </c>
      <c r="J58" s="232">
        <v>1409.2666666666669</v>
      </c>
      <c r="K58" s="231">
        <v>1251</v>
      </c>
      <c r="L58" s="231">
        <v>1128</v>
      </c>
      <c r="M58" s="231">
        <v>5.5081699999999998</v>
      </c>
      <c r="N58" s="1"/>
      <c r="O58" s="1"/>
    </row>
    <row r="59" spans="1:15" ht="12.75" customHeight="1">
      <c r="A59" s="30">
        <v>49</v>
      </c>
      <c r="B59" s="217" t="s">
        <v>302</v>
      </c>
      <c r="C59" s="231">
        <v>440.4</v>
      </c>
      <c r="D59" s="232">
        <v>444.09999999999997</v>
      </c>
      <c r="E59" s="232">
        <v>436.29999999999995</v>
      </c>
      <c r="F59" s="232">
        <v>432.2</v>
      </c>
      <c r="G59" s="232">
        <v>424.4</v>
      </c>
      <c r="H59" s="232">
        <v>448.19999999999993</v>
      </c>
      <c r="I59" s="232">
        <v>456</v>
      </c>
      <c r="J59" s="232">
        <v>460.09999999999991</v>
      </c>
      <c r="K59" s="231">
        <v>451.9</v>
      </c>
      <c r="L59" s="231">
        <v>440</v>
      </c>
      <c r="M59" s="231">
        <v>7.4617899999999997</v>
      </c>
      <c r="N59" s="1"/>
      <c r="O59" s="1"/>
    </row>
    <row r="60" spans="1:15" ht="12.75" customHeight="1">
      <c r="A60" s="30">
        <v>50</v>
      </c>
      <c r="B60" s="217" t="s">
        <v>62</v>
      </c>
      <c r="C60" s="231">
        <v>3800.2</v>
      </c>
      <c r="D60" s="232">
        <v>3784.0499999999997</v>
      </c>
      <c r="E60" s="232">
        <v>3757.0999999999995</v>
      </c>
      <c r="F60" s="232">
        <v>3713.9999999999995</v>
      </c>
      <c r="G60" s="232">
        <v>3687.0499999999993</v>
      </c>
      <c r="H60" s="232">
        <v>3827.1499999999996</v>
      </c>
      <c r="I60" s="232">
        <v>3854.0999999999995</v>
      </c>
      <c r="J60" s="232">
        <v>3897.2</v>
      </c>
      <c r="K60" s="231">
        <v>3811</v>
      </c>
      <c r="L60" s="231">
        <v>3740.95</v>
      </c>
      <c r="M60" s="231">
        <v>3.7754400000000001</v>
      </c>
      <c r="N60" s="1"/>
      <c r="O60" s="1"/>
    </row>
    <row r="61" spans="1:15" ht="12.75" customHeight="1">
      <c r="A61" s="30">
        <v>51</v>
      </c>
      <c r="B61" s="217" t="s">
        <v>303</v>
      </c>
      <c r="C61" s="231">
        <v>1076.95</v>
      </c>
      <c r="D61" s="232">
        <v>1074.55</v>
      </c>
      <c r="E61" s="232">
        <v>1061.0999999999999</v>
      </c>
      <c r="F61" s="232">
        <v>1045.25</v>
      </c>
      <c r="G61" s="232">
        <v>1031.8</v>
      </c>
      <c r="H61" s="232">
        <v>1090.3999999999999</v>
      </c>
      <c r="I61" s="232">
        <v>1103.8500000000001</v>
      </c>
      <c r="J61" s="232">
        <v>1119.6999999999998</v>
      </c>
      <c r="K61" s="231">
        <v>1088</v>
      </c>
      <c r="L61" s="231">
        <v>1058.7</v>
      </c>
      <c r="M61" s="231">
        <v>0.28022999999999998</v>
      </c>
      <c r="N61" s="1"/>
      <c r="O61" s="1"/>
    </row>
    <row r="62" spans="1:15" ht="12.75" customHeight="1">
      <c r="A62" s="30">
        <v>52</v>
      </c>
      <c r="B62" s="217" t="s">
        <v>65</v>
      </c>
      <c r="C62" s="231">
        <v>5715.1</v>
      </c>
      <c r="D62" s="232">
        <v>5711.7</v>
      </c>
      <c r="E62" s="232">
        <v>5668.4</v>
      </c>
      <c r="F62" s="232">
        <v>5621.7</v>
      </c>
      <c r="G62" s="232">
        <v>5578.4</v>
      </c>
      <c r="H62" s="232">
        <v>5758.4</v>
      </c>
      <c r="I62" s="232">
        <v>5801.7000000000007</v>
      </c>
      <c r="J62" s="232">
        <v>5848.4</v>
      </c>
      <c r="K62" s="231">
        <v>5755</v>
      </c>
      <c r="L62" s="231">
        <v>5665</v>
      </c>
      <c r="M62" s="231">
        <v>8.8496299999999994</v>
      </c>
      <c r="N62" s="1"/>
      <c r="O62" s="1"/>
    </row>
    <row r="63" spans="1:15" ht="12.75" customHeight="1">
      <c r="A63" s="30">
        <v>53</v>
      </c>
      <c r="B63" s="217" t="s">
        <v>64</v>
      </c>
      <c r="C63" s="231">
        <v>1293.5999999999999</v>
      </c>
      <c r="D63" s="232">
        <v>1289.3833333333332</v>
      </c>
      <c r="E63" s="232">
        <v>1274.7666666666664</v>
      </c>
      <c r="F63" s="232">
        <v>1255.9333333333332</v>
      </c>
      <c r="G63" s="232">
        <v>1241.3166666666664</v>
      </c>
      <c r="H63" s="232">
        <v>1308.2166666666665</v>
      </c>
      <c r="I63" s="232">
        <v>1322.8333333333333</v>
      </c>
      <c r="J63" s="232">
        <v>1341.6666666666665</v>
      </c>
      <c r="K63" s="231">
        <v>1304</v>
      </c>
      <c r="L63" s="231">
        <v>1270.55</v>
      </c>
      <c r="M63" s="231">
        <v>15.392810000000001</v>
      </c>
      <c r="N63" s="1"/>
      <c r="O63" s="1"/>
    </row>
    <row r="64" spans="1:15" ht="12.75" customHeight="1">
      <c r="A64" s="30">
        <v>54</v>
      </c>
      <c r="B64" s="217" t="s">
        <v>241</v>
      </c>
      <c r="C64" s="231">
        <v>6113.35</v>
      </c>
      <c r="D64" s="232">
        <v>6086.583333333333</v>
      </c>
      <c r="E64" s="232">
        <v>6027.8166666666657</v>
      </c>
      <c r="F64" s="232">
        <v>5942.2833333333328</v>
      </c>
      <c r="G64" s="232">
        <v>5883.5166666666655</v>
      </c>
      <c r="H64" s="232">
        <v>6172.1166666666659</v>
      </c>
      <c r="I64" s="232">
        <v>6230.8833333333341</v>
      </c>
      <c r="J64" s="232">
        <v>6316.4166666666661</v>
      </c>
      <c r="K64" s="231">
        <v>6145.35</v>
      </c>
      <c r="L64" s="231">
        <v>6001.05</v>
      </c>
      <c r="M64" s="231">
        <v>0.24489</v>
      </c>
      <c r="N64" s="1"/>
      <c r="O64" s="1"/>
    </row>
    <row r="65" spans="1:15" ht="12.75" customHeight="1">
      <c r="A65" s="30">
        <v>55</v>
      </c>
      <c r="B65" s="217" t="s">
        <v>304</v>
      </c>
      <c r="C65" s="231">
        <v>2003.7</v>
      </c>
      <c r="D65" s="232">
        <v>2021.2166666666665</v>
      </c>
      <c r="E65" s="232">
        <v>1980.4833333333331</v>
      </c>
      <c r="F65" s="232">
        <v>1957.2666666666667</v>
      </c>
      <c r="G65" s="232">
        <v>1916.5333333333333</v>
      </c>
      <c r="H65" s="232">
        <v>2044.4333333333329</v>
      </c>
      <c r="I65" s="232">
        <v>2085.1666666666661</v>
      </c>
      <c r="J65" s="232">
        <v>2108.3833333333328</v>
      </c>
      <c r="K65" s="231">
        <v>2061.9499999999998</v>
      </c>
      <c r="L65" s="231">
        <v>1998</v>
      </c>
      <c r="M65" s="231">
        <v>0.67525999999999997</v>
      </c>
      <c r="N65" s="1"/>
      <c r="O65" s="1"/>
    </row>
    <row r="66" spans="1:15" ht="12.75" customHeight="1">
      <c r="A66" s="30">
        <v>56</v>
      </c>
      <c r="B66" s="217" t="s">
        <v>66</v>
      </c>
      <c r="C66" s="231">
        <v>1980.15</v>
      </c>
      <c r="D66" s="232">
        <v>1970.6333333333332</v>
      </c>
      <c r="E66" s="232">
        <v>1953.2166666666665</v>
      </c>
      <c r="F66" s="232">
        <v>1926.2833333333333</v>
      </c>
      <c r="G66" s="232">
        <v>1908.8666666666666</v>
      </c>
      <c r="H66" s="232">
        <v>1997.5666666666664</v>
      </c>
      <c r="I66" s="232">
        <v>2014.9833333333333</v>
      </c>
      <c r="J66" s="232">
        <v>2041.9166666666663</v>
      </c>
      <c r="K66" s="231">
        <v>1988.05</v>
      </c>
      <c r="L66" s="231">
        <v>1943.7</v>
      </c>
      <c r="M66" s="231">
        <v>1.6280699999999999</v>
      </c>
      <c r="N66" s="1"/>
      <c r="O66" s="1"/>
    </row>
    <row r="67" spans="1:15" ht="12.75" customHeight="1">
      <c r="A67" s="30">
        <v>57</v>
      </c>
      <c r="B67" s="217" t="s">
        <v>305</v>
      </c>
      <c r="C67" s="231">
        <v>389.15</v>
      </c>
      <c r="D67" s="232">
        <v>387.7166666666667</v>
      </c>
      <c r="E67" s="232">
        <v>383.28333333333342</v>
      </c>
      <c r="F67" s="232">
        <v>377.41666666666674</v>
      </c>
      <c r="G67" s="232">
        <v>372.98333333333346</v>
      </c>
      <c r="H67" s="232">
        <v>393.58333333333337</v>
      </c>
      <c r="I67" s="232">
        <v>398.01666666666665</v>
      </c>
      <c r="J67" s="232">
        <v>403.88333333333333</v>
      </c>
      <c r="K67" s="231">
        <v>392.15</v>
      </c>
      <c r="L67" s="231">
        <v>381.85</v>
      </c>
      <c r="M67" s="231">
        <v>12.857559999999999</v>
      </c>
      <c r="N67" s="1"/>
      <c r="O67" s="1"/>
    </row>
    <row r="68" spans="1:15" ht="12.75" customHeight="1">
      <c r="A68" s="30">
        <v>58</v>
      </c>
      <c r="B68" s="217" t="s">
        <v>67</v>
      </c>
      <c r="C68" s="231">
        <v>204.4</v>
      </c>
      <c r="D68" s="232">
        <v>202.65</v>
      </c>
      <c r="E68" s="232">
        <v>199.5</v>
      </c>
      <c r="F68" s="232">
        <v>194.6</v>
      </c>
      <c r="G68" s="232">
        <v>191.45</v>
      </c>
      <c r="H68" s="232">
        <v>207.55</v>
      </c>
      <c r="I68" s="232">
        <v>210.70000000000005</v>
      </c>
      <c r="J68" s="232">
        <v>215.60000000000002</v>
      </c>
      <c r="K68" s="231">
        <v>205.8</v>
      </c>
      <c r="L68" s="231">
        <v>197.75</v>
      </c>
      <c r="M68" s="231">
        <v>94.373540000000006</v>
      </c>
      <c r="N68" s="1"/>
      <c r="O68" s="1"/>
    </row>
    <row r="69" spans="1:15" ht="12.75" customHeight="1">
      <c r="A69" s="30">
        <v>59</v>
      </c>
      <c r="B69" s="217" t="s">
        <v>68</v>
      </c>
      <c r="C69" s="231">
        <v>159.75</v>
      </c>
      <c r="D69" s="232">
        <v>158.93333333333331</v>
      </c>
      <c r="E69" s="232">
        <v>156.41666666666663</v>
      </c>
      <c r="F69" s="232">
        <v>153.08333333333331</v>
      </c>
      <c r="G69" s="232">
        <v>150.56666666666663</v>
      </c>
      <c r="H69" s="232">
        <v>162.26666666666662</v>
      </c>
      <c r="I69" s="232">
        <v>164.78333333333333</v>
      </c>
      <c r="J69" s="232">
        <v>168.11666666666662</v>
      </c>
      <c r="K69" s="231">
        <v>161.44999999999999</v>
      </c>
      <c r="L69" s="231">
        <v>155.6</v>
      </c>
      <c r="M69" s="231">
        <v>242.91234</v>
      </c>
      <c r="N69" s="1"/>
      <c r="O69" s="1"/>
    </row>
    <row r="70" spans="1:15" ht="12.75" customHeight="1">
      <c r="A70" s="30">
        <v>60</v>
      </c>
      <c r="B70" s="217" t="s">
        <v>242</v>
      </c>
      <c r="C70" s="231">
        <v>71.400000000000006</v>
      </c>
      <c r="D70" s="232">
        <v>70.400000000000006</v>
      </c>
      <c r="E70" s="232">
        <v>68.900000000000006</v>
      </c>
      <c r="F70" s="232">
        <v>66.400000000000006</v>
      </c>
      <c r="G70" s="232">
        <v>64.900000000000006</v>
      </c>
      <c r="H70" s="232">
        <v>72.900000000000006</v>
      </c>
      <c r="I70" s="232">
        <v>74.400000000000006</v>
      </c>
      <c r="J70" s="232">
        <v>76.900000000000006</v>
      </c>
      <c r="K70" s="231">
        <v>71.900000000000006</v>
      </c>
      <c r="L70" s="231">
        <v>67.900000000000006</v>
      </c>
      <c r="M70" s="231">
        <v>178.8391</v>
      </c>
      <c r="N70" s="1"/>
      <c r="O70" s="1"/>
    </row>
    <row r="71" spans="1:15" ht="12.75" customHeight="1">
      <c r="A71" s="30">
        <v>61</v>
      </c>
      <c r="B71" s="217" t="s">
        <v>306</v>
      </c>
      <c r="C71" s="231">
        <v>25.2</v>
      </c>
      <c r="D71" s="232">
        <v>24.849999999999998</v>
      </c>
      <c r="E71" s="232">
        <v>24.349999999999994</v>
      </c>
      <c r="F71" s="232">
        <v>23.499999999999996</v>
      </c>
      <c r="G71" s="232">
        <v>22.999999999999993</v>
      </c>
      <c r="H71" s="232">
        <v>25.699999999999996</v>
      </c>
      <c r="I71" s="232">
        <v>26.200000000000003</v>
      </c>
      <c r="J71" s="232">
        <v>27.049999999999997</v>
      </c>
      <c r="K71" s="231">
        <v>25.35</v>
      </c>
      <c r="L71" s="231">
        <v>24</v>
      </c>
      <c r="M71" s="231">
        <v>129.35251</v>
      </c>
      <c r="N71" s="1"/>
      <c r="O71" s="1"/>
    </row>
    <row r="72" spans="1:15" ht="12.75" customHeight="1">
      <c r="A72" s="30">
        <v>62</v>
      </c>
      <c r="B72" s="217" t="s">
        <v>69</v>
      </c>
      <c r="C72" s="231">
        <v>1407.9</v>
      </c>
      <c r="D72" s="232">
        <v>1403.7833333333335</v>
      </c>
      <c r="E72" s="232">
        <v>1393.116666666667</v>
      </c>
      <c r="F72" s="232">
        <v>1378.3333333333335</v>
      </c>
      <c r="G72" s="232">
        <v>1367.666666666667</v>
      </c>
      <c r="H72" s="232">
        <v>1418.5666666666671</v>
      </c>
      <c r="I72" s="232">
        <v>1429.2333333333336</v>
      </c>
      <c r="J72" s="232">
        <v>1444.0166666666671</v>
      </c>
      <c r="K72" s="231">
        <v>1414.45</v>
      </c>
      <c r="L72" s="231">
        <v>1389</v>
      </c>
      <c r="M72" s="231">
        <v>2.8471199999999999</v>
      </c>
      <c r="N72" s="1"/>
      <c r="O72" s="1"/>
    </row>
    <row r="73" spans="1:15" ht="12.75" customHeight="1">
      <c r="A73" s="30">
        <v>63</v>
      </c>
      <c r="B73" s="217" t="s">
        <v>307</v>
      </c>
      <c r="C73" s="231">
        <v>4031.3</v>
      </c>
      <c r="D73" s="232">
        <v>4043.3333333333335</v>
      </c>
      <c r="E73" s="232">
        <v>4002.0166666666669</v>
      </c>
      <c r="F73" s="232">
        <v>3972.7333333333336</v>
      </c>
      <c r="G73" s="232">
        <v>3931.416666666667</v>
      </c>
      <c r="H73" s="232">
        <v>4072.6166666666668</v>
      </c>
      <c r="I73" s="232">
        <v>4113.9333333333334</v>
      </c>
      <c r="J73" s="232">
        <v>4143.2166666666672</v>
      </c>
      <c r="K73" s="231">
        <v>4084.65</v>
      </c>
      <c r="L73" s="231">
        <v>4014.05</v>
      </c>
      <c r="M73" s="231">
        <v>0.10340000000000001</v>
      </c>
      <c r="N73" s="1"/>
      <c r="O73" s="1"/>
    </row>
    <row r="74" spans="1:15" ht="12.75" customHeight="1">
      <c r="A74" s="30">
        <v>64</v>
      </c>
      <c r="B74" s="217" t="s">
        <v>72</v>
      </c>
      <c r="C74" s="231">
        <v>603.70000000000005</v>
      </c>
      <c r="D74" s="232">
        <v>599.65</v>
      </c>
      <c r="E74" s="232">
        <v>594.29999999999995</v>
      </c>
      <c r="F74" s="232">
        <v>584.9</v>
      </c>
      <c r="G74" s="232">
        <v>579.54999999999995</v>
      </c>
      <c r="H74" s="232">
        <v>609.04999999999995</v>
      </c>
      <c r="I74" s="232">
        <v>614.40000000000009</v>
      </c>
      <c r="J74" s="232">
        <v>623.79999999999995</v>
      </c>
      <c r="K74" s="231">
        <v>605</v>
      </c>
      <c r="L74" s="231">
        <v>590.25</v>
      </c>
      <c r="M74" s="231">
        <v>14.816800000000001</v>
      </c>
      <c r="N74" s="1"/>
      <c r="O74" s="1"/>
    </row>
    <row r="75" spans="1:15" ht="12.75" customHeight="1">
      <c r="A75" s="30">
        <v>65</v>
      </c>
      <c r="B75" s="217" t="s">
        <v>308</v>
      </c>
      <c r="C75" s="231">
        <v>899.2</v>
      </c>
      <c r="D75" s="232">
        <v>900</v>
      </c>
      <c r="E75" s="232">
        <v>888</v>
      </c>
      <c r="F75" s="232">
        <v>876.8</v>
      </c>
      <c r="G75" s="232">
        <v>864.8</v>
      </c>
      <c r="H75" s="232">
        <v>911.2</v>
      </c>
      <c r="I75" s="232">
        <v>923.2</v>
      </c>
      <c r="J75" s="232">
        <v>934.40000000000009</v>
      </c>
      <c r="K75" s="231">
        <v>912</v>
      </c>
      <c r="L75" s="231">
        <v>888.8</v>
      </c>
      <c r="M75" s="231">
        <v>5.73996</v>
      </c>
      <c r="N75" s="1"/>
      <c r="O75" s="1"/>
    </row>
    <row r="76" spans="1:15" ht="12.75" customHeight="1">
      <c r="A76" s="30">
        <v>66</v>
      </c>
      <c r="B76" s="217" t="s">
        <v>71</v>
      </c>
      <c r="C76" s="231">
        <v>91.9</v>
      </c>
      <c r="D76" s="232">
        <v>91.416666666666671</v>
      </c>
      <c r="E76" s="232">
        <v>90.13333333333334</v>
      </c>
      <c r="F76" s="232">
        <v>88.366666666666674</v>
      </c>
      <c r="G76" s="232">
        <v>87.083333333333343</v>
      </c>
      <c r="H76" s="232">
        <v>93.183333333333337</v>
      </c>
      <c r="I76" s="232">
        <v>94.466666666666669</v>
      </c>
      <c r="J76" s="232">
        <v>96.233333333333334</v>
      </c>
      <c r="K76" s="231">
        <v>92.7</v>
      </c>
      <c r="L76" s="231">
        <v>89.65</v>
      </c>
      <c r="M76" s="231">
        <v>122.78142</v>
      </c>
      <c r="N76" s="1"/>
      <c r="O76" s="1"/>
    </row>
    <row r="77" spans="1:15" ht="12.75" customHeight="1">
      <c r="A77" s="30">
        <v>67</v>
      </c>
      <c r="B77" s="217" t="s">
        <v>73</v>
      </c>
      <c r="C77" s="231">
        <v>788.5</v>
      </c>
      <c r="D77" s="232">
        <v>786.41666666666663</v>
      </c>
      <c r="E77" s="232">
        <v>778.18333333333328</v>
      </c>
      <c r="F77" s="232">
        <v>767.86666666666667</v>
      </c>
      <c r="G77" s="232">
        <v>759.63333333333333</v>
      </c>
      <c r="H77" s="232">
        <v>796.73333333333323</v>
      </c>
      <c r="I77" s="232">
        <v>804.96666666666658</v>
      </c>
      <c r="J77" s="232">
        <v>815.28333333333319</v>
      </c>
      <c r="K77" s="231">
        <v>794.65</v>
      </c>
      <c r="L77" s="231">
        <v>776.1</v>
      </c>
      <c r="M77" s="231">
        <v>9.6079000000000008</v>
      </c>
      <c r="N77" s="1"/>
      <c r="O77" s="1"/>
    </row>
    <row r="78" spans="1:15" ht="12.75" customHeight="1">
      <c r="A78" s="30">
        <v>68</v>
      </c>
      <c r="B78" s="217" t="s">
        <v>76</v>
      </c>
      <c r="C78" s="231">
        <v>75.599999999999994</v>
      </c>
      <c r="D78" s="232">
        <v>74.95</v>
      </c>
      <c r="E78" s="232">
        <v>73.900000000000006</v>
      </c>
      <c r="F78" s="232">
        <v>72.2</v>
      </c>
      <c r="G78" s="232">
        <v>71.150000000000006</v>
      </c>
      <c r="H78" s="232">
        <v>76.650000000000006</v>
      </c>
      <c r="I78" s="232">
        <v>77.699999999999989</v>
      </c>
      <c r="J78" s="232">
        <v>79.400000000000006</v>
      </c>
      <c r="K78" s="231">
        <v>76</v>
      </c>
      <c r="L78" s="231">
        <v>73.25</v>
      </c>
      <c r="M78" s="231">
        <v>107.50873</v>
      </c>
      <c r="N78" s="1"/>
      <c r="O78" s="1"/>
    </row>
    <row r="79" spans="1:15" ht="12.75" customHeight="1">
      <c r="A79" s="30">
        <v>69</v>
      </c>
      <c r="B79" s="217" t="s">
        <v>80</v>
      </c>
      <c r="C79" s="231">
        <v>350.9</v>
      </c>
      <c r="D79" s="232">
        <v>345.93333333333334</v>
      </c>
      <c r="E79" s="232">
        <v>339.11666666666667</v>
      </c>
      <c r="F79" s="232">
        <v>327.33333333333331</v>
      </c>
      <c r="G79" s="232">
        <v>320.51666666666665</v>
      </c>
      <c r="H79" s="232">
        <v>357.7166666666667</v>
      </c>
      <c r="I79" s="232">
        <v>364.53333333333342</v>
      </c>
      <c r="J79" s="232">
        <v>376.31666666666672</v>
      </c>
      <c r="K79" s="231">
        <v>352.75</v>
      </c>
      <c r="L79" s="231">
        <v>334.15</v>
      </c>
      <c r="M79" s="231">
        <v>182.87315000000001</v>
      </c>
      <c r="N79" s="1"/>
      <c r="O79" s="1"/>
    </row>
    <row r="80" spans="1:15" ht="12.75" customHeight="1">
      <c r="A80" s="30">
        <v>70</v>
      </c>
      <c r="B80" s="217" t="s">
        <v>848</v>
      </c>
      <c r="C80" s="231">
        <v>8586.85</v>
      </c>
      <c r="D80" s="232">
        <v>8522.3333333333339</v>
      </c>
      <c r="E80" s="232">
        <v>8344.5166666666682</v>
      </c>
      <c r="F80" s="232">
        <v>8102.1833333333343</v>
      </c>
      <c r="G80" s="232">
        <v>7924.3666666666686</v>
      </c>
      <c r="H80" s="232">
        <v>8764.6666666666679</v>
      </c>
      <c r="I80" s="232">
        <v>8942.4833333333336</v>
      </c>
      <c r="J80" s="232">
        <v>9184.8166666666675</v>
      </c>
      <c r="K80" s="231">
        <v>8700.15</v>
      </c>
      <c r="L80" s="231">
        <v>8280</v>
      </c>
      <c r="M80" s="231">
        <v>9.9600000000000001E-3</v>
      </c>
      <c r="N80" s="1"/>
      <c r="O80" s="1"/>
    </row>
    <row r="81" spans="1:15" ht="12.75" customHeight="1">
      <c r="A81" s="30">
        <v>71</v>
      </c>
      <c r="B81" s="217" t="s">
        <v>75</v>
      </c>
      <c r="C81" s="231">
        <v>745.95</v>
      </c>
      <c r="D81" s="232">
        <v>749.48333333333323</v>
      </c>
      <c r="E81" s="232">
        <v>739.96666666666647</v>
      </c>
      <c r="F81" s="232">
        <v>733.98333333333323</v>
      </c>
      <c r="G81" s="232">
        <v>724.46666666666647</v>
      </c>
      <c r="H81" s="232">
        <v>755.46666666666647</v>
      </c>
      <c r="I81" s="232">
        <v>764.98333333333312</v>
      </c>
      <c r="J81" s="232">
        <v>770.96666666666647</v>
      </c>
      <c r="K81" s="231">
        <v>759</v>
      </c>
      <c r="L81" s="231">
        <v>743.5</v>
      </c>
      <c r="M81" s="231">
        <v>74.656930000000003</v>
      </c>
      <c r="N81" s="1"/>
      <c r="O81" s="1"/>
    </row>
    <row r="82" spans="1:15" ht="12.75" customHeight="1">
      <c r="A82" s="30">
        <v>72</v>
      </c>
      <c r="B82" s="217" t="s">
        <v>77</v>
      </c>
      <c r="C82" s="231">
        <v>221.85</v>
      </c>
      <c r="D82" s="232">
        <v>222.83333333333334</v>
      </c>
      <c r="E82" s="232">
        <v>220.01666666666668</v>
      </c>
      <c r="F82" s="232">
        <v>218.18333333333334</v>
      </c>
      <c r="G82" s="232">
        <v>215.36666666666667</v>
      </c>
      <c r="H82" s="232">
        <v>224.66666666666669</v>
      </c>
      <c r="I82" s="232">
        <v>227.48333333333335</v>
      </c>
      <c r="J82" s="232">
        <v>229.31666666666669</v>
      </c>
      <c r="K82" s="231">
        <v>225.65</v>
      </c>
      <c r="L82" s="231">
        <v>221</v>
      </c>
      <c r="M82" s="231">
        <v>26.543869999999998</v>
      </c>
      <c r="N82" s="1"/>
      <c r="O82" s="1"/>
    </row>
    <row r="83" spans="1:15" ht="12.75" customHeight="1">
      <c r="A83" s="30">
        <v>73</v>
      </c>
      <c r="B83" s="217" t="s">
        <v>309</v>
      </c>
      <c r="C83" s="231">
        <v>862.4</v>
      </c>
      <c r="D83" s="232">
        <v>860.7166666666667</v>
      </c>
      <c r="E83" s="232">
        <v>850.53333333333342</v>
      </c>
      <c r="F83" s="232">
        <v>838.66666666666674</v>
      </c>
      <c r="G83" s="232">
        <v>828.48333333333346</v>
      </c>
      <c r="H83" s="232">
        <v>872.58333333333337</v>
      </c>
      <c r="I83" s="232">
        <v>882.76666666666677</v>
      </c>
      <c r="J83" s="232">
        <v>894.63333333333333</v>
      </c>
      <c r="K83" s="231">
        <v>870.9</v>
      </c>
      <c r="L83" s="231">
        <v>848.85</v>
      </c>
      <c r="M83" s="231">
        <v>1.02928</v>
      </c>
      <c r="N83" s="1"/>
      <c r="O83" s="1"/>
    </row>
    <row r="84" spans="1:15" ht="12.75" customHeight="1">
      <c r="A84" s="30">
        <v>74</v>
      </c>
      <c r="B84" s="217" t="s">
        <v>310</v>
      </c>
      <c r="C84" s="231">
        <v>270.85000000000002</v>
      </c>
      <c r="D84" s="232">
        <v>270.40000000000003</v>
      </c>
      <c r="E84" s="232">
        <v>264.25000000000006</v>
      </c>
      <c r="F84" s="232">
        <v>257.65000000000003</v>
      </c>
      <c r="G84" s="232">
        <v>251.50000000000006</v>
      </c>
      <c r="H84" s="232">
        <v>277.00000000000006</v>
      </c>
      <c r="I84" s="232">
        <v>283.15000000000003</v>
      </c>
      <c r="J84" s="232">
        <v>289.75000000000006</v>
      </c>
      <c r="K84" s="231">
        <v>276.55</v>
      </c>
      <c r="L84" s="231">
        <v>263.8</v>
      </c>
      <c r="M84" s="231">
        <v>17.494450000000001</v>
      </c>
      <c r="N84" s="1"/>
      <c r="O84" s="1"/>
    </row>
    <row r="85" spans="1:15" ht="12.75" customHeight="1">
      <c r="A85" s="30">
        <v>75</v>
      </c>
      <c r="B85" s="217" t="s">
        <v>311</v>
      </c>
      <c r="C85" s="231">
        <v>6005.05</v>
      </c>
      <c r="D85" s="232">
        <v>6033.3499999999995</v>
      </c>
      <c r="E85" s="232">
        <v>5931.9999999999991</v>
      </c>
      <c r="F85" s="232">
        <v>5858.95</v>
      </c>
      <c r="G85" s="232">
        <v>5757.5999999999995</v>
      </c>
      <c r="H85" s="232">
        <v>6106.3999999999987</v>
      </c>
      <c r="I85" s="232">
        <v>6207.7499999999991</v>
      </c>
      <c r="J85" s="232">
        <v>6280.7999999999984</v>
      </c>
      <c r="K85" s="231">
        <v>6134.7</v>
      </c>
      <c r="L85" s="231">
        <v>5960.3</v>
      </c>
      <c r="M85" s="231">
        <v>0.19821</v>
      </c>
      <c r="N85" s="1"/>
      <c r="O85" s="1"/>
    </row>
    <row r="86" spans="1:15" ht="12.75" customHeight="1">
      <c r="A86" s="30">
        <v>76</v>
      </c>
      <c r="B86" s="217" t="s">
        <v>312</v>
      </c>
      <c r="C86" s="231">
        <v>1420.6</v>
      </c>
      <c r="D86" s="232">
        <v>1441.1666666666667</v>
      </c>
      <c r="E86" s="232">
        <v>1389.6833333333334</v>
      </c>
      <c r="F86" s="232">
        <v>1358.7666666666667</v>
      </c>
      <c r="G86" s="232">
        <v>1307.2833333333333</v>
      </c>
      <c r="H86" s="232">
        <v>1472.0833333333335</v>
      </c>
      <c r="I86" s="232">
        <v>1523.5666666666666</v>
      </c>
      <c r="J86" s="232">
        <v>1554.4833333333336</v>
      </c>
      <c r="K86" s="231">
        <v>1492.65</v>
      </c>
      <c r="L86" s="231">
        <v>1410.25</v>
      </c>
      <c r="M86" s="231">
        <v>0.90405999999999997</v>
      </c>
      <c r="N86" s="1"/>
      <c r="O86" s="1"/>
    </row>
    <row r="87" spans="1:15" ht="12.75" customHeight="1">
      <c r="A87" s="30">
        <v>77</v>
      </c>
      <c r="B87" s="217" t="s">
        <v>243</v>
      </c>
      <c r="C87" s="231">
        <v>864.45</v>
      </c>
      <c r="D87" s="232">
        <v>862.44999999999993</v>
      </c>
      <c r="E87" s="232">
        <v>857.89999999999986</v>
      </c>
      <c r="F87" s="232">
        <v>851.34999999999991</v>
      </c>
      <c r="G87" s="232">
        <v>846.79999999999984</v>
      </c>
      <c r="H87" s="232">
        <v>868.99999999999989</v>
      </c>
      <c r="I87" s="232">
        <v>873.54999999999984</v>
      </c>
      <c r="J87" s="232">
        <v>880.09999999999991</v>
      </c>
      <c r="K87" s="231">
        <v>867</v>
      </c>
      <c r="L87" s="231">
        <v>855.9</v>
      </c>
      <c r="M87" s="231">
        <v>0.18701999999999999</v>
      </c>
      <c r="N87" s="1"/>
      <c r="O87" s="1"/>
    </row>
    <row r="88" spans="1:15" ht="12.75" customHeight="1">
      <c r="A88" s="30">
        <v>78</v>
      </c>
      <c r="B88" s="217" t="s">
        <v>809</v>
      </c>
      <c r="C88" s="231">
        <v>440.05</v>
      </c>
      <c r="D88" s="232">
        <v>440.0333333333333</v>
      </c>
      <c r="E88" s="232">
        <v>434.01666666666659</v>
      </c>
      <c r="F88" s="232">
        <v>427.98333333333329</v>
      </c>
      <c r="G88" s="232">
        <v>421.96666666666658</v>
      </c>
      <c r="H88" s="232">
        <v>446.06666666666661</v>
      </c>
      <c r="I88" s="232">
        <v>452.08333333333326</v>
      </c>
      <c r="J88" s="232">
        <v>458.11666666666662</v>
      </c>
      <c r="K88" s="231">
        <v>446.05</v>
      </c>
      <c r="L88" s="231">
        <v>434</v>
      </c>
      <c r="M88" s="231">
        <v>1.56863</v>
      </c>
      <c r="N88" s="1"/>
      <c r="O88" s="1"/>
    </row>
    <row r="89" spans="1:15" ht="12.75" customHeight="1">
      <c r="A89" s="30">
        <v>79</v>
      </c>
      <c r="B89" s="217" t="s">
        <v>78</v>
      </c>
      <c r="C89" s="231">
        <v>18118.349999999999</v>
      </c>
      <c r="D89" s="232">
        <v>18093.983333333334</v>
      </c>
      <c r="E89" s="232">
        <v>17972.966666666667</v>
      </c>
      <c r="F89" s="232">
        <v>17827.583333333332</v>
      </c>
      <c r="G89" s="232">
        <v>17706.566666666666</v>
      </c>
      <c r="H89" s="232">
        <v>18239.366666666669</v>
      </c>
      <c r="I89" s="232">
        <v>18360.383333333339</v>
      </c>
      <c r="J89" s="232">
        <v>18505.76666666667</v>
      </c>
      <c r="K89" s="231">
        <v>18215</v>
      </c>
      <c r="L89" s="231">
        <v>17948.599999999999</v>
      </c>
      <c r="M89" s="231">
        <v>0.246</v>
      </c>
      <c r="N89" s="1"/>
      <c r="O89" s="1"/>
    </row>
    <row r="90" spans="1:15" ht="12.75" customHeight="1">
      <c r="A90" s="30">
        <v>80</v>
      </c>
      <c r="B90" s="217" t="s">
        <v>313</v>
      </c>
      <c r="C90" s="231">
        <v>451.6</v>
      </c>
      <c r="D90" s="232">
        <v>452.5333333333333</v>
      </c>
      <c r="E90" s="232">
        <v>448.06666666666661</v>
      </c>
      <c r="F90" s="232">
        <v>444.5333333333333</v>
      </c>
      <c r="G90" s="232">
        <v>440.06666666666661</v>
      </c>
      <c r="H90" s="232">
        <v>456.06666666666661</v>
      </c>
      <c r="I90" s="232">
        <v>460.5333333333333</v>
      </c>
      <c r="J90" s="232">
        <v>464.06666666666661</v>
      </c>
      <c r="K90" s="231">
        <v>457</v>
      </c>
      <c r="L90" s="231">
        <v>449</v>
      </c>
      <c r="M90" s="231">
        <v>0.59819</v>
      </c>
      <c r="N90" s="1"/>
      <c r="O90" s="1"/>
    </row>
    <row r="91" spans="1:15" ht="12.75" customHeight="1">
      <c r="A91" s="30">
        <v>81</v>
      </c>
      <c r="B91" s="217" t="s">
        <v>810</v>
      </c>
      <c r="C91" s="231">
        <v>17.45</v>
      </c>
      <c r="D91" s="232">
        <v>18</v>
      </c>
      <c r="E91" s="232">
        <v>16.7</v>
      </c>
      <c r="F91" s="232">
        <v>15.95</v>
      </c>
      <c r="G91" s="232">
        <v>14.649999999999999</v>
      </c>
      <c r="H91" s="232">
        <v>18.75</v>
      </c>
      <c r="I91" s="232">
        <v>20.049999999999997</v>
      </c>
      <c r="J91" s="232">
        <v>20.8</v>
      </c>
      <c r="K91" s="231">
        <v>19.3</v>
      </c>
      <c r="L91" s="231">
        <v>17.25</v>
      </c>
      <c r="M91" s="231">
        <v>545.44824000000006</v>
      </c>
      <c r="N91" s="1"/>
      <c r="O91" s="1"/>
    </row>
    <row r="92" spans="1:15" ht="12.75" customHeight="1">
      <c r="A92" s="30">
        <v>82</v>
      </c>
      <c r="B92" s="217" t="s">
        <v>81</v>
      </c>
      <c r="C92" s="231">
        <v>4311.2</v>
      </c>
      <c r="D92" s="232">
        <v>4293.7333333333336</v>
      </c>
      <c r="E92" s="232">
        <v>4267.4666666666672</v>
      </c>
      <c r="F92" s="232">
        <v>4223.7333333333336</v>
      </c>
      <c r="G92" s="232">
        <v>4197.4666666666672</v>
      </c>
      <c r="H92" s="232">
        <v>4337.4666666666672</v>
      </c>
      <c r="I92" s="232">
        <v>4363.7333333333336</v>
      </c>
      <c r="J92" s="232">
        <v>4407.4666666666672</v>
      </c>
      <c r="K92" s="231">
        <v>4320</v>
      </c>
      <c r="L92" s="231">
        <v>4250</v>
      </c>
      <c r="M92" s="231">
        <v>2.6004399999999999</v>
      </c>
      <c r="N92" s="1"/>
      <c r="O92" s="1"/>
    </row>
    <row r="93" spans="1:15" ht="12.75" customHeight="1">
      <c r="A93" s="30">
        <v>83</v>
      </c>
      <c r="B93" s="217" t="s">
        <v>811</v>
      </c>
      <c r="C93" s="231">
        <v>1073.2</v>
      </c>
      <c r="D93" s="232">
        <v>1080.05</v>
      </c>
      <c r="E93" s="232">
        <v>1059.0999999999999</v>
      </c>
      <c r="F93" s="232">
        <v>1045</v>
      </c>
      <c r="G93" s="232">
        <v>1024.05</v>
      </c>
      <c r="H93" s="232">
        <v>1094.1499999999999</v>
      </c>
      <c r="I93" s="232">
        <v>1115.1000000000001</v>
      </c>
      <c r="J93" s="232">
        <v>1129.1999999999998</v>
      </c>
      <c r="K93" s="231">
        <v>1101</v>
      </c>
      <c r="L93" s="231">
        <v>1065.95</v>
      </c>
      <c r="M93" s="231">
        <v>0.39361000000000002</v>
      </c>
      <c r="N93" s="1"/>
      <c r="O93" s="1"/>
    </row>
    <row r="94" spans="1:15" ht="12.75" customHeight="1">
      <c r="A94" s="30">
        <v>84</v>
      </c>
      <c r="B94" s="217" t="s">
        <v>314</v>
      </c>
      <c r="C94" s="231">
        <v>566.79999999999995</v>
      </c>
      <c r="D94" s="232">
        <v>563.93333333333328</v>
      </c>
      <c r="E94" s="232">
        <v>557.86666666666656</v>
      </c>
      <c r="F94" s="232">
        <v>548.93333333333328</v>
      </c>
      <c r="G94" s="232">
        <v>542.86666666666656</v>
      </c>
      <c r="H94" s="232">
        <v>572.86666666666656</v>
      </c>
      <c r="I94" s="232">
        <v>578.93333333333339</v>
      </c>
      <c r="J94" s="232">
        <v>587.86666666666656</v>
      </c>
      <c r="K94" s="231">
        <v>570</v>
      </c>
      <c r="L94" s="231">
        <v>555</v>
      </c>
      <c r="M94" s="231">
        <v>0.93230999999999997</v>
      </c>
      <c r="N94" s="1"/>
      <c r="O94" s="1"/>
    </row>
    <row r="95" spans="1:15" ht="12.75" customHeight="1">
      <c r="A95" s="30">
        <v>85</v>
      </c>
      <c r="B95" s="217" t="s">
        <v>244</v>
      </c>
      <c r="C95" s="231">
        <v>68.900000000000006</v>
      </c>
      <c r="D95" s="232">
        <v>69.13333333333334</v>
      </c>
      <c r="E95" s="232">
        <v>68.416666666666686</v>
      </c>
      <c r="F95" s="232">
        <v>67.933333333333351</v>
      </c>
      <c r="G95" s="232">
        <v>67.216666666666697</v>
      </c>
      <c r="H95" s="232">
        <v>69.616666666666674</v>
      </c>
      <c r="I95" s="232">
        <v>70.333333333333343</v>
      </c>
      <c r="J95" s="232">
        <v>70.816666666666663</v>
      </c>
      <c r="K95" s="231">
        <v>69.849999999999994</v>
      </c>
      <c r="L95" s="231">
        <v>68.650000000000006</v>
      </c>
      <c r="M95" s="231">
        <v>12.351889999999999</v>
      </c>
      <c r="N95" s="1"/>
      <c r="O95" s="1"/>
    </row>
    <row r="96" spans="1:15" ht="12.75" customHeight="1">
      <c r="A96" s="30">
        <v>86</v>
      </c>
      <c r="B96" s="217" t="s">
        <v>769</v>
      </c>
      <c r="C96" s="231">
        <v>290.8</v>
      </c>
      <c r="D96" s="232">
        <v>289.43333333333334</v>
      </c>
      <c r="E96" s="232">
        <v>284.86666666666667</v>
      </c>
      <c r="F96" s="232">
        <v>278.93333333333334</v>
      </c>
      <c r="G96" s="232">
        <v>274.36666666666667</v>
      </c>
      <c r="H96" s="232">
        <v>295.36666666666667</v>
      </c>
      <c r="I96" s="232">
        <v>299.93333333333339</v>
      </c>
      <c r="J96" s="232">
        <v>305.86666666666667</v>
      </c>
      <c r="K96" s="231">
        <v>294</v>
      </c>
      <c r="L96" s="231">
        <v>283.5</v>
      </c>
      <c r="M96" s="231">
        <v>17.72334</v>
      </c>
      <c r="N96" s="1"/>
      <c r="O96" s="1"/>
    </row>
    <row r="97" spans="1:15" ht="12.75" customHeight="1">
      <c r="A97" s="30">
        <v>87</v>
      </c>
      <c r="B97" s="217" t="s">
        <v>315</v>
      </c>
      <c r="C97" s="231">
        <v>3097.4</v>
      </c>
      <c r="D97" s="232">
        <v>3143.4666666666667</v>
      </c>
      <c r="E97" s="232">
        <v>3023.9333333333334</v>
      </c>
      <c r="F97" s="232">
        <v>2950.4666666666667</v>
      </c>
      <c r="G97" s="232">
        <v>2830.9333333333334</v>
      </c>
      <c r="H97" s="232">
        <v>3216.9333333333334</v>
      </c>
      <c r="I97" s="232">
        <v>3336.4666666666672</v>
      </c>
      <c r="J97" s="232">
        <v>3409.9333333333334</v>
      </c>
      <c r="K97" s="231">
        <v>3263</v>
      </c>
      <c r="L97" s="231">
        <v>3070</v>
      </c>
      <c r="M97" s="231">
        <v>0.30380000000000001</v>
      </c>
      <c r="N97" s="1"/>
      <c r="O97" s="1"/>
    </row>
    <row r="98" spans="1:15" ht="12.75" customHeight="1">
      <c r="A98" s="30">
        <v>88</v>
      </c>
      <c r="B98" s="217" t="s">
        <v>316</v>
      </c>
      <c r="C98" s="231">
        <v>224.15</v>
      </c>
      <c r="D98" s="232">
        <v>222.81666666666669</v>
      </c>
      <c r="E98" s="232">
        <v>219.88333333333338</v>
      </c>
      <c r="F98" s="232">
        <v>215.6166666666667</v>
      </c>
      <c r="G98" s="232">
        <v>212.68333333333339</v>
      </c>
      <c r="H98" s="232">
        <v>227.08333333333337</v>
      </c>
      <c r="I98" s="232">
        <v>230.01666666666671</v>
      </c>
      <c r="J98" s="232">
        <v>234.28333333333336</v>
      </c>
      <c r="K98" s="231">
        <v>225.75</v>
      </c>
      <c r="L98" s="231">
        <v>218.55</v>
      </c>
      <c r="M98" s="231">
        <v>1.5037100000000001</v>
      </c>
      <c r="N98" s="1"/>
      <c r="O98" s="1"/>
    </row>
    <row r="99" spans="1:15" ht="12.75" customHeight="1">
      <c r="A99" s="30">
        <v>89</v>
      </c>
      <c r="B99" s="217" t="s">
        <v>849</v>
      </c>
      <c r="C99" s="231">
        <v>378.3</v>
      </c>
      <c r="D99" s="232">
        <v>381.61666666666662</v>
      </c>
      <c r="E99" s="232">
        <v>373.23333333333323</v>
      </c>
      <c r="F99" s="232">
        <v>368.16666666666663</v>
      </c>
      <c r="G99" s="232">
        <v>359.78333333333325</v>
      </c>
      <c r="H99" s="232">
        <v>386.68333333333322</v>
      </c>
      <c r="I99" s="232">
        <v>395.06666666666655</v>
      </c>
      <c r="J99" s="232">
        <v>400.13333333333321</v>
      </c>
      <c r="K99" s="231">
        <v>390</v>
      </c>
      <c r="L99" s="231">
        <v>376.55</v>
      </c>
      <c r="M99" s="231">
        <v>2.0773299999999999</v>
      </c>
      <c r="N99" s="1"/>
      <c r="O99" s="1"/>
    </row>
    <row r="100" spans="1:15" ht="12.75" customHeight="1">
      <c r="A100" s="30">
        <v>90</v>
      </c>
      <c r="B100" s="217" t="s">
        <v>317</v>
      </c>
      <c r="C100" s="231">
        <v>521.15</v>
      </c>
      <c r="D100" s="232">
        <v>518.6</v>
      </c>
      <c r="E100" s="232">
        <v>511.1</v>
      </c>
      <c r="F100" s="232">
        <v>501.05</v>
      </c>
      <c r="G100" s="232">
        <v>493.55</v>
      </c>
      <c r="H100" s="232">
        <v>528.65000000000009</v>
      </c>
      <c r="I100" s="232">
        <v>536.15000000000009</v>
      </c>
      <c r="J100" s="232">
        <v>546.20000000000005</v>
      </c>
      <c r="K100" s="231">
        <v>526.1</v>
      </c>
      <c r="L100" s="231">
        <v>508.55</v>
      </c>
      <c r="M100" s="231">
        <v>4.7679499999999999</v>
      </c>
      <c r="N100" s="1"/>
      <c r="O100" s="1"/>
    </row>
    <row r="101" spans="1:15" ht="12.75" customHeight="1">
      <c r="A101" s="30">
        <v>91</v>
      </c>
      <c r="B101" s="217" t="s">
        <v>82</v>
      </c>
      <c r="C101" s="231">
        <v>281.64999999999998</v>
      </c>
      <c r="D101" s="232">
        <v>280.98333333333335</v>
      </c>
      <c r="E101" s="232">
        <v>276.36666666666667</v>
      </c>
      <c r="F101" s="232">
        <v>271.08333333333331</v>
      </c>
      <c r="G101" s="232">
        <v>266.46666666666664</v>
      </c>
      <c r="H101" s="232">
        <v>286.26666666666671</v>
      </c>
      <c r="I101" s="232">
        <v>290.88333333333338</v>
      </c>
      <c r="J101" s="232">
        <v>296.16666666666674</v>
      </c>
      <c r="K101" s="231">
        <v>285.60000000000002</v>
      </c>
      <c r="L101" s="231">
        <v>275.7</v>
      </c>
      <c r="M101" s="231">
        <v>98.407269999999997</v>
      </c>
      <c r="N101" s="1"/>
      <c r="O101" s="1"/>
    </row>
    <row r="102" spans="1:15" ht="12.75" customHeight="1">
      <c r="A102" s="30">
        <v>92</v>
      </c>
      <c r="B102" s="217" t="s">
        <v>318</v>
      </c>
      <c r="C102" s="231">
        <v>613.79999999999995</v>
      </c>
      <c r="D102" s="232">
        <v>618.88333333333333</v>
      </c>
      <c r="E102" s="232">
        <v>604.91666666666663</v>
      </c>
      <c r="F102" s="232">
        <v>596.0333333333333</v>
      </c>
      <c r="G102" s="232">
        <v>582.06666666666661</v>
      </c>
      <c r="H102" s="232">
        <v>627.76666666666665</v>
      </c>
      <c r="I102" s="232">
        <v>641.73333333333335</v>
      </c>
      <c r="J102" s="232">
        <v>650.61666666666667</v>
      </c>
      <c r="K102" s="231">
        <v>632.85</v>
      </c>
      <c r="L102" s="231">
        <v>610</v>
      </c>
      <c r="M102" s="231">
        <v>0.86012</v>
      </c>
      <c r="N102" s="1"/>
      <c r="O102" s="1"/>
    </row>
    <row r="103" spans="1:15" ht="12.75" customHeight="1">
      <c r="A103" s="30">
        <v>93</v>
      </c>
      <c r="B103" s="217" t="s">
        <v>319</v>
      </c>
      <c r="C103" s="231">
        <v>621.25</v>
      </c>
      <c r="D103" s="232">
        <v>623.7166666666667</v>
      </c>
      <c r="E103" s="232">
        <v>618.53333333333342</v>
      </c>
      <c r="F103" s="232">
        <v>615.81666666666672</v>
      </c>
      <c r="G103" s="232">
        <v>610.63333333333344</v>
      </c>
      <c r="H103" s="232">
        <v>626.43333333333339</v>
      </c>
      <c r="I103" s="232">
        <v>631.61666666666679</v>
      </c>
      <c r="J103" s="232">
        <v>634.33333333333337</v>
      </c>
      <c r="K103" s="231">
        <v>628.9</v>
      </c>
      <c r="L103" s="231">
        <v>621</v>
      </c>
      <c r="M103" s="231">
        <v>0.88299000000000005</v>
      </c>
      <c r="N103" s="1"/>
      <c r="O103" s="1"/>
    </row>
    <row r="104" spans="1:15" ht="12.75" customHeight="1">
      <c r="A104" s="30">
        <v>94</v>
      </c>
      <c r="B104" s="217" t="s">
        <v>320</v>
      </c>
      <c r="C104" s="231">
        <v>973.25</v>
      </c>
      <c r="D104" s="232">
        <v>977.73333333333323</v>
      </c>
      <c r="E104" s="232">
        <v>961.71666666666647</v>
      </c>
      <c r="F104" s="232">
        <v>950.18333333333328</v>
      </c>
      <c r="G104" s="232">
        <v>934.16666666666652</v>
      </c>
      <c r="H104" s="232">
        <v>989.26666666666642</v>
      </c>
      <c r="I104" s="232">
        <v>1005.2833333333331</v>
      </c>
      <c r="J104" s="232">
        <v>1016.8166666666664</v>
      </c>
      <c r="K104" s="231">
        <v>993.75</v>
      </c>
      <c r="L104" s="231">
        <v>966.2</v>
      </c>
      <c r="M104" s="231">
        <v>0.57032000000000005</v>
      </c>
      <c r="N104" s="1"/>
      <c r="O104" s="1"/>
    </row>
    <row r="105" spans="1:15" ht="12.75" customHeight="1">
      <c r="A105" s="30">
        <v>95</v>
      </c>
      <c r="B105" s="217" t="s">
        <v>245</v>
      </c>
      <c r="C105" s="231">
        <v>111.7</v>
      </c>
      <c r="D105" s="232">
        <v>111.90000000000002</v>
      </c>
      <c r="E105" s="232">
        <v>110.90000000000003</v>
      </c>
      <c r="F105" s="232">
        <v>110.10000000000001</v>
      </c>
      <c r="G105" s="232">
        <v>109.10000000000002</v>
      </c>
      <c r="H105" s="232">
        <v>112.70000000000005</v>
      </c>
      <c r="I105" s="232">
        <v>113.70000000000002</v>
      </c>
      <c r="J105" s="232">
        <v>114.50000000000006</v>
      </c>
      <c r="K105" s="231">
        <v>112.9</v>
      </c>
      <c r="L105" s="231">
        <v>111.1</v>
      </c>
      <c r="M105" s="231">
        <v>7.2924499999999997</v>
      </c>
      <c r="N105" s="1"/>
      <c r="O105" s="1"/>
    </row>
    <row r="106" spans="1:15" ht="12.75" customHeight="1">
      <c r="A106" s="30">
        <v>96</v>
      </c>
      <c r="B106" s="217" t="s">
        <v>321</v>
      </c>
      <c r="C106" s="231">
        <v>1427.75</v>
      </c>
      <c r="D106" s="232">
        <v>1415.2333333333333</v>
      </c>
      <c r="E106" s="232">
        <v>1388.4666666666667</v>
      </c>
      <c r="F106" s="232">
        <v>1349.1833333333334</v>
      </c>
      <c r="G106" s="232">
        <v>1322.4166666666667</v>
      </c>
      <c r="H106" s="232">
        <v>1454.5166666666667</v>
      </c>
      <c r="I106" s="232">
        <v>1481.2833333333335</v>
      </c>
      <c r="J106" s="232">
        <v>1520.5666666666666</v>
      </c>
      <c r="K106" s="231">
        <v>1442</v>
      </c>
      <c r="L106" s="231">
        <v>1375.95</v>
      </c>
      <c r="M106" s="231">
        <v>1.1551400000000001</v>
      </c>
      <c r="N106" s="1"/>
      <c r="O106" s="1"/>
    </row>
    <row r="107" spans="1:15" ht="12.75" customHeight="1">
      <c r="A107" s="30">
        <v>97</v>
      </c>
      <c r="B107" s="217" t="s">
        <v>322</v>
      </c>
      <c r="C107" s="231">
        <v>24.35</v>
      </c>
      <c r="D107" s="232">
        <v>24.133333333333336</v>
      </c>
      <c r="E107" s="232">
        <v>23.666666666666671</v>
      </c>
      <c r="F107" s="232">
        <v>22.983333333333334</v>
      </c>
      <c r="G107" s="232">
        <v>22.516666666666669</v>
      </c>
      <c r="H107" s="232">
        <v>24.816666666666674</v>
      </c>
      <c r="I107" s="232">
        <v>25.283333333333335</v>
      </c>
      <c r="J107" s="232">
        <v>25.966666666666676</v>
      </c>
      <c r="K107" s="231">
        <v>24.6</v>
      </c>
      <c r="L107" s="231">
        <v>23.45</v>
      </c>
      <c r="M107" s="231">
        <v>68.205399999999997</v>
      </c>
      <c r="N107" s="1"/>
      <c r="O107" s="1"/>
    </row>
    <row r="108" spans="1:15" ht="12.75" customHeight="1">
      <c r="A108" s="30">
        <v>98</v>
      </c>
      <c r="B108" s="217" t="s">
        <v>323</v>
      </c>
      <c r="C108" s="231">
        <v>952.2</v>
      </c>
      <c r="D108" s="232">
        <v>958.73333333333323</v>
      </c>
      <c r="E108" s="232">
        <v>943.66666666666652</v>
      </c>
      <c r="F108" s="232">
        <v>935.13333333333333</v>
      </c>
      <c r="G108" s="232">
        <v>920.06666666666661</v>
      </c>
      <c r="H108" s="232">
        <v>967.26666666666642</v>
      </c>
      <c r="I108" s="232">
        <v>982.33333333333326</v>
      </c>
      <c r="J108" s="232">
        <v>990.86666666666633</v>
      </c>
      <c r="K108" s="231">
        <v>973.8</v>
      </c>
      <c r="L108" s="231">
        <v>950.2</v>
      </c>
      <c r="M108" s="231">
        <v>3.8062800000000001</v>
      </c>
      <c r="N108" s="1"/>
      <c r="O108" s="1"/>
    </row>
    <row r="109" spans="1:15" ht="12.75" customHeight="1">
      <c r="A109" s="30">
        <v>99</v>
      </c>
      <c r="B109" s="217" t="s">
        <v>324</v>
      </c>
      <c r="C109" s="231">
        <v>478.85</v>
      </c>
      <c r="D109" s="232">
        <v>482.41666666666669</v>
      </c>
      <c r="E109" s="232">
        <v>472.78333333333336</v>
      </c>
      <c r="F109" s="232">
        <v>466.7166666666667</v>
      </c>
      <c r="G109" s="232">
        <v>457.08333333333337</v>
      </c>
      <c r="H109" s="232">
        <v>488.48333333333335</v>
      </c>
      <c r="I109" s="232">
        <v>498.11666666666667</v>
      </c>
      <c r="J109" s="232">
        <v>504.18333333333334</v>
      </c>
      <c r="K109" s="231">
        <v>492.05</v>
      </c>
      <c r="L109" s="231">
        <v>476.35</v>
      </c>
      <c r="M109" s="231">
        <v>1.26962</v>
      </c>
      <c r="N109" s="1"/>
      <c r="O109" s="1"/>
    </row>
    <row r="110" spans="1:15" ht="12.75" customHeight="1">
      <c r="A110" s="30">
        <v>100</v>
      </c>
      <c r="B110" s="217" t="s">
        <v>325</v>
      </c>
      <c r="C110" s="231">
        <v>652.54999999999995</v>
      </c>
      <c r="D110" s="232">
        <v>645.7166666666667</v>
      </c>
      <c r="E110" s="232">
        <v>632.68333333333339</v>
      </c>
      <c r="F110" s="232">
        <v>612.81666666666672</v>
      </c>
      <c r="G110" s="232">
        <v>599.78333333333342</v>
      </c>
      <c r="H110" s="232">
        <v>665.58333333333337</v>
      </c>
      <c r="I110" s="232">
        <v>678.61666666666667</v>
      </c>
      <c r="J110" s="232">
        <v>698.48333333333335</v>
      </c>
      <c r="K110" s="231">
        <v>658.75</v>
      </c>
      <c r="L110" s="231">
        <v>625.85</v>
      </c>
      <c r="M110" s="231">
        <v>3.8843299999999998</v>
      </c>
      <c r="N110" s="1"/>
      <c r="O110" s="1"/>
    </row>
    <row r="111" spans="1:15" ht="12.75" customHeight="1">
      <c r="A111" s="30">
        <v>101</v>
      </c>
      <c r="B111" s="217" t="s">
        <v>326</v>
      </c>
      <c r="C111" s="231">
        <v>5944.65</v>
      </c>
      <c r="D111" s="232">
        <v>5992.4333333333334</v>
      </c>
      <c r="E111" s="232">
        <v>5834.8666666666668</v>
      </c>
      <c r="F111" s="232">
        <v>5725.083333333333</v>
      </c>
      <c r="G111" s="232">
        <v>5567.5166666666664</v>
      </c>
      <c r="H111" s="232">
        <v>6102.2166666666672</v>
      </c>
      <c r="I111" s="232">
        <v>6259.7833333333347</v>
      </c>
      <c r="J111" s="232">
        <v>6369.5666666666675</v>
      </c>
      <c r="K111" s="231">
        <v>6150</v>
      </c>
      <c r="L111" s="231">
        <v>5882.65</v>
      </c>
      <c r="M111" s="231">
        <v>0.34022000000000002</v>
      </c>
      <c r="N111" s="1"/>
      <c r="O111" s="1"/>
    </row>
    <row r="112" spans="1:15" ht="12.75" customHeight="1">
      <c r="A112" s="30">
        <v>102</v>
      </c>
      <c r="B112" s="217" t="s">
        <v>327</v>
      </c>
      <c r="C112" s="231">
        <v>363.55</v>
      </c>
      <c r="D112" s="232">
        <v>363.93333333333339</v>
      </c>
      <c r="E112" s="232">
        <v>360.26666666666677</v>
      </c>
      <c r="F112" s="232">
        <v>356.98333333333335</v>
      </c>
      <c r="G112" s="232">
        <v>353.31666666666672</v>
      </c>
      <c r="H112" s="232">
        <v>367.21666666666681</v>
      </c>
      <c r="I112" s="232">
        <v>370.88333333333344</v>
      </c>
      <c r="J112" s="232">
        <v>374.16666666666686</v>
      </c>
      <c r="K112" s="231">
        <v>367.6</v>
      </c>
      <c r="L112" s="231">
        <v>360.65</v>
      </c>
      <c r="M112" s="231">
        <v>0.82860999999999996</v>
      </c>
      <c r="N112" s="1"/>
      <c r="O112" s="1"/>
    </row>
    <row r="113" spans="1:15" ht="12.75" customHeight="1">
      <c r="A113" s="30">
        <v>103</v>
      </c>
      <c r="B113" s="217" t="s">
        <v>328</v>
      </c>
      <c r="C113" s="231">
        <v>275.95</v>
      </c>
      <c r="D113" s="232">
        <v>275.08333333333331</v>
      </c>
      <c r="E113" s="232">
        <v>271.71666666666664</v>
      </c>
      <c r="F113" s="232">
        <v>267.48333333333335</v>
      </c>
      <c r="G113" s="232">
        <v>264.11666666666667</v>
      </c>
      <c r="H113" s="232">
        <v>279.31666666666661</v>
      </c>
      <c r="I113" s="232">
        <v>282.68333333333328</v>
      </c>
      <c r="J113" s="232">
        <v>286.91666666666657</v>
      </c>
      <c r="K113" s="231">
        <v>278.45</v>
      </c>
      <c r="L113" s="231">
        <v>270.85000000000002</v>
      </c>
      <c r="M113" s="231">
        <v>8.04345</v>
      </c>
      <c r="N113" s="1"/>
      <c r="O113" s="1"/>
    </row>
    <row r="114" spans="1:15" ht="12.75" customHeight="1">
      <c r="A114" s="30">
        <v>104</v>
      </c>
      <c r="B114" s="217" t="s">
        <v>812</v>
      </c>
      <c r="C114" s="231">
        <v>364.95</v>
      </c>
      <c r="D114" s="232">
        <v>370.63333333333338</v>
      </c>
      <c r="E114" s="232">
        <v>354.06666666666678</v>
      </c>
      <c r="F114" s="232">
        <v>343.18333333333339</v>
      </c>
      <c r="G114" s="232">
        <v>326.61666666666679</v>
      </c>
      <c r="H114" s="232">
        <v>381.51666666666677</v>
      </c>
      <c r="I114" s="232">
        <v>398.08333333333337</v>
      </c>
      <c r="J114" s="232">
        <v>408.96666666666675</v>
      </c>
      <c r="K114" s="231">
        <v>387.2</v>
      </c>
      <c r="L114" s="231">
        <v>359.75</v>
      </c>
      <c r="M114" s="231">
        <v>8.4704800000000002</v>
      </c>
      <c r="N114" s="1"/>
      <c r="O114" s="1"/>
    </row>
    <row r="115" spans="1:15" ht="12.75" customHeight="1">
      <c r="A115" s="30">
        <v>105</v>
      </c>
      <c r="B115" s="217" t="s">
        <v>329</v>
      </c>
      <c r="C115" s="231">
        <v>550.85</v>
      </c>
      <c r="D115" s="232">
        <v>548.26666666666665</v>
      </c>
      <c r="E115" s="232">
        <v>540.0333333333333</v>
      </c>
      <c r="F115" s="232">
        <v>529.2166666666667</v>
      </c>
      <c r="G115" s="232">
        <v>520.98333333333335</v>
      </c>
      <c r="H115" s="232">
        <v>559.08333333333326</v>
      </c>
      <c r="I115" s="232">
        <v>567.31666666666661</v>
      </c>
      <c r="J115" s="232">
        <v>578.13333333333321</v>
      </c>
      <c r="K115" s="231">
        <v>556.5</v>
      </c>
      <c r="L115" s="231">
        <v>537.45000000000005</v>
      </c>
      <c r="M115" s="231">
        <v>1.7262</v>
      </c>
      <c r="N115" s="1"/>
      <c r="O115" s="1"/>
    </row>
    <row r="116" spans="1:15" ht="12.75" customHeight="1">
      <c r="A116" s="30">
        <v>106</v>
      </c>
      <c r="B116" s="217" t="s">
        <v>83</v>
      </c>
      <c r="C116" s="231">
        <v>746.65</v>
      </c>
      <c r="D116" s="232">
        <v>746.7833333333333</v>
      </c>
      <c r="E116" s="232">
        <v>739.76666666666665</v>
      </c>
      <c r="F116" s="232">
        <v>732.88333333333333</v>
      </c>
      <c r="G116" s="232">
        <v>725.86666666666667</v>
      </c>
      <c r="H116" s="232">
        <v>753.66666666666663</v>
      </c>
      <c r="I116" s="232">
        <v>760.68333333333328</v>
      </c>
      <c r="J116" s="232">
        <v>767.56666666666661</v>
      </c>
      <c r="K116" s="231">
        <v>753.8</v>
      </c>
      <c r="L116" s="231">
        <v>739.9</v>
      </c>
      <c r="M116" s="231">
        <v>8.4837500000000006</v>
      </c>
      <c r="N116" s="1"/>
      <c r="O116" s="1"/>
    </row>
    <row r="117" spans="1:15" ht="12.75" customHeight="1">
      <c r="A117" s="30">
        <v>107</v>
      </c>
      <c r="B117" s="217" t="s">
        <v>84</v>
      </c>
      <c r="C117" s="231">
        <v>883.45</v>
      </c>
      <c r="D117" s="232">
        <v>883.4</v>
      </c>
      <c r="E117" s="232">
        <v>876.8</v>
      </c>
      <c r="F117" s="232">
        <v>870.15</v>
      </c>
      <c r="G117" s="232">
        <v>863.55</v>
      </c>
      <c r="H117" s="232">
        <v>890.05</v>
      </c>
      <c r="I117" s="232">
        <v>896.65000000000009</v>
      </c>
      <c r="J117" s="232">
        <v>903.3</v>
      </c>
      <c r="K117" s="231">
        <v>890</v>
      </c>
      <c r="L117" s="231">
        <v>876.75</v>
      </c>
      <c r="M117" s="231">
        <v>20.23997</v>
      </c>
      <c r="N117" s="1"/>
      <c r="O117" s="1"/>
    </row>
    <row r="118" spans="1:15" ht="12.75" customHeight="1">
      <c r="A118" s="30">
        <v>108</v>
      </c>
      <c r="B118" s="217" t="s">
        <v>91</v>
      </c>
      <c r="C118" s="231">
        <v>130.1</v>
      </c>
      <c r="D118" s="232">
        <v>130.31666666666666</v>
      </c>
      <c r="E118" s="232">
        <v>127.53333333333333</v>
      </c>
      <c r="F118" s="232">
        <v>124.96666666666667</v>
      </c>
      <c r="G118" s="232">
        <v>122.18333333333334</v>
      </c>
      <c r="H118" s="232">
        <v>132.88333333333333</v>
      </c>
      <c r="I118" s="232">
        <v>135.66666666666663</v>
      </c>
      <c r="J118" s="232">
        <v>138.23333333333332</v>
      </c>
      <c r="K118" s="231">
        <v>133.1</v>
      </c>
      <c r="L118" s="231">
        <v>127.75</v>
      </c>
      <c r="M118" s="231">
        <v>68.869749999999996</v>
      </c>
      <c r="N118" s="1"/>
      <c r="O118" s="1"/>
    </row>
    <row r="119" spans="1:15" ht="12.75" customHeight="1">
      <c r="A119" s="30">
        <v>109</v>
      </c>
      <c r="B119" s="217" t="s">
        <v>802</v>
      </c>
      <c r="C119" s="231">
        <v>1380.95</v>
      </c>
      <c r="D119" s="232">
        <v>1388.3166666666666</v>
      </c>
      <c r="E119" s="232">
        <v>1367.6333333333332</v>
      </c>
      <c r="F119" s="232">
        <v>1354.3166666666666</v>
      </c>
      <c r="G119" s="232">
        <v>1333.6333333333332</v>
      </c>
      <c r="H119" s="232">
        <v>1401.6333333333332</v>
      </c>
      <c r="I119" s="232">
        <v>1422.3166666666666</v>
      </c>
      <c r="J119" s="232">
        <v>1435.6333333333332</v>
      </c>
      <c r="K119" s="231">
        <v>1409</v>
      </c>
      <c r="L119" s="231">
        <v>1375</v>
      </c>
      <c r="M119" s="231">
        <v>0.72980999999999996</v>
      </c>
      <c r="N119" s="1"/>
      <c r="O119" s="1"/>
    </row>
    <row r="120" spans="1:15" ht="12.75" customHeight="1">
      <c r="A120" s="30">
        <v>110</v>
      </c>
      <c r="B120" s="217" t="s">
        <v>85</v>
      </c>
      <c r="C120" s="231">
        <v>220.85</v>
      </c>
      <c r="D120" s="232">
        <v>219.88333333333333</v>
      </c>
      <c r="E120" s="232">
        <v>217.31666666666666</v>
      </c>
      <c r="F120" s="232">
        <v>213.78333333333333</v>
      </c>
      <c r="G120" s="232">
        <v>211.21666666666667</v>
      </c>
      <c r="H120" s="232">
        <v>223.41666666666666</v>
      </c>
      <c r="I120" s="232">
        <v>225.98333333333332</v>
      </c>
      <c r="J120" s="232">
        <v>229.51666666666665</v>
      </c>
      <c r="K120" s="231">
        <v>222.45</v>
      </c>
      <c r="L120" s="231">
        <v>216.35</v>
      </c>
      <c r="M120" s="231">
        <v>49.882449999999999</v>
      </c>
      <c r="N120" s="1"/>
      <c r="O120" s="1"/>
    </row>
    <row r="121" spans="1:15" ht="12.75" customHeight="1">
      <c r="A121" s="30">
        <v>111</v>
      </c>
      <c r="B121" s="217" t="s">
        <v>330</v>
      </c>
      <c r="C121" s="231">
        <v>437</v>
      </c>
      <c r="D121" s="232">
        <v>434.2166666666667</v>
      </c>
      <c r="E121" s="232">
        <v>428.03333333333342</v>
      </c>
      <c r="F121" s="232">
        <v>419.06666666666672</v>
      </c>
      <c r="G121" s="232">
        <v>412.88333333333344</v>
      </c>
      <c r="H121" s="232">
        <v>443.18333333333339</v>
      </c>
      <c r="I121" s="232">
        <v>449.36666666666667</v>
      </c>
      <c r="J121" s="232">
        <v>458.33333333333337</v>
      </c>
      <c r="K121" s="231">
        <v>440.4</v>
      </c>
      <c r="L121" s="231">
        <v>425.25</v>
      </c>
      <c r="M121" s="231">
        <v>3.8189700000000002</v>
      </c>
      <c r="N121" s="1"/>
      <c r="O121" s="1"/>
    </row>
    <row r="122" spans="1:15" ht="12.75" customHeight="1">
      <c r="A122" s="30">
        <v>112</v>
      </c>
      <c r="B122" s="217" t="s">
        <v>87</v>
      </c>
      <c r="C122" s="231">
        <v>3852.05</v>
      </c>
      <c r="D122" s="232">
        <v>3877.5666666666671</v>
      </c>
      <c r="E122" s="232">
        <v>3810.5333333333342</v>
      </c>
      <c r="F122" s="232">
        <v>3769.0166666666673</v>
      </c>
      <c r="G122" s="232">
        <v>3701.9833333333345</v>
      </c>
      <c r="H122" s="232">
        <v>3919.0833333333339</v>
      </c>
      <c r="I122" s="232">
        <v>3986.1166666666668</v>
      </c>
      <c r="J122" s="232">
        <v>4027.6333333333337</v>
      </c>
      <c r="K122" s="231">
        <v>3944.6</v>
      </c>
      <c r="L122" s="231">
        <v>3836.05</v>
      </c>
      <c r="M122" s="231">
        <v>3.4538000000000002</v>
      </c>
      <c r="N122" s="1"/>
      <c r="O122" s="1"/>
    </row>
    <row r="123" spans="1:15" ht="12.75" customHeight="1">
      <c r="A123" s="30">
        <v>113</v>
      </c>
      <c r="B123" s="217" t="s">
        <v>88</v>
      </c>
      <c r="C123" s="231">
        <v>1500.15</v>
      </c>
      <c r="D123" s="232">
        <v>1498.2166666666669</v>
      </c>
      <c r="E123" s="232">
        <v>1488.4833333333338</v>
      </c>
      <c r="F123" s="232">
        <v>1476.8166666666668</v>
      </c>
      <c r="G123" s="232">
        <v>1467.0833333333337</v>
      </c>
      <c r="H123" s="232">
        <v>1509.8833333333339</v>
      </c>
      <c r="I123" s="232">
        <v>1519.616666666667</v>
      </c>
      <c r="J123" s="232">
        <v>1531.283333333334</v>
      </c>
      <c r="K123" s="231">
        <v>1507.95</v>
      </c>
      <c r="L123" s="231">
        <v>1486.55</v>
      </c>
      <c r="M123" s="231">
        <v>3.1322399999999999</v>
      </c>
      <c r="N123" s="1"/>
      <c r="O123" s="1"/>
    </row>
    <row r="124" spans="1:15" ht="12.75" customHeight="1">
      <c r="A124" s="30">
        <v>114</v>
      </c>
      <c r="B124" s="217" t="s">
        <v>331</v>
      </c>
      <c r="C124" s="231">
        <v>2164.6</v>
      </c>
      <c r="D124" s="232">
        <v>2183.0499999999997</v>
      </c>
      <c r="E124" s="232">
        <v>2141.5499999999993</v>
      </c>
      <c r="F124" s="232">
        <v>2118.4999999999995</v>
      </c>
      <c r="G124" s="232">
        <v>2076.9999999999991</v>
      </c>
      <c r="H124" s="232">
        <v>2206.0999999999995</v>
      </c>
      <c r="I124" s="232">
        <v>2247.6000000000004</v>
      </c>
      <c r="J124" s="232">
        <v>2270.6499999999996</v>
      </c>
      <c r="K124" s="231">
        <v>2224.5500000000002</v>
      </c>
      <c r="L124" s="231">
        <v>2160</v>
      </c>
      <c r="M124" s="231">
        <v>1.0487500000000001</v>
      </c>
      <c r="N124" s="1"/>
      <c r="O124" s="1"/>
    </row>
    <row r="125" spans="1:15" ht="12.75" customHeight="1">
      <c r="A125" s="30">
        <v>115</v>
      </c>
      <c r="B125" s="217" t="s">
        <v>89</v>
      </c>
      <c r="C125" s="231">
        <v>592.35</v>
      </c>
      <c r="D125" s="232">
        <v>589.58333333333337</v>
      </c>
      <c r="E125" s="232">
        <v>585.41666666666674</v>
      </c>
      <c r="F125" s="232">
        <v>578.48333333333335</v>
      </c>
      <c r="G125" s="232">
        <v>574.31666666666672</v>
      </c>
      <c r="H125" s="232">
        <v>596.51666666666677</v>
      </c>
      <c r="I125" s="232">
        <v>600.68333333333351</v>
      </c>
      <c r="J125" s="232">
        <v>607.61666666666679</v>
      </c>
      <c r="K125" s="231">
        <v>593.75</v>
      </c>
      <c r="L125" s="231">
        <v>582.65</v>
      </c>
      <c r="M125" s="231">
        <v>6.9694099999999999</v>
      </c>
      <c r="N125" s="1"/>
      <c r="O125" s="1"/>
    </row>
    <row r="126" spans="1:15" ht="12.75" customHeight="1">
      <c r="A126" s="30">
        <v>116</v>
      </c>
      <c r="B126" s="217" t="s">
        <v>90</v>
      </c>
      <c r="C126" s="231">
        <v>861.1</v>
      </c>
      <c r="D126" s="232">
        <v>865.51666666666677</v>
      </c>
      <c r="E126" s="232">
        <v>853.58333333333348</v>
      </c>
      <c r="F126" s="232">
        <v>846.06666666666672</v>
      </c>
      <c r="G126" s="232">
        <v>834.13333333333344</v>
      </c>
      <c r="H126" s="232">
        <v>873.03333333333353</v>
      </c>
      <c r="I126" s="232">
        <v>884.9666666666667</v>
      </c>
      <c r="J126" s="232">
        <v>892.48333333333358</v>
      </c>
      <c r="K126" s="231">
        <v>877.45</v>
      </c>
      <c r="L126" s="231">
        <v>858</v>
      </c>
      <c r="M126" s="231">
        <v>1.79044</v>
      </c>
      <c r="N126" s="1"/>
      <c r="O126" s="1"/>
    </row>
    <row r="127" spans="1:15" ht="12.75" customHeight="1">
      <c r="A127" s="30">
        <v>117</v>
      </c>
      <c r="B127" s="217" t="s">
        <v>332</v>
      </c>
      <c r="C127" s="231">
        <v>894.65</v>
      </c>
      <c r="D127" s="232">
        <v>894.43333333333339</v>
      </c>
      <c r="E127" s="232">
        <v>888.21666666666681</v>
      </c>
      <c r="F127" s="232">
        <v>881.78333333333342</v>
      </c>
      <c r="G127" s="232">
        <v>875.56666666666683</v>
      </c>
      <c r="H127" s="232">
        <v>900.86666666666679</v>
      </c>
      <c r="I127" s="232">
        <v>907.08333333333348</v>
      </c>
      <c r="J127" s="232">
        <v>913.51666666666677</v>
      </c>
      <c r="K127" s="231">
        <v>900.65</v>
      </c>
      <c r="L127" s="231">
        <v>888</v>
      </c>
      <c r="M127" s="231">
        <v>0.60987000000000002</v>
      </c>
      <c r="N127" s="1"/>
      <c r="O127" s="1"/>
    </row>
    <row r="128" spans="1:15" ht="12.75" customHeight="1">
      <c r="A128" s="30">
        <v>118</v>
      </c>
      <c r="B128" s="217" t="s">
        <v>246</v>
      </c>
      <c r="C128" s="231">
        <v>286.45</v>
      </c>
      <c r="D128" s="232">
        <v>288.8</v>
      </c>
      <c r="E128" s="232">
        <v>283.60000000000002</v>
      </c>
      <c r="F128" s="232">
        <v>280.75</v>
      </c>
      <c r="G128" s="232">
        <v>275.55</v>
      </c>
      <c r="H128" s="232">
        <v>291.65000000000003</v>
      </c>
      <c r="I128" s="232">
        <v>296.84999999999997</v>
      </c>
      <c r="J128" s="232">
        <v>299.70000000000005</v>
      </c>
      <c r="K128" s="231">
        <v>294</v>
      </c>
      <c r="L128" s="231">
        <v>285.95</v>
      </c>
      <c r="M128" s="231">
        <v>15.99131</v>
      </c>
      <c r="N128" s="1"/>
      <c r="O128" s="1"/>
    </row>
    <row r="129" spans="1:15" ht="12.75" customHeight="1">
      <c r="A129" s="30">
        <v>119</v>
      </c>
      <c r="B129" s="217" t="s">
        <v>92</v>
      </c>
      <c r="C129" s="231">
        <v>1657.7</v>
      </c>
      <c r="D129" s="232">
        <v>1664.0333333333335</v>
      </c>
      <c r="E129" s="232">
        <v>1628.166666666667</v>
      </c>
      <c r="F129" s="232">
        <v>1598.6333333333334</v>
      </c>
      <c r="G129" s="232">
        <v>1562.7666666666669</v>
      </c>
      <c r="H129" s="232">
        <v>1693.5666666666671</v>
      </c>
      <c r="I129" s="232">
        <v>1729.4333333333334</v>
      </c>
      <c r="J129" s="232">
        <v>1758.9666666666672</v>
      </c>
      <c r="K129" s="231">
        <v>1699.9</v>
      </c>
      <c r="L129" s="231">
        <v>1634.5</v>
      </c>
      <c r="M129" s="231">
        <v>6.5583499999999999</v>
      </c>
      <c r="N129" s="1"/>
      <c r="O129" s="1"/>
    </row>
    <row r="130" spans="1:15" ht="12.75" customHeight="1">
      <c r="A130" s="30">
        <v>120</v>
      </c>
      <c r="B130" s="217" t="s">
        <v>333</v>
      </c>
      <c r="C130" s="231">
        <v>946.15</v>
      </c>
      <c r="D130" s="232">
        <v>939.4</v>
      </c>
      <c r="E130" s="232">
        <v>926.8</v>
      </c>
      <c r="F130" s="232">
        <v>907.44999999999993</v>
      </c>
      <c r="G130" s="232">
        <v>894.84999999999991</v>
      </c>
      <c r="H130" s="232">
        <v>958.75</v>
      </c>
      <c r="I130" s="232">
        <v>971.35000000000014</v>
      </c>
      <c r="J130" s="232">
        <v>990.7</v>
      </c>
      <c r="K130" s="231">
        <v>952</v>
      </c>
      <c r="L130" s="231">
        <v>920.05</v>
      </c>
      <c r="M130" s="231">
        <v>1.44282</v>
      </c>
      <c r="N130" s="1"/>
      <c r="O130" s="1"/>
    </row>
    <row r="131" spans="1:15" ht="12.75" customHeight="1">
      <c r="A131" s="30">
        <v>121</v>
      </c>
      <c r="B131" s="217" t="s">
        <v>335</v>
      </c>
      <c r="C131" s="231">
        <v>809.8</v>
      </c>
      <c r="D131" s="232">
        <v>813.91666666666663</v>
      </c>
      <c r="E131" s="232">
        <v>800.88333333333321</v>
      </c>
      <c r="F131" s="232">
        <v>791.96666666666658</v>
      </c>
      <c r="G131" s="232">
        <v>778.93333333333317</v>
      </c>
      <c r="H131" s="232">
        <v>822.83333333333326</v>
      </c>
      <c r="I131" s="232">
        <v>835.86666666666679</v>
      </c>
      <c r="J131" s="232">
        <v>844.7833333333333</v>
      </c>
      <c r="K131" s="231">
        <v>826.95</v>
      </c>
      <c r="L131" s="231">
        <v>805</v>
      </c>
      <c r="M131" s="231">
        <v>0.30087000000000003</v>
      </c>
      <c r="N131" s="1"/>
      <c r="O131" s="1"/>
    </row>
    <row r="132" spans="1:15" ht="12.75" customHeight="1">
      <c r="A132" s="30">
        <v>122</v>
      </c>
      <c r="B132" s="217" t="s">
        <v>97</v>
      </c>
      <c r="C132" s="231">
        <v>360.05</v>
      </c>
      <c r="D132" s="232">
        <v>355.45</v>
      </c>
      <c r="E132" s="232">
        <v>349.4</v>
      </c>
      <c r="F132" s="232">
        <v>338.75</v>
      </c>
      <c r="G132" s="232">
        <v>332.7</v>
      </c>
      <c r="H132" s="232">
        <v>366.09999999999997</v>
      </c>
      <c r="I132" s="232">
        <v>372.15000000000003</v>
      </c>
      <c r="J132" s="232">
        <v>382.79999999999995</v>
      </c>
      <c r="K132" s="231">
        <v>361.5</v>
      </c>
      <c r="L132" s="231">
        <v>344.8</v>
      </c>
      <c r="M132" s="231">
        <v>54.12088</v>
      </c>
      <c r="N132" s="1"/>
      <c r="O132" s="1"/>
    </row>
    <row r="133" spans="1:15" ht="12.75" customHeight="1">
      <c r="A133" s="30">
        <v>123</v>
      </c>
      <c r="B133" s="217" t="s">
        <v>93</v>
      </c>
      <c r="C133" s="231">
        <v>534.5</v>
      </c>
      <c r="D133" s="232">
        <v>530.91666666666663</v>
      </c>
      <c r="E133" s="232">
        <v>524.08333333333326</v>
      </c>
      <c r="F133" s="232">
        <v>513.66666666666663</v>
      </c>
      <c r="G133" s="232">
        <v>506.83333333333326</v>
      </c>
      <c r="H133" s="232">
        <v>541.33333333333326</v>
      </c>
      <c r="I133" s="232">
        <v>548.16666666666652</v>
      </c>
      <c r="J133" s="232">
        <v>558.58333333333326</v>
      </c>
      <c r="K133" s="231">
        <v>537.75</v>
      </c>
      <c r="L133" s="231">
        <v>520.5</v>
      </c>
      <c r="M133" s="231">
        <v>20.947240000000001</v>
      </c>
      <c r="N133" s="1"/>
      <c r="O133" s="1"/>
    </row>
    <row r="134" spans="1:15" ht="12.75" customHeight="1">
      <c r="A134" s="30">
        <v>124</v>
      </c>
      <c r="B134" s="217" t="s">
        <v>247</v>
      </c>
      <c r="C134" s="231">
        <v>1785.45</v>
      </c>
      <c r="D134" s="232">
        <v>1784.8333333333333</v>
      </c>
      <c r="E134" s="232">
        <v>1770.6666666666665</v>
      </c>
      <c r="F134" s="232">
        <v>1755.8833333333332</v>
      </c>
      <c r="G134" s="232">
        <v>1741.7166666666665</v>
      </c>
      <c r="H134" s="232">
        <v>1799.6166666666666</v>
      </c>
      <c r="I134" s="232">
        <v>1813.7833333333331</v>
      </c>
      <c r="J134" s="232">
        <v>1828.5666666666666</v>
      </c>
      <c r="K134" s="231">
        <v>1799</v>
      </c>
      <c r="L134" s="231">
        <v>1770.05</v>
      </c>
      <c r="M134" s="231">
        <v>2.29888</v>
      </c>
      <c r="N134" s="1"/>
      <c r="O134" s="1"/>
    </row>
    <row r="135" spans="1:15" ht="12.75" customHeight="1">
      <c r="A135" s="30">
        <v>125</v>
      </c>
      <c r="B135" s="217" t="s">
        <v>850</v>
      </c>
      <c r="C135" s="231">
        <v>587.1</v>
      </c>
      <c r="D135" s="232">
        <v>592.16666666666663</v>
      </c>
      <c r="E135" s="232">
        <v>577.93333333333328</v>
      </c>
      <c r="F135" s="232">
        <v>568.76666666666665</v>
      </c>
      <c r="G135" s="232">
        <v>554.5333333333333</v>
      </c>
      <c r="H135" s="232">
        <v>601.33333333333326</v>
      </c>
      <c r="I135" s="232">
        <v>615.56666666666661</v>
      </c>
      <c r="J135" s="232">
        <v>624.73333333333323</v>
      </c>
      <c r="K135" s="231">
        <v>606.4</v>
      </c>
      <c r="L135" s="231">
        <v>583</v>
      </c>
      <c r="M135" s="231">
        <v>2.2336499999999999</v>
      </c>
      <c r="N135" s="1"/>
      <c r="O135" s="1"/>
    </row>
    <row r="136" spans="1:15" ht="12.75" customHeight="1">
      <c r="A136" s="30">
        <v>126</v>
      </c>
      <c r="B136" s="217" t="s">
        <v>94</v>
      </c>
      <c r="C136" s="231">
        <v>1810.2</v>
      </c>
      <c r="D136" s="232">
        <v>1804.6833333333334</v>
      </c>
      <c r="E136" s="232">
        <v>1780.9666666666667</v>
      </c>
      <c r="F136" s="232">
        <v>1751.7333333333333</v>
      </c>
      <c r="G136" s="232">
        <v>1728.0166666666667</v>
      </c>
      <c r="H136" s="232">
        <v>1833.9166666666667</v>
      </c>
      <c r="I136" s="232">
        <v>1857.6333333333334</v>
      </c>
      <c r="J136" s="232">
        <v>1886.8666666666668</v>
      </c>
      <c r="K136" s="231">
        <v>1828.4</v>
      </c>
      <c r="L136" s="231">
        <v>1775.45</v>
      </c>
      <c r="M136" s="231">
        <v>3.4007100000000001</v>
      </c>
      <c r="N136" s="1"/>
      <c r="O136" s="1"/>
    </row>
    <row r="137" spans="1:15" ht="12.75" customHeight="1">
      <c r="A137" s="30">
        <v>127</v>
      </c>
      <c r="B137" s="217" t="s">
        <v>843</v>
      </c>
      <c r="C137" s="231">
        <v>331.35</v>
      </c>
      <c r="D137" s="232">
        <v>331.48333333333335</v>
      </c>
      <c r="E137" s="232">
        <v>326.9666666666667</v>
      </c>
      <c r="F137" s="232">
        <v>322.58333333333337</v>
      </c>
      <c r="G137" s="232">
        <v>318.06666666666672</v>
      </c>
      <c r="H137" s="232">
        <v>335.86666666666667</v>
      </c>
      <c r="I137" s="232">
        <v>340.38333333333333</v>
      </c>
      <c r="J137" s="232">
        <v>344.76666666666665</v>
      </c>
      <c r="K137" s="231">
        <v>336</v>
      </c>
      <c r="L137" s="231">
        <v>327.10000000000002</v>
      </c>
      <c r="M137" s="231">
        <v>14.516780000000001</v>
      </c>
      <c r="N137" s="1"/>
      <c r="O137" s="1"/>
    </row>
    <row r="138" spans="1:15" ht="12.75" customHeight="1">
      <c r="A138" s="30">
        <v>128</v>
      </c>
      <c r="B138" s="217" t="s">
        <v>336</v>
      </c>
      <c r="C138" s="231">
        <v>192.5</v>
      </c>
      <c r="D138" s="232">
        <v>190.43333333333331</v>
      </c>
      <c r="E138" s="232">
        <v>186.56666666666661</v>
      </c>
      <c r="F138" s="232">
        <v>180.6333333333333</v>
      </c>
      <c r="G138" s="232">
        <v>176.76666666666659</v>
      </c>
      <c r="H138" s="232">
        <v>196.36666666666662</v>
      </c>
      <c r="I138" s="232">
        <v>200.23333333333335</v>
      </c>
      <c r="J138" s="232">
        <v>206.16666666666663</v>
      </c>
      <c r="K138" s="231">
        <v>194.3</v>
      </c>
      <c r="L138" s="231">
        <v>184.5</v>
      </c>
      <c r="M138" s="231">
        <v>25.890689999999999</v>
      </c>
      <c r="N138" s="1"/>
      <c r="O138" s="1"/>
    </row>
    <row r="139" spans="1:15" ht="12.75" customHeight="1">
      <c r="A139" s="30">
        <v>129</v>
      </c>
      <c r="B139" s="217" t="s">
        <v>813</v>
      </c>
      <c r="C139" s="231">
        <v>145.30000000000001</v>
      </c>
      <c r="D139" s="232">
        <v>144.85</v>
      </c>
      <c r="E139" s="232">
        <v>142.75</v>
      </c>
      <c r="F139" s="232">
        <v>140.20000000000002</v>
      </c>
      <c r="G139" s="232">
        <v>138.10000000000002</v>
      </c>
      <c r="H139" s="232">
        <v>147.39999999999998</v>
      </c>
      <c r="I139" s="232">
        <v>149.49999999999994</v>
      </c>
      <c r="J139" s="232">
        <v>152.04999999999995</v>
      </c>
      <c r="K139" s="231">
        <v>146.94999999999999</v>
      </c>
      <c r="L139" s="231">
        <v>142.30000000000001</v>
      </c>
      <c r="M139" s="231">
        <v>12.06474</v>
      </c>
      <c r="N139" s="1"/>
      <c r="O139" s="1"/>
    </row>
    <row r="140" spans="1:15" ht="12.75" customHeight="1">
      <c r="A140" s="30">
        <v>130</v>
      </c>
      <c r="B140" s="217" t="s">
        <v>248</v>
      </c>
      <c r="C140" s="231">
        <v>28.65</v>
      </c>
      <c r="D140" s="232">
        <v>28.7</v>
      </c>
      <c r="E140" s="232">
        <v>28.299999999999997</v>
      </c>
      <c r="F140" s="232">
        <v>27.95</v>
      </c>
      <c r="G140" s="232">
        <v>27.549999999999997</v>
      </c>
      <c r="H140" s="232">
        <v>29.049999999999997</v>
      </c>
      <c r="I140" s="232">
        <v>29.449999999999996</v>
      </c>
      <c r="J140" s="232">
        <v>29.799999999999997</v>
      </c>
      <c r="K140" s="231">
        <v>29.1</v>
      </c>
      <c r="L140" s="231">
        <v>28.35</v>
      </c>
      <c r="M140" s="231">
        <v>14.95167</v>
      </c>
      <c r="N140" s="1"/>
      <c r="O140" s="1"/>
    </row>
    <row r="141" spans="1:15" ht="12.75" customHeight="1">
      <c r="A141" s="30">
        <v>131</v>
      </c>
      <c r="B141" s="217" t="s">
        <v>337</v>
      </c>
      <c r="C141" s="231">
        <v>186.9</v>
      </c>
      <c r="D141" s="232">
        <v>187.06666666666669</v>
      </c>
      <c r="E141" s="232">
        <v>184.23333333333338</v>
      </c>
      <c r="F141" s="232">
        <v>181.56666666666669</v>
      </c>
      <c r="G141" s="232">
        <v>178.73333333333338</v>
      </c>
      <c r="H141" s="232">
        <v>189.73333333333338</v>
      </c>
      <c r="I141" s="232">
        <v>192.56666666666669</v>
      </c>
      <c r="J141" s="232">
        <v>195.23333333333338</v>
      </c>
      <c r="K141" s="231">
        <v>189.9</v>
      </c>
      <c r="L141" s="231">
        <v>184.4</v>
      </c>
      <c r="M141" s="231">
        <v>2.4567600000000001</v>
      </c>
      <c r="N141" s="1"/>
      <c r="O141" s="1"/>
    </row>
    <row r="142" spans="1:15" ht="12.75" customHeight="1">
      <c r="A142" s="30">
        <v>132</v>
      </c>
      <c r="B142" s="217" t="s">
        <v>95</v>
      </c>
      <c r="C142" s="231">
        <v>2801.6</v>
      </c>
      <c r="D142" s="232">
        <v>2806.0333333333328</v>
      </c>
      <c r="E142" s="232">
        <v>2763.3666666666659</v>
      </c>
      <c r="F142" s="232">
        <v>2725.1333333333332</v>
      </c>
      <c r="G142" s="232">
        <v>2682.4666666666662</v>
      </c>
      <c r="H142" s="232">
        <v>2844.2666666666655</v>
      </c>
      <c r="I142" s="232">
        <v>2886.9333333333325</v>
      </c>
      <c r="J142" s="232">
        <v>2925.1666666666652</v>
      </c>
      <c r="K142" s="231">
        <v>2848.7</v>
      </c>
      <c r="L142" s="231">
        <v>2767.8</v>
      </c>
      <c r="M142" s="231">
        <v>4.7759600000000004</v>
      </c>
      <c r="N142" s="1"/>
      <c r="O142" s="1"/>
    </row>
    <row r="143" spans="1:15" ht="12.75" customHeight="1">
      <c r="A143" s="30">
        <v>133</v>
      </c>
      <c r="B143" s="217" t="s">
        <v>249</v>
      </c>
      <c r="C143" s="231">
        <v>2868.05</v>
      </c>
      <c r="D143" s="232">
        <v>2866.2833333333333</v>
      </c>
      <c r="E143" s="232">
        <v>2832.5666666666666</v>
      </c>
      <c r="F143" s="232">
        <v>2797.0833333333335</v>
      </c>
      <c r="G143" s="232">
        <v>2763.3666666666668</v>
      </c>
      <c r="H143" s="232">
        <v>2901.7666666666664</v>
      </c>
      <c r="I143" s="232">
        <v>2935.4833333333327</v>
      </c>
      <c r="J143" s="232">
        <v>2970.9666666666662</v>
      </c>
      <c r="K143" s="231">
        <v>2900</v>
      </c>
      <c r="L143" s="231">
        <v>2830.8</v>
      </c>
      <c r="M143" s="231">
        <v>2.31087</v>
      </c>
      <c r="N143" s="1"/>
      <c r="O143" s="1"/>
    </row>
    <row r="144" spans="1:15" ht="12.75" customHeight="1">
      <c r="A144" s="30">
        <v>134</v>
      </c>
      <c r="B144" s="217" t="s">
        <v>143</v>
      </c>
      <c r="C144" s="231">
        <v>1867</v>
      </c>
      <c r="D144" s="232">
        <v>1857.7</v>
      </c>
      <c r="E144" s="232">
        <v>1845.4</v>
      </c>
      <c r="F144" s="232">
        <v>1823.8</v>
      </c>
      <c r="G144" s="232">
        <v>1811.5</v>
      </c>
      <c r="H144" s="232">
        <v>1879.3000000000002</v>
      </c>
      <c r="I144" s="232">
        <v>1891.6</v>
      </c>
      <c r="J144" s="232">
        <v>1913.2000000000003</v>
      </c>
      <c r="K144" s="231">
        <v>1870</v>
      </c>
      <c r="L144" s="231">
        <v>1836.1</v>
      </c>
      <c r="M144" s="231">
        <v>1.71777</v>
      </c>
      <c r="N144" s="1"/>
      <c r="O144" s="1"/>
    </row>
    <row r="145" spans="1:15" ht="12.75" customHeight="1">
      <c r="A145" s="30">
        <v>135</v>
      </c>
      <c r="B145" s="217" t="s">
        <v>98</v>
      </c>
      <c r="C145" s="231">
        <v>4383.75</v>
      </c>
      <c r="D145" s="232">
        <v>4394.7</v>
      </c>
      <c r="E145" s="232">
        <v>4359.3999999999996</v>
      </c>
      <c r="F145" s="232">
        <v>4335.05</v>
      </c>
      <c r="G145" s="232">
        <v>4299.75</v>
      </c>
      <c r="H145" s="232">
        <v>4419.0499999999993</v>
      </c>
      <c r="I145" s="232">
        <v>4454.3500000000004</v>
      </c>
      <c r="J145" s="232">
        <v>4478.6999999999989</v>
      </c>
      <c r="K145" s="231">
        <v>4430</v>
      </c>
      <c r="L145" s="231">
        <v>4370.3500000000004</v>
      </c>
      <c r="M145" s="231">
        <v>2.7692800000000002</v>
      </c>
      <c r="N145" s="1"/>
      <c r="O145" s="1"/>
    </row>
    <row r="146" spans="1:15" ht="12.75" customHeight="1">
      <c r="A146" s="30">
        <v>136</v>
      </c>
      <c r="B146" s="217" t="s">
        <v>338</v>
      </c>
      <c r="C146" s="231">
        <v>502.6</v>
      </c>
      <c r="D146" s="232">
        <v>506.53333333333336</v>
      </c>
      <c r="E146" s="232">
        <v>496.61666666666667</v>
      </c>
      <c r="F146" s="232">
        <v>490.63333333333333</v>
      </c>
      <c r="G146" s="232">
        <v>480.71666666666664</v>
      </c>
      <c r="H146" s="232">
        <v>512.51666666666665</v>
      </c>
      <c r="I146" s="232">
        <v>522.43333333333339</v>
      </c>
      <c r="J146" s="232">
        <v>528.41666666666674</v>
      </c>
      <c r="K146" s="231">
        <v>516.45000000000005</v>
      </c>
      <c r="L146" s="231">
        <v>500.55</v>
      </c>
      <c r="M146" s="231">
        <v>1.08081</v>
      </c>
      <c r="N146" s="1"/>
      <c r="O146" s="1"/>
    </row>
    <row r="147" spans="1:15" ht="12.75" customHeight="1">
      <c r="A147" s="30">
        <v>137</v>
      </c>
      <c r="B147" s="217" t="s">
        <v>339</v>
      </c>
      <c r="C147" s="231">
        <v>163.9</v>
      </c>
      <c r="D147" s="232">
        <v>163.86666666666667</v>
      </c>
      <c r="E147" s="232">
        <v>162.13333333333335</v>
      </c>
      <c r="F147" s="232">
        <v>160.36666666666667</v>
      </c>
      <c r="G147" s="232">
        <v>158.63333333333335</v>
      </c>
      <c r="H147" s="232">
        <v>165.63333333333335</v>
      </c>
      <c r="I147" s="232">
        <v>167.3666666666667</v>
      </c>
      <c r="J147" s="232">
        <v>169.13333333333335</v>
      </c>
      <c r="K147" s="231">
        <v>165.6</v>
      </c>
      <c r="L147" s="231">
        <v>162.1</v>
      </c>
      <c r="M147" s="231">
        <v>1.56352</v>
      </c>
      <c r="N147" s="1"/>
      <c r="O147" s="1"/>
    </row>
    <row r="148" spans="1:15" ht="12.75" customHeight="1">
      <c r="A148" s="30">
        <v>138</v>
      </c>
      <c r="B148" s="217" t="s">
        <v>340</v>
      </c>
      <c r="C148" s="231">
        <v>156.6</v>
      </c>
      <c r="D148" s="232">
        <v>156.93333333333331</v>
      </c>
      <c r="E148" s="232">
        <v>154.26666666666662</v>
      </c>
      <c r="F148" s="232">
        <v>151.93333333333331</v>
      </c>
      <c r="G148" s="232">
        <v>149.26666666666662</v>
      </c>
      <c r="H148" s="232">
        <v>159.26666666666662</v>
      </c>
      <c r="I148" s="232">
        <v>161.93333333333331</v>
      </c>
      <c r="J148" s="232">
        <v>164.26666666666662</v>
      </c>
      <c r="K148" s="231">
        <v>159.6</v>
      </c>
      <c r="L148" s="231">
        <v>154.6</v>
      </c>
      <c r="M148" s="231">
        <v>3.3261400000000001</v>
      </c>
      <c r="N148" s="1"/>
      <c r="O148" s="1"/>
    </row>
    <row r="149" spans="1:15" ht="12.75" customHeight="1">
      <c r="A149" s="30">
        <v>139</v>
      </c>
      <c r="B149" s="217" t="s">
        <v>814</v>
      </c>
      <c r="C149" s="231">
        <v>46.3</v>
      </c>
      <c r="D149" s="232">
        <v>46.466666666666669</v>
      </c>
      <c r="E149" s="232">
        <v>45.583333333333336</v>
      </c>
      <c r="F149" s="232">
        <v>44.866666666666667</v>
      </c>
      <c r="G149" s="232">
        <v>43.983333333333334</v>
      </c>
      <c r="H149" s="232">
        <v>47.183333333333337</v>
      </c>
      <c r="I149" s="232">
        <v>48.066666666666663</v>
      </c>
      <c r="J149" s="232">
        <v>48.783333333333339</v>
      </c>
      <c r="K149" s="231">
        <v>47.35</v>
      </c>
      <c r="L149" s="231">
        <v>45.75</v>
      </c>
      <c r="M149" s="231">
        <v>117.11539999999999</v>
      </c>
      <c r="N149" s="1"/>
      <c r="O149" s="1"/>
    </row>
    <row r="150" spans="1:15" ht="12.75" customHeight="1">
      <c r="A150" s="30">
        <v>140</v>
      </c>
      <c r="B150" s="217" t="s">
        <v>341</v>
      </c>
      <c r="C150" s="231">
        <v>54.75</v>
      </c>
      <c r="D150" s="232">
        <v>55.283333333333331</v>
      </c>
      <c r="E150" s="232">
        <v>53.816666666666663</v>
      </c>
      <c r="F150" s="232">
        <v>52.883333333333333</v>
      </c>
      <c r="G150" s="232">
        <v>51.416666666666664</v>
      </c>
      <c r="H150" s="232">
        <v>56.216666666666661</v>
      </c>
      <c r="I150" s="232">
        <v>57.68333333333333</v>
      </c>
      <c r="J150" s="232">
        <v>58.61666666666666</v>
      </c>
      <c r="K150" s="231">
        <v>56.75</v>
      </c>
      <c r="L150" s="231">
        <v>54.35</v>
      </c>
      <c r="M150" s="231">
        <v>13.6015</v>
      </c>
      <c r="N150" s="1"/>
      <c r="O150" s="1"/>
    </row>
    <row r="151" spans="1:15" ht="12.75" customHeight="1">
      <c r="A151" s="30">
        <v>141</v>
      </c>
      <c r="B151" s="217" t="s">
        <v>99</v>
      </c>
      <c r="C151" s="231">
        <v>3035.45</v>
      </c>
      <c r="D151" s="232">
        <v>3037.4833333333336</v>
      </c>
      <c r="E151" s="232">
        <v>2993.9666666666672</v>
      </c>
      <c r="F151" s="232">
        <v>2952.4833333333336</v>
      </c>
      <c r="G151" s="232">
        <v>2908.9666666666672</v>
      </c>
      <c r="H151" s="232">
        <v>3078.9666666666672</v>
      </c>
      <c r="I151" s="232">
        <v>3122.4833333333336</v>
      </c>
      <c r="J151" s="232">
        <v>3163.9666666666672</v>
      </c>
      <c r="K151" s="231">
        <v>3081</v>
      </c>
      <c r="L151" s="231">
        <v>2996</v>
      </c>
      <c r="M151" s="231">
        <v>4.3961199999999998</v>
      </c>
      <c r="N151" s="1"/>
      <c r="O151" s="1"/>
    </row>
    <row r="152" spans="1:15" ht="12.75" customHeight="1">
      <c r="A152" s="30">
        <v>142</v>
      </c>
      <c r="B152" s="217" t="s">
        <v>342</v>
      </c>
      <c r="C152" s="231">
        <v>478.9</v>
      </c>
      <c r="D152" s="232">
        <v>477.8</v>
      </c>
      <c r="E152" s="232">
        <v>471.8</v>
      </c>
      <c r="F152" s="232">
        <v>464.7</v>
      </c>
      <c r="G152" s="232">
        <v>458.7</v>
      </c>
      <c r="H152" s="232">
        <v>484.90000000000003</v>
      </c>
      <c r="I152" s="232">
        <v>490.90000000000003</v>
      </c>
      <c r="J152" s="232">
        <v>498.00000000000006</v>
      </c>
      <c r="K152" s="231">
        <v>483.8</v>
      </c>
      <c r="L152" s="231">
        <v>470.7</v>
      </c>
      <c r="M152" s="231">
        <v>1.02745</v>
      </c>
      <c r="N152" s="1"/>
      <c r="O152" s="1"/>
    </row>
    <row r="153" spans="1:15" ht="12.75" customHeight="1">
      <c r="A153" s="30">
        <v>143</v>
      </c>
      <c r="B153" s="217" t="s">
        <v>250</v>
      </c>
      <c r="C153" s="231">
        <v>357.95</v>
      </c>
      <c r="D153" s="232">
        <v>360.95</v>
      </c>
      <c r="E153" s="232">
        <v>351.84999999999997</v>
      </c>
      <c r="F153" s="232">
        <v>345.75</v>
      </c>
      <c r="G153" s="232">
        <v>336.65</v>
      </c>
      <c r="H153" s="232">
        <v>367.04999999999995</v>
      </c>
      <c r="I153" s="232">
        <v>376.15</v>
      </c>
      <c r="J153" s="232">
        <v>382.24999999999994</v>
      </c>
      <c r="K153" s="231">
        <v>370.05</v>
      </c>
      <c r="L153" s="231">
        <v>354.85</v>
      </c>
      <c r="M153" s="231">
        <v>3.80505</v>
      </c>
      <c r="N153" s="1"/>
      <c r="O153" s="1"/>
    </row>
    <row r="154" spans="1:15" ht="12.75" customHeight="1">
      <c r="A154" s="30">
        <v>144</v>
      </c>
      <c r="B154" s="217" t="s">
        <v>251</v>
      </c>
      <c r="C154" s="231">
        <v>1237.1500000000001</v>
      </c>
      <c r="D154" s="232">
        <v>1240.45</v>
      </c>
      <c r="E154" s="232">
        <v>1225.9000000000001</v>
      </c>
      <c r="F154" s="232">
        <v>1214.6500000000001</v>
      </c>
      <c r="G154" s="232">
        <v>1200.1000000000001</v>
      </c>
      <c r="H154" s="232">
        <v>1251.7</v>
      </c>
      <c r="I154" s="232">
        <v>1266.2499999999998</v>
      </c>
      <c r="J154" s="232">
        <v>1277.5</v>
      </c>
      <c r="K154" s="231">
        <v>1255</v>
      </c>
      <c r="L154" s="231">
        <v>1229.2</v>
      </c>
      <c r="M154" s="231">
        <v>0.34298000000000001</v>
      </c>
      <c r="N154" s="1"/>
      <c r="O154" s="1"/>
    </row>
    <row r="155" spans="1:15" ht="12.75" customHeight="1">
      <c r="A155" s="30">
        <v>145</v>
      </c>
      <c r="B155" s="217" t="s">
        <v>343</v>
      </c>
      <c r="C155" s="231">
        <v>76.599999999999994</v>
      </c>
      <c r="D155" s="232">
        <v>76.150000000000006</v>
      </c>
      <c r="E155" s="232">
        <v>75.350000000000009</v>
      </c>
      <c r="F155" s="232">
        <v>74.100000000000009</v>
      </c>
      <c r="G155" s="232">
        <v>73.300000000000011</v>
      </c>
      <c r="H155" s="232">
        <v>77.400000000000006</v>
      </c>
      <c r="I155" s="232">
        <v>78.200000000000017</v>
      </c>
      <c r="J155" s="232">
        <v>79.45</v>
      </c>
      <c r="K155" s="231">
        <v>76.95</v>
      </c>
      <c r="L155" s="231">
        <v>74.900000000000006</v>
      </c>
      <c r="M155" s="231">
        <v>19.925909999999998</v>
      </c>
      <c r="N155" s="1"/>
      <c r="O155" s="1"/>
    </row>
    <row r="156" spans="1:15" ht="12.75" customHeight="1">
      <c r="A156" s="30">
        <v>146</v>
      </c>
      <c r="B156" s="217" t="s">
        <v>770</v>
      </c>
      <c r="C156" s="231">
        <v>64.5</v>
      </c>
      <c r="D156" s="232">
        <v>64.45</v>
      </c>
      <c r="E156" s="232">
        <v>63.050000000000011</v>
      </c>
      <c r="F156" s="232">
        <v>61.600000000000009</v>
      </c>
      <c r="G156" s="232">
        <v>60.200000000000017</v>
      </c>
      <c r="H156" s="232">
        <v>65.900000000000006</v>
      </c>
      <c r="I156" s="232">
        <v>67.300000000000011</v>
      </c>
      <c r="J156" s="232">
        <v>68.75</v>
      </c>
      <c r="K156" s="231">
        <v>65.849999999999994</v>
      </c>
      <c r="L156" s="231">
        <v>63</v>
      </c>
      <c r="M156" s="231">
        <v>85.720939999999999</v>
      </c>
      <c r="N156" s="1"/>
      <c r="O156" s="1"/>
    </row>
    <row r="157" spans="1:15" ht="12.75" customHeight="1">
      <c r="A157" s="30">
        <v>147</v>
      </c>
      <c r="B157" s="217" t="s">
        <v>100</v>
      </c>
      <c r="C157" s="231">
        <v>1896.05</v>
      </c>
      <c r="D157" s="232">
        <v>1896.2</v>
      </c>
      <c r="E157" s="232">
        <v>1863.8500000000001</v>
      </c>
      <c r="F157" s="232">
        <v>1831.65</v>
      </c>
      <c r="G157" s="232">
        <v>1799.3000000000002</v>
      </c>
      <c r="H157" s="232">
        <v>1928.4</v>
      </c>
      <c r="I157" s="232">
        <v>1960.75</v>
      </c>
      <c r="J157" s="232">
        <v>1992.95</v>
      </c>
      <c r="K157" s="231">
        <v>1928.55</v>
      </c>
      <c r="L157" s="231">
        <v>1864</v>
      </c>
      <c r="M157" s="231">
        <v>2.32456</v>
      </c>
      <c r="N157" s="1"/>
      <c r="O157" s="1"/>
    </row>
    <row r="158" spans="1:15" ht="12.75" customHeight="1">
      <c r="A158" s="30">
        <v>148</v>
      </c>
      <c r="B158" s="217" t="s">
        <v>101</v>
      </c>
      <c r="C158" s="231">
        <v>176.55</v>
      </c>
      <c r="D158" s="232">
        <v>176.41666666666666</v>
      </c>
      <c r="E158" s="232">
        <v>174.88333333333333</v>
      </c>
      <c r="F158" s="232">
        <v>173.21666666666667</v>
      </c>
      <c r="G158" s="232">
        <v>171.68333333333334</v>
      </c>
      <c r="H158" s="232">
        <v>178.08333333333331</v>
      </c>
      <c r="I158" s="232">
        <v>179.61666666666667</v>
      </c>
      <c r="J158" s="232">
        <v>181.2833333333333</v>
      </c>
      <c r="K158" s="231">
        <v>177.95</v>
      </c>
      <c r="L158" s="231">
        <v>174.75</v>
      </c>
      <c r="M158" s="231">
        <v>12.842739999999999</v>
      </c>
      <c r="N158" s="1"/>
      <c r="O158" s="1"/>
    </row>
    <row r="159" spans="1:15" ht="12.75" customHeight="1">
      <c r="A159" s="30">
        <v>149</v>
      </c>
      <c r="B159" s="217" t="s">
        <v>344</v>
      </c>
      <c r="C159" s="231">
        <v>249.9</v>
      </c>
      <c r="D159" s="232">
        <v>249.91666666666666</v>
      </c>
      <c r="E159" s="232">
        <v>247.2833333333333</v>
      </c>
      <c r="F159" s="232">
        <v>244.66666666666666</v>
      </c>
      <c r="G159" s="232">
        <v>242.0333333333333</v>
      </c>
      <c r="H159" s="232">
        <v>252.5333333333333</v>
      </c>
      <c r="I159" s="232">
        <v>255.16666666666669</v>
      </c>
      <c r="J159" s="232">
        <v>257.7833333333333</v>
      </c>
      <c r="K159" s="231">
        <v>252.55</v>
      </c>
      <c r="L159" s="231">
        <v>247.3</v>
      </c>
      <c r="M159" s="231">
        <v>0.47410999999999998</v>
      </c>
      <c r="N159" s="1"/>
      <c r="O159" s="1"/>
    </row>
    <row r="160" spans="1:15" ht="12.75" customHeight="1">
      <c r="A160" s="30">
        <v>150</v>
      </c>
      <c r="B160" s="217" t="s">
        <v>803</v>
      </c>
      <c r="C160" s="231">
        <v>138.1</v>
      </c>
      <c r="D160" s="232">
        <v>137.16666666666666</v>
      </c>
      <c r="E160" s="232">
        <v>134.5333333333333</v>
      </c>
      <c r="F160" s="232">
        <v>130.96666666666664</v>
      </c>
      <c r="G160" s="232">
        <v>128.33333333333329</v>
      </c>
      <c r="H160" s="232">
        <v>140.73333333333332</v>
      </c>
      <c r="I160" s="232">
        <v>143.3666666666667</v>
      </c>
      <c r="J160" s="232">
        <v>146.93333333333334</v>
      </c>
      <c r="K160" s="231">
        <v>139.80000000000001</v>
      </c>
      <c r="L160" s="231">
        <v>133.6</v>
      </c>
      <c r="M160" s="231">
        <v>77.973830000000007</v>
      </c>
      <c r="N160" s="1"/>
      <c r="O160" s="1"/>
    </row>
    <row r="161" spans="1:15" ht="12.75" customHeight="1">
      <c r="A161" s="30">
        <v>151</v>
      </c>
      <c r="B161" s="217" t="s">
        <v>102</v>
      </c>
      <c r="C161" s="231">
        <v>127.3</v>
      </c>
      <c r="D161" s="232">
        <v>126.61666666666667</v>
      </c>
      <c r="E161" s="232">
        <v>125.23333333333335</v>
      </c>
      <c r="F161" s="232">
        <v>123.16666666666667</v>
      </c>
      <c r="G161" s="232">
        <v>121.78333333333335</v>
      </c>
      <c r="H161" s="232">
        <v>128.68333333333334</v>
      </c>
      <c r="I161" s="232">
        <v>130.06666666666666</v>
      </c>
      <c r="J161" s="232">
        <v>132.13333333333335</v>
      </c>
      <c r="K161" s="231">
        <v>128</v>
      </c>
      <c r="L161" s="231">
        <v>124.55</v>
      </c>
      <c r="M161" s="231">
        <v>93.187600000000003</v>
      </c>
      <c r="N161" s="1"/>
      <c r="O161" s="1"/>
    </row>
    <row r="162" spans="1:15" ht="12.75" customHeight="1">
      <c r="A162" s="30">
        <v>152</v>
      </c>
      <c r="B162" s="217" t="s">
        <v>771</v>
      </c>
      <c r="C162" s="231">
        <v>210</v>
      </c>
      <c r="D162" s="232">
        <v>210.54999999999998</v>
      </c>
      <c r="E162" s="232">
        <v>205.59999999999997</v>
      </c>
      <c r="F162" s="232">
        <v>201.2</v>
      </c>
      <c r="G162" s="232">
        <v>196.24999999999997</v>
      </c>
      <c r="H162" s="232">
        <v>214.94999999999996</v>
      </c>
      <c r="I162" s="232">
        <v>219.89999999999995</v>
      </c>
      <c r="J162" s="232">
        <v>224.29999999999995</v>
      </c>
      <c r="K162" s="231">
        <v>215.5</v>
      </c>
      <c r="L162" s="231">
        <v>206.15</v>
      </c>
      <c r="M162" s="231">
        <v>2.4167100000000001</v>
      </c>
      <c r="N162" s="1"/>
      <c r="O162" s="1"/>
    </row>
    <row r="163" spans="1:15" ht="12.75" customHeight="1">
      <c r="A163" s="30">
        <v>153</v>
      </c>
      <c r="B163" s="217" t="s">
        <v>345</v>
      </c>
      <c r="C163" s="231">
        <v>4201.55</v>
      </c>
      <c r="D163" s="232">
        <v>4224.5</v>
      </c>
      <c r="E163" s="232">
        <v>4169.05</v>
      </c>
      <c r="F163" s="232">
        <v>4136.55</v>
      </c>
      <c r="G163" s="232">
        <v>4081.1000000000004</v>
      </c>
      <c r="H163" s="232">
        <v>4257</v>
      </c>
      <c r="I163" s="232">
        <v>4312.4500000000007</v>
      </c>
      <c r="J163" s="232">
        <v>4344.95</v>
      </c>
      <c r="K163" s="231">
        <v>4279.95</v>
      </c>
      <c r="L163" s="231">
        <v>4192</v>
      </c>
      <c r="M163" s="231">
        <v>0.20691000000000001</v>
      </c>
      <c r="N163" s="1"/>
      <c r="O163" s="1"/>
    </row>
    <row r="164" spans="1:15" ht="12.75" customHeight="1">
      <c r="A164" s="30">
        <v>154</v>
      </c>
      <c r="B164" s="217" t="s">
        <v>346</v>
      </c>
      <c r="C164" s="231">
        <v>776.15</v>
      </c>
      <c r="D164" s="232">
        <v>774.7833333333333</v>
      </c>
      <c r="E164" s="232">
        <v>763.36666666666656</v>
      </c>
      <c r="F164" s="232">
        <v>750.58333333333326</v>
      </c>
      <c r="G164" s="232">
        <v>739.16666666666652</v>
      </c>
      <c r="H164" s="232">
        <v>787.56666666666661</v>
      </c>
      <c r="I164" s="232">
        <v>798.98333333333335</v>
      </c>
      <c r="J164" s="232">
        <v>811.76666666666665</v>
      </c>
      <c r="K164" s="231">
        <v>786.2</v>
      </c>
      <c r="L164" s="231">
        <v>762</v>
      </c>
      <c r="M164" s="231">
        <v>6.5257399999999999</v>
      </c>
      <c r="N164" s="1"/>
      <c r="O164" s="1"/>
    </row>
    <row r="165" spans="1:15" ht="12.75" customHeight="1">
      <c r="A165" s="30">
        <v>155</v>
      </c>
      <c r="B165" s="217" t="s">
        <v>347</v>
      </c>
      <c r="C165" s="231">
        <v>160.30000000000001</v>
      </c>
      <c r="D165" s="232">
        <v>161.66666666666666</v>
      </c>
      <c r="E165" s="232">
        <v>158.63333333333333</v>
      </c>
      <c r="F165" s="232">
        <v>156.96666666666667</v>
      </c>
      <c r="G165" s="232">
        <v>153.93333333333334</v>
      </c>
      <c r="H165" s="232">
        <v>163.33333333333331</v>
      </c>
      <c r="I165" s="232">
        <v>166.36666666666667</v>
      </c>
      <c r="J165" s="232">
        <v>168.0333333333333</v>
      </c>
      <c r="K165" s="231">
        <v>164.7</v>
      </c>
      <c r="L165" s="231">
        <v>160</v>
      </c>
      <c r="M165" s="231">
        <v>2.9262100000000002</v>
      </c>
      <c r="N165" s="1"/>
      <c r="O165" s="1"/>
    </row>
    <row r="166" spans="1:15" ht="12.75" customHeight="1">
      <c r="A166" s="30">
        <v>156</v>
      </c>
      <c r="B166" s="217" t="s">
        <v>348</v>
      </c>
      <c r="C166" s="231">
        <v>112</v>
      </c>
      <c r="D166" s="232">
        <v>111.03333333333335</v>
      </c>
      <c r="E166" s="232">
        <v>109.31666666666669</v>
      </c>
      <c r="F166" s="232">
        <v>106.63333333333334</v>
      </c>
      <c r="G166" s="232">
        <v>104.91666666666669</v>
      </c>
      <c r="H166" s="232">
        <v>113.7166666666667</v>
      </c>
      <c r="I166" s="232">
        <v>115.43333333333337</v>
      </c>
      <c r="J166" s="232">
        <v>118.1166666666667</v>
      </c>
      <c r="K166" s="231">
        <v>112.75</v>
      </c>
      <c r="L166" s="231">
        <v>108.35</v>
      </c>
      <c r="M166" s="231">
        <v>21.271470000000001</v>
      </c>
      <c r="N166" s="1"/>
      <c r="O166" s="1"/>
    </row>
    <row r="167" spans="1:15" ht="12.75" customHeight="1">
      <c r="A167" s="30">
        <v>157</v>
      </c>
      <c r="B167" s="217" t="s">
        <v>252</v>
      </c>
      <c r="C167" s="231">
        <v>265.3</v>
      </c>
      <c r="D167" s="232">
        <v>265.83333333333331</v>
      </c>
      <c r="E167" s="232">
        <v>263.46666666666664</v>
      </c>
      <c r="F167" s="232">
        <v>261.63333333333333</v>
      </c>
      <c r="G167" s="232">
        <v>259.26666666666665</v>
      </c>
      <c r="H167" s="232">
        <v>267.66666666666663</v>
      </c>
      <c r="I167" s="232">
        <v>270.0333333333333</v>
      </c>
      <c r="J167" s="232">
        <v>271.86666666666662</v>
      </c>
      <c r="K167" s="231">
        <v>268.2</v>
      </c>
      <c r="L167" s="231">
        <v>264</v>
      </c>
      <c r="M167" s="231">
        <v>10.1898</v>
      </c>
      <c r="N167" s="1"/>
      <c r="O167" s="1"/>
    </row>
    <row r="168" spans="1:15" ht="12.75" customHeight="1">
      <c r="A168" s="30">
        <v>158</v>
      </c>
      <c r="B168" s="217" t="s">
        <v>815</v>
      </c>
      <c r="C168" s="231">
        <v>1029.55</v>
      </c>
      <c r="D168" s="232">
        <v>1036.8</v>
      </c>
      <c r="E168" s="232">
        <v>1013.4499999999998</v>
      </c>
      <c r="F168" s="232">
        <v>997.34999999999991</v>
      </c>
      <c r="G168" s="232">
        <v>973.99999999999977</v>
      </c>
      <c r="H168" s="232">
        <v>1052.8999999999999</v>
      </c>
      <c r="I168" s="232">
        <v>1076.2499999999998</v>
      </c>
      <c r="J168" s="232">
        <v>1092.3499999999999</v>
      </c>
      <c r="K168" s="231">
        <v>1060.1500000000001</v>
      </c>
      <c r="L168" s="231">
        <v>1020.7</v>
      </c>
      <c r="M168" s="231">
        <v>0.25879000000000002</v>
      </c>
      <c r="N168" s="1"/>
      <c r="O168" s="1"/>
    </row>
    <row r="169" spans="1:15" ht="12.75" customHeight="1">
      <c r="A169" s="30">
        <v>159</v>
      </c>
      <c r="B169" s="217" t="s">
        <v>103</v>
      </c>
      <c r="C169" s="231">
        <v>109.55</v>
      </c>
      <c r="D169" s="232">
        <v>109.83333333333333</v>
      </c>
      <c r="E169" s="232">
        <v>107.51666666666665</v>
      </c>
      <c r="F169" s="232">
        <v>105.48333333333332</v>
      </c>
      <c r="G169" s="232">
        <v>103.16666666666664</v>
      </c>
      <c r="H169" s="232">
        <v>111.86666666666666</v>
      </c>
      <c r="I169" s="232">
        <v>114.18333333333335</v>
      </c>
      <c r="J169" s="232">
        <v>116.21666666666667</v>
      </c>
      <c r="K169" s="231">
        <v>112.15</v>
      </c>
      <c r="L169" s="231">
        <v>107.8</v>
      </c>
      <c r="M169" s="231">
        <v>267.57814000000002</v>
      </c>
      <c r="N169" s="1"/>
      <c r="O169" s="1"/>
    </row>
    <row r="170" spans="1:15" ht="12.75" customHeight="1">
      <c r="A170" s="30">
        <v>160</v>
      </c>
      <c r="B170" s="217" t="s">
        <v>350</v>
      </c>
      <c r="C170" s="231">
        <v>1497.8</v>
      </c>
      <c r="D170" s="232">
        <v>1486.2833333333335</v>
      </c>
      <c r="E170" s="232">
        <v>1468.5666666666671</v>
      </c>
      <c r="F170" s="232">
        <v>1439.3333333333335</v>
      </c>
      <c r="G170" s="232">
        <v>1421.616666666667</v>
      </c>
      <c r="H170" s="232">
        <v>1515.5166666666671</v>
      </c>
      <c r="I170" s="232">
        <v>1533.2333333333338</v>
      </c>
      <c r="J170" s="232">
        <v>1562.4666666666672</v>
      </c>
      <c r="K170" s="231">
        <v>1504</v>
      </c>
      <c r="L170" s="231">
        <v>1457.05</v>
      </c>
      <c r="M170" s="231">
        <v>1.28165</v>
      </c>
      <c r="N170" s="1"/>
      <c r="O170" s="1"/>
    </row>
    <row r="171" spans="1:15" ht="12.75" customHeight="1">
      <c r="A171" s="30">
        <v>161</v>
      </c>
      <c r="B171" s="217" t="s">
        <v>106</v>
      </c>
      <c r="C171" s="231">
        <v>41.75</v>
      </c>
      <c r="D171" s="232">
        <v>41.466666666666669</v>
      </c>
      <c r="E171" s="232">
        <v>40.683333333333337</v>
      </c>
      <c r="F171" s="232">
        <v>39.616666666666667</v>
      </c>
      <c r="G171" s="232">
        <v>38.833333333333336</v>
      </c>
      <c r="H171" s="232">
        <v>42.533333333333339</v>
      </c>
      <c r="I171" s="232">
        <v>43.31666666666667</v>
      </c>
      <c r="J171" s="232">
        <v>44.38333333333334</v>
      </c>
      <c r="K171" s="231">
        <v>42.25</v>
      </c>
      <c r="L171" s="231">
        <v>40.4</v>
      </c>
      <c r="M171" s="231">
        <v>173.98464999999999</v>
      </c>
      <c r="N171" s="1"/>
      <c r="O171" s="1"/>
    </row>
    <row r="172" spans="1:15" ht="12.75" customHeight="1">
      <c r="A172" s="30">
        <v>162</v>
      </c>
      <c r="B172" s="217" t="s">
        <v>351</v>
      </c>
      <c r="C172" s="231">
        <v>2324.65</v>
      </c>
      <c r="D172" s="232">
        <v>2333.9666666666667</v>
      </c>
      <c r="E172" s="232">
        <v>2307.6333333333332</v>
      </c>
      <c r="F172" s="232">
        <v>2290.6166666666663</v>
      </c>
      <c r="G172" s="232">
        <v>2264.2833333333328</v>
      </c>
      <c r="H172" s="232">
        <v>2350.9833333333336</v>
      </c>
      <c r="I172" s="232">
        <v>2377.3166666666666</v>
      </c>
      <c r="J172" s="232">
        <v>2394.3333333333339</v>
      </c>
      <c r="K172" s="231">
        <v>2360.3000000000002</v>
      </c>
      <c r="L172" s="231">
        <v>2316.9499999999998</v>
      </c>
      <c r="M172" s="231">
        <v>6.0290000000000003E-2</v>
      </c>
      <c r="N172" s="1"/>
      <c r="O172" s="1"/>
    </row>
    <row r="173" spans="1:15" ht="12.75" customHeight="1">
      <c r="A173" s="30">
        <v>163</v>
      </c>
      <c r="B173" s="217" t="s">
        <v>352</v>
      </c>
      <c r="C173" s="231">
        <v>2840.85</v>
      </c>
      <c r="D173" s="232">
        <v>2840.9666666666667</v>
      </c>
      <c r="E173" s="232">
        <v>2810.8833333333332</v>
      </c>
      <c r="F173" s="232">
        <v>2780.9166666666665</v>
      </c>
      <c r="G173" s="232">
        <v>2750.833333333333</v>
      </c>
      <c r="H173" s="232">
        <v>2870.9333333333334</v>
      </c>
      <c r="I173" s="232">
        <v>2901.0166666666664</v>
      </c>
      <c r="J173" s="232">
        <v>2930.9833333333336</v>
      </c>
      <c r="K173" s="231">
        <v>2871.05</v>
      </c>
      <c r="L173" s="231">
        <v>2811</v>
      </c>
      <c r="M173" s="231">
        <v>6.1170000000000002E-2</v>
      </c>
      <c r="N173" s="1"/>
      <c r="O173" s="1"/>
    </row>
    <row r="174" spans="1:15" ht="12.75" customHeight="1">
      <c r="A174" s="30">
        <v>164</v>
      </c>
      <c r="B174" s="217" t="s">
        <v>353</v>
      </c>
      <c r="C174" s="231">
        <v>132.15</v>
      </c>
      <c r="D174" s="232">
        <v>133.35000000000002</v>
      </c>
      <c r="E174" s="232">
        <v>130.40000000000003</v>
      </c>
      <c r="F174" s="232">
        <v>128.65</v>
      </c>
      <c r="G174" s="232">
        <v>125.70000000000002</v>
      </c>
      <c r="H174" s="232">
        <v>135.10000000000005</v>
      </c>
      <c r="I174" s="232">
        <v>138.05000000000004</v>
      </c>
      <c r="J174" s="232">
        <v>139.80000000000007</v>
      </c>
      <c r="K174" s="231">
        <v>136.30000000000001</v>
      </c>
      <c r="L174" s="231">
        <v>131.6</v>
      </c>
      <c r="M174" s="231">
        <v>8.9597099999999994</v>
      </c>
      <c r="N174" s="1"/>
      <c r="O174" s="1"/>
    </row>
    <row r="175" spans="1:15" ht="12.75" customHeight="1">
      <c r="A175" s="30">
        <v>165</v>
      </c>
      <c r="B175" s="217" t="s">
        <v>253</v>
      </c>
      <c r="C175" s="231">
        <v>1217.75</v>
      </c>
      <c r="D175" s="232">
        <v>1215.3500000000001</v>
      </c>
      <c r="E175" s="232">
        <v>1192.8000000000002</v>
      </c>
      <c r="F175" s="232">
        <v>1167.8500000000001</v>
      </c>
      <c r="G175" s="232">
        <v>1145.3000000000002</v>
      </c>
      <c r="H175" s="232">
        <v>1240.3000000000002</v>
      </c>
      <c r="I175" s="232">
        <v>1262.8499999999999</v>
      </c>
      <c r="J175" s="232">
        <v>1287.8000000000002</v>
      </c>
      <c r="K175" s="231">
        <v>1237.9000000000001</v>
      </c>
      <c r="L175" s="231">
        <v>1190.4000000000001</v>
      </c>
      <c r="M175" s="231">
        <v>4.0602</v>
      </c>
      <c r="N175" s="1"/>
      <c r="O175" s="1"/>
    </row>
    <row r="176" spans="1:15" ht="12.75" customHeight="1">
      <c r="A176" s="30">
        <v>166</v>
      </c>
      <c r="B176" s="217" t="s">
        <v>354</v>
      </c>
      <c r="C176" s="231">
        <v>1259.95</v>
      </c>
      <c r="D176" s="232">
        <v>1262.6333333333334</v>
      </c>
      <c r="E176" s="232">
        <v>1246.8666666666668</v>
      </c>
      <c r="F176" s="232">
        <v>1233.7833333333333</v>
      </c>
      <c r="G176" s="232">
        <v>1218.0166666666667</v>
      </c>
      <c r="H176" s="232">
        <v>1275.7166666666669</v>
      </c>
      <c r="I176" s="232">
        <v>1291.4833333333338</v>
      </c>
      <c r="J176" s="232">
        <v>1304.5666666666671</v>
      </c>
      <c r="K176" s="231">
        <v>1278.4000000000001</v>
      </c>
      <c r="L176" s="231">
        <v>1249.55</v>
      </c>
      <c r="M176" s="231">
        <v>0.53186</v>
      </c>
      <c r="N176" s="1"/>
      <c r="O176" s="1"/>
    </row>
    <row r="177" spans="1:15" ht="12.75" customHeight="1">
      <c r="A177" s="30">
        <v>167</v>
      </c>
      <c r="B177" s="217" t="s">
        <v>104</v>
      </c>
      <c r="C177" s="231">
        <v>432.55</v>
      </c>
      <c r="D177" s="232">
        <v>429.98333333333335</v>
      </c>
      <c r="E177" s="232">
        <v>425.36666666666667</v>
      </c>
      <c r="F177" s="232">
        <v>418.18333333333334</v>
      </c>
      <c r="G177" s="232">
        <v>413.56666666666666</v>
      </c>
      <c r="H177" s="232">
        <v>437.16666666666669</v>
      </c>
      <c r="I177" s="232">
        <v>441.78333333333336</v>
      </c>
      <c r="J177" s="232">
        <v>448.9666666666667</v>
      </c>
      <c r="K177" s="231">
        <v>434.6</v>
      </c>
      <c r="L177" s="231">
        <v>422.8</v>
      </c>
      <c r="M177" s="231">
        <v>5.08033</v>
      </c>
      <c r="N177" s="1"/>
      <c r="O177" s="1"/>
    </row>
    <row r="178" spans="1:15" ht="12.75" customHeight="1">
      <c r="A178" s="30">
        <v>168</v>
      </c>
      <c r="B178" s="217" t="s">
        <v>816</v>
      </c>
      <c r="C178" s="231">
        <v>949.25</v>
      </c>
      <c r="D178" s="232">
        <v>944.98333333333323</v>
      </c>
      <c r="E178" s="232">
        <v>934.26666666666642</v>
      </c>
      <c r="F178" s="232">
        <v>919.28333333333319</v>
      </c>
      <c r="G178" s="232">
        <v>908.56666666666638</v>
      </c>
      <c r="H178" s="232">
        <v>959.96666666666647</v>
      </c>
      <c r="I178" s="232">
        <v>970.68333333333339</v>
      </c>
      <c r="J178" s="232">
        <v>985.66666666666652</v>
      </c>
      <c r="K178" s="231">
        <v>955.7</v>
      </c>
      <c r="L178" s="231">
        <v>930</v>
      </c>
      <c r="M178" s="231">
        <v>0.78163000000000005</v>
      </c>
      <c r="N178" s="1"/>
      <c r="O178" s="1"/>
    </row>
    <row r="179" spans="1:15" ht="12.75" customHeight="1">
      <c r="A179" s="30">
        <v>169</v>
      </c>
      <c r="B179" s="217" t="s">
        <v>355</v>
      </c>
      <c r="C179" s="231">
        <v>1876.8</v>
      </c>
      <c r="D179" s="232">
        <v>1895.0833333333333</v>
      </c>
      <c r="E179" s="232">
        <v>1847.7166666666665</v>
      </c>
      <c r="F179" s="232">
        <v>1818.6333333333332</v>
      </c>
      <c r="G179" s="232">
        <v>1771.2666666666664</v>
      </c>
      <c r="H179" s="232">
        <v>1924.1666666666665</v>
      </c>
      <c r="I179" s="232">
        <v>1971.5333333333333</v>
      </c>
      <c r="J179" s="232">
        <v>2000.6166666666666</v>
      </c>
      <c r="K179" s="231">
        <v>1942.45</v>
      </c>
      <c r="L179" s="231">
        <v>1866</v>
      </c>
      <c r="M179" s="231">
        <v>0.70528000000000002</v>
      </c>
      <c r="N179" s="1"/>
      <c r="O179" s="1"/>
    </row>
    <row r="180" spans="1:15" ht="12.75" customHeight="1">
      <c r="A180" s="30">
        <v>170</v>
      </c>
      <c r="B180" s="217" t="s">
        <v>254</v>
      </c>
      <c r="C180" s="231">
        <v>407.9</v>
      </c>
      <c r="D180" s="232">
        <v>411.55</v>
      </c>
      <c r="E180" s="232">
        <v>403.35</v>
      </c>
      <c r="F180" s="232">
        <v>398.8</v>
      </c>
      <c r="G180" s="232">
        <v>390.6</v>
      </c>
      <c r="H180" s="232">
        <v>416.1</v>
      </c>
      <c r="I180" s="232">
        <v>424.29999999999995</v>
      </c>
      <c r="J180" s="232">
        <v>428.85</v>
      </c>
      <c r="K180" s="231">
        <v>419.75</v>
      </c>
      <c r="L180" s="231">
        <v>407</v>
      </c>
      <c r="M180" s="231">
        <v>1.5017</v>
      </c>
      <c r="N180" s="1"/>
      <c r="O180" s="1"/>
    </row>
    <row r="181" spans="1:15" ht="12.75" customHeight="1">
      <c r="A181" s="30">
        <v>171</v>
      </c>
      <c r="B181" s="217" t="s">
        <v>107</v>
      </c>
      <c r="C181" s="231">
        <v>932.35</v>
      </c>
      <c r="D181" s="232">
        <v>925.51666666666677</v>
      </c>
      <c r="E181" s="232">
        <v>912.18333333333351</v>
      </c>
      <c r="F181" s="232">
        <v>892.01666666666677</v>
      </c>
      <c r="G181" s="232">
        <v>878.68333333333351</v>
      </c>
      <c r="H181" s="232">
        <v>945.68333333333351</v>
      </c>
      <c r="I181" s="232">
        <v>959.01666666666677</v>
      </c>
      <c r="J181" s="232">
        <v>979.18333333333351</v>
      </c>
      <c r="K181" s="231">
        <v>938.85</v>
      </c>
      <c r="L181" s="231">
        <v>905.35</v>
      </c>
      <c r="M181" s="231">
        <v>13.062580000000001</v>
      </c>
      <c r="N181" s="1"/>
      <c r="O181" s="1"/>
    </row>
    <row r="182" spans="1:15" ht="12.75" customHeight="1">
      <c r="A182" s="30">
        <v>172</v>
      </c>
      <c r="B182" s="217" t="s">
        <v>255</v>
      </c>
      <c r="C182" s="231">
        <v>408.25</v>
      </c>
      <c r="D182" s="232">
        <v>408.51666666666671</v>
      </c>
      <c r="E182" s="232">
        <v>402.33333333333343</v>
      </c>
      <c r="F182" s="232">
        <v>396.41666666666674</v>
      </c>
      <c r="G182" s="232">
        <v>390.23333333333346</v>
      </c>
      <c r="H182" s="232">
        <v>414.43333333333339</v>
      </c>
      <c r="I182" s="232">
        <v>420.61666666666667</v>
      </c>
      <c r="J182" s="232">
        <v>426.53333333333336</v>
      </c>
      <c r="K182" s="231">
        <v>414.7</v>
      </c>
      <c r="L182" s="231">
        <v>402.6</v>
      </c>
      <c r="M182" s="231">
        <v>1.13297</v>
      </c>
      <c r="N182" s="1"/>
      <c r="O182" s="1"/>
    </row>
    <row r="183" spans="1:15" ht="12.75" customHeight="1">
      <c r="A183" s="30">
        <v>173</v>
      </c>
      <c r="B183" s="217" t="s">
        <v>108</v>
      </c>
      <c r="C183" s="231">
        <v>1101.8</v>
      </c>
      <c r="D183" s="232">
        <v>1095.0333333333331</v>
      </c>
      <c r="E183" s="232">
        <v>1078.2166666666662</v>
      </c>
      <c r="F183" s="232">
        <v>1054.6333333333332</v>
      </c>
      <c r="G183" s="232">
        <v>1037.8166666666664</v>
      </c>
      <c r="H183" s="232">
        <v>1118.6166666666661</v>
      </c>
      <c r="I183" s="232">
        <v>1135.4333333333332</v>
      </c>
      <c r="J183" s="232">
        <v>1159.016666666666</v>
      </c>
      <c r="K183" s="231">
        <v>1111.8499999999999</v>
      </c>
      <c r="L183" s="231">
        <v>1071.45</v>
      </c>
      <c r="M183" s="231">
        <v>3.8625600000000002</v>
      </c>
      <c r="N183" s="1"/>
      <c r="O183" s="1"/>
    </row>
    <row r="184" spans="1:15" ht="12.75" customHeight="1">
      <c r="A184" s="30">
        <v>174</v>
      </c>
      <c r="B184" s="217" t="s">
        <v>109</v>
      </c>
      <c r="C184" s="231">
        <v>283.05</v>
      </c>
      <c r="D184" s="232">
        <v>283.05</v>
      </c>
      <c r="E184" s="232">
        <v>280.3</v>
      </c>
      <c r="F184" s="232">
        <v>277.55</v>
      </c>
      <c r="G184" s="232">
        <v>274.8</v>
      </c>
      <c r="H184" s="232">
        <v>285.8</v>
      </c>
      <c r="I184" s="232">
        <v>288.55</v>
      </c>
      <c r="J184" s="232">
        <v>291.3</v>
      </c>
      <c r="K184" s="231">
        <v>285.8</v>
      </c>
      <c r="L184" s="231">
        <v>280.3</v>
      </c>
      <c r="M184" s="231">
        <v>4.6665000000000001</v>
      </c>
      <c r="N184" s="1"/>
      <c r="O184" s="1"/>
    </row>
    <row r="185" spans="1:15" ht="12.75" customHeight="1">
      <c r="A185" s="30">
        <v>175</v>
      </c>
      <c r="B185" s="217" t="s">
        <v>356</v>
      </c>
      <c r="C185" s="231">
        <v>277.35000000000002</v>
      </c>
      <c r="D185" s="232">
        <v>277.31666666666666</v>
      </c>
      <c r="E185" s="232">
        <v>274.0333333333333</v>
      </c>
      <c r="F185" s="232">
        <v>270.71666666666664</v>
      </c>
      <c r="G185" s="232">
        <v>267.43333333333328</v>
      </c>
      <c r="H185" s="232">
        <v>280.63333333333333</v>
      </c>
      <c r="I185" s="232">
        <v>283.91666666666674</v>
      </c>
      <c r="J185" s="232">
        <v>287.23333333333335</v>
      </c>
      <c r="K185" s="231">
        <v>280.60000000000002</v>
      </c>
      <c r="L185" s="231">
        <v>274</v>
      </c>
      <c r="M185" s="231">
        <v>2.9237500000000001</v>
      </c>
      <c r="N185" s="1"/>
      <c r="O185" s="1"/>
    </row>
    <row r="186" spans="1:15" ht="12.75" customHeight="1">
      <c r="A186" s="30">
        <v>176</v>
      </c>
      <c r="B186" s="217" t="s">
        <v>110</v>
      </c>
      <c r="C186" s="231">
        <v>1560.45</v>
      </c>
      <c r="D186" s="232">
        <v>1551.3999999999999</v>
      </c>
      <c r="E186" s="232">
        <v>1536.0999999999997</v>
      </c>
      <c r="F186" s="232">
        <v>1511.7499999999998</v>
      </c>
      <c r="G186" s="232">
        <v>1496.4499999999996</v>
      </c>
      <c r="H186" s="232">
        <v>1575.7499999999998</v>
      </c>
      <c r="I186" s="232">
        <v>1591.05</v>
      </c>
      <c r="J186" s="232">
        <v>1615.3999999999999</v>
      </c>
      <c r="K186" s="231">
        <v>1566.7</v>
      </c>
      <c r="L186" s="231">
        <v>1527.05</v>
      </c>
      <c r="M186" s="231">
        <v>5.8105900000000004</v>
      </c>
      <c r="N186" s="1"/>
      <c r="O186" s="1"/>
    </row>
    <row r="187" spans="1:15" ht="12.75" customHeight="1">
      <c r="A187" s="30">
        <v>177</v>
      </c>
      <c r="B187" s="217" t="s">
        <v>357</v>
      </c>
      <c r="C187" s="231">
        <v>591.15</v>
      </c>
      <c r="D187" s="232">
        <v>587.69999999999993</v>
      </c>
      <c r="E187" s="232">
        <v>572.59999999999991</v>
      </c>
      <c r="F187" s="232">
        <v>554.04999999999995</v>
      </c>
      <c r="G187" s="232">
        <v>538.94999999999993</v>
      </c>
      <c r="H187" s="232">
        <v>606.24999999999989</v>
      </c>
      <c r="I187" s="232">
        <v>621.35</v>
      </c>
      <c r="J187" s="232">
        <v>639.89999999999986</v>
      </c>
      <c r="K187" s="231">
        <v>602.79999999999995</v>
      </c>
      <c r="L187" s="231">
        <v>569.15</v>
      </c>
      <c r="M187" s="231">
        <v>5.0448300000000001</v>
      </c>
      <c r="N187" s="1"/>
      <c r="O187" s="1"/>
    </row>
    <row r="188" spans="1:15" ht="12.75" customHeight="1">
      <c r="A188" s="30">
        <v>178</v>
      </c>
      <c r="B188" s="217" t="s">
        <v>851</v>
      </c>
      <c r="C188" s="231">
        <v>272.89999999999998</v>
      </c>
      <c r="D188" s="232">
        <v>275.93333333333334</v>
      </c>
      <c r="E188" s="232">
        <v>264.36666666666667</v>
      </c>
      <c r="F188" s="232">
        <v>255.83333333333331</v>
      </c>
      <c r="G188" s="232">
        <v>244.26666666666665</v>
      </c>
      <c r="H188" s="232">
        <v>284.4666666666667</v>
      </c>
      <c r="I188" s="232">
        <v>296.03333333333342</v>
      </c>
      <c r="J188" s="232">
        <v>304.56666666666672</v>
      </c>
      <c r="K188" s="231">
        <v>287.5</v>
      </c>
      <c r="L188" s="231">
        <v>267.39999999999998</v>
      </c>
      <c r="M188" s="231">
        <v>4.3932500000000001</v>
      </c>
      <c r="N188" s="1"/>
      <c r="O188" s="1"/>
    </row>
    <row r="189" spans="1:15" ht="12.75" customHeight="1">
      <c r="A189" s="30">
        <v>179</v>
      </c>
      <c r="B189" s="217" t="s">
        <v>359</v>
      </c>
      <c r="C189" s="231">
        <v>1775.8</v>
      </c>
      <c r="D189" s="232">
        <v>1781.3</v>
      </c>
      <c r="E189" s="232">
        <v>1758.6</v>
      </c>
      <c r="F189" s="232">
        <v>1741.3999999999999</v>
      </c>
      <c r="G189" s="232">
        <v>1718.6999999999998</v>
      </c>
      <c r="H189" s="232">
        <v>1798.5</v>
      </c>
      <c r="I189" s="232">
        <v>1821.2000000000003</v>
      </c>
      <c r="J189" s="232">
        <v>1838.4</v>
      </c>
      <c r="K189" s="231">
        <v>1804</v>
      </c>
      <c r="L189" s="231">
        <v>1764.1</v>
      </c>
      <c r="M189" s="231">
        <v>0.43363000000000002</v>
      </c>
      <c r="N189" s="1"/>
      <c r="O189" s="1"/>
    </row>
    <row r="190" spans="1:15" ht="12.75" customHeight="1">
      <c r="A190" s="30">
        <v>180</v>
      </c>
      <c r="B190" s="217" t="s">
        <v>360</v>
      </c>
      <c r="C190" s="231">
        <v>606.79999999999995</v>
      </c>
      <c r="D190" s="232">
        <v>605.01666666666665</v>
      </c>
      <c r="E190" s="232">
        <v>597.83333333333326</v>
      </c>
      <c r="F190" s="232">
        <v>588.86666666666656</v>
      </c>
      <c r="G190" s="232">
        <v>581.68333333333317</v>
      </c>
      <c r="H190" s="232">
        <v>613.98333333333335</v>
      </c>
      <c r="I190" s="232">
        <v>621.16666666666674</v>
      </c>
      <c r="J190" s="232">
        <v>630.13333333333344</v>
      </c>
      <c r="K190" s="231">
        <v>612.20000000000005</v>
      </c>
      <c r="L190" s="231">
        <v>596.04999999999995</v>
      </c>
      <c r="M190" s="231">
        <v>0.60538999999999998</v>
      </c>
      <c r="N190" s="1"/>
      <c r="O190" s="1"/>
    </row>
    <row r="191" spans="1:15" ht="12.75" customHeight="1">
      <c r="A191" s="30">
        <v>181</v>
      </c>
      <c r="B191" s="217" t="s">
        <v>361</v>
      </c>
      <c r="C191" s="231">
        <v>248.35</v>
      </c>
      <c r="D191" s="232">
        <v>247.25</v>
      </c>
      <c r="E191" s="232">
        <v>242.4</v>
      </c>
      <c r="F191" s="232">
        <v>236.45000000000002</v>
      </c>
      <c r="G191" s="232">
        <v>231.60000000000002</v>
      </c>
      <c r="H191" s="232">
        <v>253.2</v>
      </c>
      <c r="I191" s="232">
        <v>258.05</v>
      </c>
      <c r="J191" s="232">
        <v>264</v>
      </c>
      <c r="K191" s="231">
        <v>252.1</v>
      </c>
      <c r="L191" s="231">
        <v>241.3</v>
      </c>
      <c r="M191" s="231">
        <v>2.2181700000000002</v>
      </c>
      <c r="N191" s="1"/>
      <c r="O191" s="1"/>
    </row>
    <row r="192" spans="1:15" ht="12.75" customHeight="1">
      <c r="A192" s="30">
        <v>182</v>
      </c>
      <c r="B192" s="217" t="s">
        <v>362</v>
      </c>
      <c r="C192" s="231">
        <v>3060.5</v>
      </c>
      <c r="D192" s="232">
        <v>3079.5166666666664</v>
      </c>
      <c r="E192" s="232">
        <v>2975.9833333333327</v>
      </c>
      <c r="F192" s="232">
        <v>2891.4666666666662</v>
      </c>
      <c r="G192" s="232">
        <v>2787.9333333333325</v>
      </c>
      <c r="H192" s="232">
        <v>3164.0333333333328</v>
      </c>
      <c r="I192" s="232">
        <v>3267.5666666666666</v>
      </c>
      <c r="J192" s="232">
        <v>3352.083333333333</v>
      </c>
      <c r="K192" s="231">
        <v>3183.05</v>
      </c>
      <c r="L192" s="231">
        <v>2995</v>
      </c>
      <c r="M192" s="231">
        <v>2.3106499999999999</v>
      </c>
      <c r="N192" s="1"/>
      <c r="O192" s="1"/>
    </row>
    <row r="193" spans="1:15" ht="12.75" customHeight="1">
      <c r="A193" s="30">
        <v>183</v>
      </c>
      <c r="B193" s="217" t="s">
        <v>111</v>
      </c>
      <c r="C193" s="231">
        <v>496.8</v>
      </c>
      <c r="D193" s="232">
        <v>493.26666666666665</v>
      </c>
      <c r="E193" s="232">
        <v>487.58333333333331</v>
      </c>
      <c r="F193" s="232">
        <v>478.36666666666667</v>
      </c>
      <c r="G193" s="232">
        <v>472.68333333333334</v>
      </c>
      <c r="H193" s="232">
        <v>502.48333333333329</v>
      </c>
      <c r="I193" s="232">
        <v>508.16666666666669</v>
      </c>
      <c r="J193" s="232">
        <v>517.38333333333321</v>
      </c>
      <c r="K193" s="231">
        <v>498.95</v>
      </c>
      <c r="L193" s="231">
        <v>484.05</v>
      </c>
      <c r="M193" s="231">
        <v>4.41404</v>
      </c>
      <c r="N193" s="1"/>
      <c r="O193" s="1"/>
    </row>
    <row r="194" spans="1:15" ht="12.75" customHeight="1">
      <c r="A194" s="30">
        <v>184</v>
      </c>
      <c r="B194" s="217" t="s">
        <v>363</v>
      </c>
      <c r="C194" s="231">
        <v>523.35</v>
      </c>
      <c r="D194" s="232">
        <v>522.76666666666677</v>
      </c>
      <c r="E194" s="232">
        <v>513.68333333333351</v>
      </c>
      <c r="F194" s="232">
        <v>504.01666666666677</v>
      </c>
      <c r="G194" s="232">
        <v>494.93333333333351</v>
      </c>
      <c r="H194" s="232">
        <v>532.43333333333351</v>
      </c>
      <c r="I194" s="232">
        <v>541.51666666666677</v>
      </c>
      <c r="J194" s="232">
        <v>551.18333333333351</v>
      </c>
      <c r="K194" s="231">
        <v>531.85</v>
      </c>
      <c r="L194" s="231">
        <v>513.1</v>
      </c>
      <c r="M194" s="231">
        <v>7.34246</v>
      </c>
      <c r="N194" s="1"/>
      <c r="O194" s="1"/>
    </row>
    <row r="195" spans="1:15" ht="12.75" customHeight="1">
      <c r="A195" s="30">
        <v>185</v>
      </c>
      <c r="B195" s="217" t="s">
        <v>364</v>
      </c>
      <c r="C195" s="231">
        <v>112.9</v>
      </c>
      <c r="D195" s="232">
        <v>112.13333333333333</v>
      </c>
      <c r="E195" s="232">
        <v>110.26666666666665</v>
      </c>
      <c r="F195" s="232">
        <v>107.63333333333333</v>
      </c>
      <c r="G195" s="232">
        <v>105.76666666666665</v>
      </c>
      <c r="H195" s="232">
        <v>114.76666666666665</v>
      </c>
      <c r="I195" s="232">
        <v>116.63333333333333</v>
      </c>
      <c r="J195" s="232">
        <v>119.26666666666665</v>
      </c>
      <c r="K195" s="231">
        <v>114</v>
      </c>
      <c r="L195" s="231">
        <v>109.5</v>
      </c>
      <c r="M195" s="231">
        <v>28.751919999999998</v>
      </c>
      <c r="N195" s="1"/>
      <c r="O195" s="1"/>
    </row>
    <row r="196" spans="1:15" ht="12.75" customHeight="1">
      <c r="A196" s="30">
        <v>186</v>
      </c>
      <c r="B196" s="217" t="s">
        <v>365</v>
      </c>
      <c r="C196" s="231">
        <v>122.25</v>
      </c>
      <c r="D196" s="232">
        <v>122.76666666666667</v>
      </c>
      <c r="E196" s="232">
        <v>121.03333333333333</v>
      </c>
      <c r="F196" s="232">
        <v>119.81666666666666</v>
      </c>
      <c r="G196" s="232">
        <v>118.08333333333333</v>
      </c>
      <c r="H196" s="232">
        <v>123.98333333333333</v>
      </c>
      <c r="I196" s="232">
        <v>125.71666666666665</v>
      </c>
      <c r="J196" s="232">
        <v>126.93333333333334</v>
      </c>
      <c r="K196" s="231">
        <v>124.5</v>
      </c>
      <c r="L196" s="231">
        <v>121.55</v>
      </c>
      <c r="M196" s="231">
        <v>12.78126</v>
      </c>
      <c r="N196" s="1"/>
      <c r="O196" s="1"/>
    </row>
    <row r="197" spans="1:15" ht="12.75" customHeight="1">
      <c r="A197" s="30">
        <v>187</v>
      </c>
      <c r="B197" s="217" t="s">
        <v>256</v>
      </c>
      <c r="C197" s="231">
        <v>274.3</v>
      </c>
      <c r="D197" s="232">
        <v>272.66666666666669</v>
      </c>
      <c r="E197" s="232">
        <v>270.28333333333336</v>
      </c>
      <c r="F197" s="232">
        <v>266.26666666666665</v>
      </c>
      <c r="G197" s="232">
        <v>263.88333333333333</v>
      </c>
      <c r="H197" s="232">
        <v>276.68333333333339</v>
      </c>
      <c r="I197" s="232">
        <v>279.06666666666672</v>
      </c>
      <c r="J197" s="232">
        <v>283.08333333333343</v>
      </c>
      <c r="K197" s="231">
        <v>275.05</v>
      </c>
      <c r="L197" s="231">
        <v>268.64999999999998</v>
      </c>
      <c r="M197" s="231">
        <v>6.9098699999999997</v>
      </c>
      <c r="N197" s="1"/>
      <c r="O197" s="1"/>
    </row>
    <row r="198" spans="1:15" ht="12.75" customHeight="1">
      <c r="A198" s="30">
        <v>188</v>
      </c>
      <c r="B198" s="217" t="s">
        <v>367</v>
      </c>
      <c r="C198" s="231">
        <v>961.1</v>
      </c>
      <c r="D198" s="232">
        <v>963.05000000000007</v>
      </c>
      <c r="E198" s="232">
        <v>957.05000000000018</v>
      </c>
      <c r="F198" s="232">
        <v>953.00000000000011</v>
      </c>
      <c r="G198" s="232">
        <v>947.00000000000023</v>
      </c>
      <c r="H198" s="232">
        <v>967.10000000000014</v>
      </c>
      <c r="I198" s="232">
        <v>973.09999999999991</v>
      </c>
      <c r="J198" s="232">
        <v>977.15000000000009</v>
      </c>
      <c r="K198" s="231">
        <v>969.05</v>
      </c>
      <c r="L198" s="231">
        <v>959</v>
      </c>
      <c r="M198" s="231">
        <v>0.71501000000000003</v>
      </c>
      <c r="N198" s="1"/>
      <c r="O198" s="1"/>
    </row>
    <row r="199" spans="1:15" ht="12.75" customHeight="1">
      <c r="A199" s="30">
        <v>189</v>
      </c>
      <c r="B199" s="217" t="s">
        <v>113</v>
      </c>
      <c r="C199" s="231">
        <v>1072.4000000000001</v>
      </c>
      <c r="D199" s="232">
        <v>1076.5333333333333</v>
      </c>
      <c r="E199" s="232">
        <v>1065.5166666666667</v>
      </c>
      <c r="F199" s="232">
        <v>1058.6333333333334</v>
      </c>
      <c r="G199" s="232">
        <v>1047.6166666666668</v>
      </c>
      <c r="H199" s="232">
        <v>1083.4166666666665</v>
      </c>
      <c r="I199" s="232">
        <v>1094.4333333333329</v>
      </c>
      <c r="J199" s="232">
        <v>1101.3166666666664</v>
      </c>
      <c r="K199" s="231">
        <v>1087.55</v>
      </c>
      <c r="L199" s="231">
        <v>1069.6500000000001</v>
      </c>
      <c r="M199" s="231">
        <v>18.129069999999999</v>
      </c>
      <c r="N199" s="1"/>
      <c r="O199" s="1"/>
    </row>
    <row r="200" spans="1:15" ht="12.75" customHeight="1">
      <c r="A200" s="30">
        <v>190</v>
      </c>
      <c r="B200" s="217" t="s">
        <v>115</v>
      </c>
      <c r="C200" s="231">
        <v>1682.65</v>
      </c>
      <c r="D200" s="232">
        <v>1674.5</v>
      </c>
      <c r="E200" s="232">
        <v>1652.9</v>
      </c>
      <c r="F200" s="232">
        <v>1623.15</v>
      </c>
      <c r="G200" s="232">
        <v>1601.5500000000002</v>
      </c>
      <c r="H200" s="232">
        <v>1704.25</v>
      </c>
      <c r="I200" s="232">
        <v>1725.85</v>
      </c>
      <c r="J200" s="232">
        <v>1755.6</v>
      </c>
      <c r="K200" s="231">
        <v>1696.1</v>
      </c>
      <c r="L200" s="231">
        <v>1644.75</v>
      </c>
      <c r="M200" s="231">
        <v>6.5560200000000002</v>
      </c>
      <c r="N200" s="1"/>
      <c r="O200" s="1"/>
    </row>
    <row r="201" spans="1:15" ht="12.75" customHeight="1">
      <c r="A201" s="30">
        <v>191</v>
      </c>
      <c r="B201" s="217" t="s">
        <v>116</v>
      </c>
      <c r="C201" s="231">
        <v>1551.9</v>
      </c>
      <c r="D201" s="232">
        <v>1547.6833333333334</v>
      </c>
      <c r="E201" s="232">
        <v>1536.2666666666669</v>
      </c>
      <c r="F201" s="232">
        <v>1520.6333333333334</v>
      </c>
      <c r="G201" s="232">
        <v>1509.2166666666669</v>
      </c>
      <c r="H201" s="232">
        <v>1563.3166666666668</v>
      </c>
      <c r="I201" s="232">
        <v>1574.7333333333333</v>
      </c>
      <c r="J201" s="232">
        <v>1590.3666666666668</v>
      </c>
      <c r="K201" s="231">
        <v>1559.1</v>
      </c>
      <c r="L201" s="231">
        <v>1532.05</v>
      </c>
      <c r="M201" s="231">
        <v>108.76671</v>
      </c>
      <c r="N201" s="1"/>
      <c r="O201" s="1"/>
    </row>
    <row r="202" spans="1:15" ht="12.75" customHeight="1">
      <c r="A202" s="30">
        <v>192</v>
      </c>
      <c r="B202" s="217" t="s">
        <v>117</v>
      </c>
      <c r="C202" s="231">
        <v>461.4</v>
      </c>
      <c r="D202" s="232">
        <v>462.73333333333335</v>
      </c>
      <c r="E202" s="232">
        <v>456.4666666666667</v>
      </c>
      <c r="F202" s="232">
        <v>451.53333333333336</v>
      </c>
      <c r="G202" s="232">
        <v>445.26666666666671</v>
      </c>
      <c r="H202" s="232">
        <v>467.66666666666669</v>
      </c>
      <c r="I202" s="232">
        <v>473.93333333333334</v>
      </c>
      <c r="J202" s="232">
        <v>478.86666666666667</v>
      </c>
      <c r="K202" s="231">
        <v>469</v>
      </c>
      <c r="L202" s="231">
        <v>457.8</v>
      </c>
      <c r="M202" s="231">
        <v>67.905990000000003</v>
      </c>
      <c r="N202" s="1"/>
      <c r="O202" s="1"/>
    </row>
    <row r="203" spans="1:15" ht="12.75" customHeight="1">
      <c r="A203" s="30">
        <v>193</v>
      </c>
      <c r="B203" s="217" t="s">
        <v>368</v>
      </c>
      <c r="C203" s="231">
        <v>63</v>
      </c>
      <c r="D203" s="232">
        <v>62.866666666666674</v>
      </c>
      <c r="E203" s="232">
        <v>61.83333333333335</v>
      </c>
      <c r="F203" s="232">
        <v>60.666666666666679</v>
      </c>
      <c r="G203" s="232">
        <v>59.633333333333354</v>
      </c>
      <c r="H203" s="232">
        <v>64.033333333333346</v>
      </c>
      <c r="I203" s="232">
        <v>65.066666666666677</v>
      </c>
      <c r="J203" s="232">
        <v>66.233333333333348</v>
      </c>
      <c r="K203" s="231">
        <v>63.9</v>
      </c>
      <c r="L203" s="231">
        <v>61.7</v>
      </c>
      <c r="M203" s="231">
        <v>39.594189999999998</v>
      </c>
      <c r="N203" s="1"/>
      <c r="O203" s="1"/>
    </row>
    <row r="204" spans="1:15" ht="12.75" customHeight="1">
      <c r="A204" s="30">
        <v>194</v>
      </c>
      <c r="B204" s="217" t="s">
        <v>817</v>
      </c>
      <c r="C204" s="231">
        <v>485.35</v>
      </c>
      <c r="D204" s="232">
        <v>488.41666666666669</v>
      </c>
      <c r="E204" s="232">
        <v>475.03333333333336</v>
      </c>
      <c r="F204" s="232">
        <v>464.7166666666667</v>
      </c>
      <c r="G204" s="232">
        <v>451.33333333333337</v>
      </c>
      <c r="H204" s="232">
        <v>498.73333333333335</v>
      </c>
      <c r="I204" s="232">
        <v>512.11666666666667</v>
      </c>
      <c r="J204" s="232">
        <v>522.43333333333339</v>
      </c>
      <c r="K204" s="231">
        <v>501.8</v>
      </c>
      <c r="L204" s="231">
        <v>478.1</v>
      </c>
      <c r="M204" s="231">
        <v>0.69423000000000001</v>
      </c>
      <c r="N204" s="1"/>
      <c r="O204" s="1"/>
    </row>
    <row r="205" spans="1:15" ht="12.75" customHeight="1">
      <c r="A205" s="30">
        <v>195</v>
      </c>
      <c r="B205" s="217" t="s">
        <v>369</v>
      </c>
      <c r="C205" s="231">
        <v>812.2</v>
      </c>
      <c r="D205" s="232">
        <v>818.33333333333337</v>
      </c>
      <c r="E205" s="232">
        <v>802.86666666666679</v>
      </c>
      <c r="F205" s="232">
        <v>793.53333333333342</v>
      </c>
      <c r="G205" s="232">
        <v>778.06666666666683</v>
      </c>
      <c r="H205" s="232">
        <v>827.66666666666674</v>
      </c>
      <c r="I205" s="232">
        <v>843.13333333333321</v>
      </c>
      <c r="J205" s="232">
        <v>852.4666666666667</v>
      </c>
      <c r="K205" s="231">
        <v>833.8</v>
      </c>
      <c r="L205" s="231">
        <v>809</v>
      </c>
      <c r="M205" s="231">
        <v>1.8743799999999999</v>
      </c>
      <c r="N205" s="1"/>
      <c r="O205" s="1"/>
    </row>
    <row r="206" spans="1:15" ht="12.75" customHeight="1">
      <c r="A206" s="30">
        <v>196</v>
      </c>
      <c r="B206" s="217" t="s">
        <v>370</v>
      </c>
      <c r="C206" s="231">
        <v>844.8</v>
      </c>
      <c r="D206" s="232">
        <v>846.86666666666667</v>
      </c>
      <c r="E206" s="232">
        <v>836.58333333333337</v>
      </c>
      <c r="F206" s="232">
        <v>828.36666666666667</v>
      </c>
      <c r="G206" s="232">
        <v>818.08333333333337</v>
      </c>
      <c r="H206" s="232">
        <v>855.08333333333337</v>
      </c>
      <c r="I206" s="232">
        <v>865.36666666666667</v>
      </c>
      <c r="J206" s="232">
        <v>873.58333333333337</v>
      </c>
      <c r="K206" s="231">
        <v>857.15</v>
      </c>
      <c r="L206" s="231">
        <v>838.65</v>
      </c>
      <c r="M206" s="231">
        <v>7.9909999999999995E-2</v>
      </c>
      <c r="N206" s="1"/>
      <c r="O206" s="1"/>
    </row>
    <row r="207" spans="1:15" ht="12.75" customHeight="1">
      <c r="A207" s="30">
        <v>197</v>
      </c>
      <c r="B207" s="217" t="s">
        <v>112</v>
      </c>
      <c r="C207" s="231">
        <v>1185.05</v>
      </c>
      <c r="D207" s="232">
        <v>1181.3500000000001</v>
      </c>
      <c r="E207" s="232">
        <v>1172.7000000000003</v>
      </c>
      <c r="F207" s="232">
        <v>1160.3500000000001</v>
      </c>
      <c r="G207" s="232">
        <v>1151.7000000000003</v>
      </c>
      <c r="H207" s="232">
        <v>1193.7000000000003</v>
      </c>
      <c r="I207" s="232">
        <v>1202.3500000000004</v>
      </c>
      <c r="J207" s="232">
        <v>1214.7000000000003</v>
      </c>
      <c r="K207" s="231">
        <v>1190</v>
      </c>
      <c r="L207" s="231">
        <v>1169</v>
      </c>
      <c r="M207" s="231">
        <v>4.1904399999999997</v>
      </c>
      <c r="N207" s="1"/>
      <c r="O207" s="1"/>
    </row>
    <row r="208" spans="1:15" ht="12.75" customHeight="1">
      <c r="A208" s="30">
        <v>198</v>
      </c>
      <c r="B208" s="217" t="s">
        <v>118</v>
      </c>
      <c r="C208" s="231">
        <v>2370.9499999999998</v>
      </c>
      <c r="D208" s="232">
        <v>2376.65</v>
      </c>
      <c r="E208" s="232">
        <v>2359.3000000000002</v>
      </c>
      <c r="F208" s="232">
        <v>2347.65</v>
      </c>
      <c r="G208" s="232">
        <v>2330.3000000000002</v>
      </c>
      <c r="H208" s="232">
        <v>2388.3000000000002</v>
      </c>
      <c r="I208" s="232">
        <v>2405.6499999999996</v>
      </c>
      <c r="J208" s="232">
        <v>2417.3000000000002</v>
      </c>
      <c r="K208" s="231">
        <v>2394</v>
      </c>
      <c r="L208" s="231">
        <v>2365</v>
      </c>
      <c r="M208" s="231">
        <v>5.7758599999999998</v>
      </c>
      <c r="N208" s="1"/>
      <c r="O208" s="1"/>
    </row>
    <row r="209" spans="1:15" ht="12.75" customHeight="1">
      <c r="A209" s="30">
        <v>199</v>
      </c>
      <c r="B209" s="217" t="s">
        <v>765</v>
      </c>
      <c r="C209" s="231">
        <v>311.25</v>
      </c>
      <c r="D209" s="232">
        <v>307.45</v>
      </c>
      <c r="E209" s="232">
        <v>288.89999999999998</v>
      </c>
      <c r="F209" s="232">
        <v>266.55</v>
      </c>
      <c r="G209" s="232">
        <v>248</v>
      </c>
      <c r="H209" s="232">
        <v>329.79999999999995</v>
      </c>
      <c r="I209" s="232">
        <v>348.35</v>
      </c>
      <c r="J209" s="232">
        <v>370.69999999999993</v>
      </c>
      <c r="K209" s="231">
        <v>326</v>
      </c>
      <c r="L209" s="231">
        <v>285.10000000000002</v>
      </c>
      <c r="M209" s="231">
        <v>33.061880000000002</v>
      </c>
      <c r="N209" s="1"/>
      <c r="O209" s="1"/>
    </row>
    <row r="210" spans="1:15" ht="12.75" customHeight="1">
      <c r="A210" s="30">
        <v>200</v>
      </c>
      <c r="B210" s="217" t="s">
        <v>120</v>
      </c>
      <c r="C210" s="231">
        <v>384.95</v>
      </c>
      <c r="D210" s="232">
        <v>389.63333333333338</v>
      </c>
      <c r="E210" s="232">
        <v>378.41666666666674</v>
      </c>
      <c r="F210" s="232">
        <v>371.88333333333338</v>
      </c>
      <c r="G210" s="232">
        <v>360.66666666666674</v>
      </c>
      <c r="H210" s="232">
        <v>396.16666666666674</v>
      </c>
      <c r="I210" s="232">
        <v>407.38333333333333</v>
      </c>
      <c r="J210" s="232">
        <v>413.91666666666674</v>
      </c>
      <c r="K210" s="231">
        <v>400.85</v>
      </c>
      <c r="L210" s="231">
        <v>383.1</v>
      </c>
      <c r="M210" s="231">
        <v>167.39755</v>
      </c>
      <c r="N210" s="1"/>
      <c r="O210" s="1"/>
    </row>
    <row r="211" spans="1:15" ht="12.75" customHeight="1">
      <c r="A211" s="30">
        <v>201</v>
      </c>
      <c r="B211" s="217" t="s">
        <v>772</v>
      </c>
      <c r="C211" s="231">
        <v>1074.7</v>
      </c>
      <c r="D211" s="232">
        <v>1074.8166666666666</v>
      </c>
      <c r="E211" s="232">
        <v>1055.9333333333332</v>
      </c>
      <c r="F211" s="232">
        <v>1037.1666666666665</v>
      </c>
      <c r="G211" s="232">
        <v>1018.2833333333331</v>
      </c>
      <c r="H211" s="232">
        <v>1093.5833333333333</v>
      </c>
      <c r="I211" s="232">
        <v>1112.4666666666665</v>
      </c>
      <c r="J211" s="232">
        <v>1131.2333333333333</v>
      </c>
      <c r="K211" s="231">
        <v>1093.7</v>
      </c>
      <c r="L211" s="231">
        <v>1056.05</v>
      </c>
      <c r="M211" s="231">
        <v>0.45538000000000001</v>
      </c>
      <c r="N211" s="1"/>
      <c r="O211" s="1"/>
    </row>
    <row r="212" spans="1:15" ht="12.75" customHeight="1">
      <c r="A212" s="30">
        <v>202</v>
      </c>
      <c r="B212" s="217" t="s">
        <v>257</v>
      </c>
      <c r="C212" s="231">
        <v>2722.75</v>
      </c>
      <c r="D212" s="232">
        <v>2728.4833333333331</v>
      </c>
      <c r="E212" s="232">
        <v>2659.4666666666662</v>
      </c>
      <c r="F212" s="232">
        <v>2596.1833333333329</v>
      </c>
      <c r="G212" s="232">
        <v>2527.1666666666661</v>
      </c>
      <c r="H212" s="232">
        <v>2791.7666666666664</v>
      </c>
      <c r="I212" s="232">
        <v>2860.7833333333338</v>
      </c>
      <c r="J212" s="232">
        <v>2924.0666666666666</v>
      </c>
      <c r="K212" s="231">
        <v>2797.5</v>
      </c>
      <c r="L212" s="231">
        <v>2665.2</v>
      </c>
      <c r="M212" s="231">
        <v>12.69539</v>
      </c>
      <c r="N212" s="1"/>
      <c r="O212" s="1"/>
    </row>
    <row r="213" spans="1:15" ht="12.75" customHeight="1">
      <c r="A213" s="30">
        <v>203</v>
      </c>
      <c r="B213" s="217" t="s">
        <v>372</v>
      </c>
      <c r="C213" s="231">
        <v>97.75</v>
      </c>
      <c r="D213" s="232">
        <v>96.616666666666674</v>
      </c>
      <c r="E213" s="232">
        <v>94.983333333333348</v>
      </c>
      <c r="F213" s="232">
        <v>92.216666666666669</v>
      </c>
      <c r="G213" s="232">
        <v>90.583333333333343</v>
      </c>
      <c r="H213" s="232">
        <v>99.383333333333354</v>
      </c>
      <c r="I213" s="232">
        <v>101.01666666666668</v>
      </c>
      <c r="J213" s="232">
        <v>103.78333333333336</v>
      </c>
      <c r="K213" s="231">
        <v>98.25</v>
      </c>
      <c r="L213" s="231">
        <v>93.85</v>
      </c>
      <c r="M213" s="231">
        <v>41.22092</v>
      </c>
      <c r="N213" s="1"/>
      <c r="O213" s="1"/>
    </row>
    <row r="214" spans="1:15" ht="12.75" customHeight="1">
      <c r="A214" s="30">
        <v>204</v>
      </c>
      <c r="B214" s="217" t="s">
        <v>121</v>
      </c>
      <c r="C214" s="231">
        <v>244.5</v>
      </c>
      <c r="D214" s="232">
        <v>241.46666666666667</v>
      </c>
      <c r="E214" s="232">
        <v>236.03333333333333</v>
      </c>
      <c r="F214" s="232">
        <v>227.56666666666666</v>
      </c>
      <c r="G214" s="232">
        <v>222.13333333333333</v>
      </c>
      <c r="H214" s="232">
        <v>249.93333333333334</v>
      </c>
      <c r="I214" s="232">
        <v>255.36666666666667</v>
      </c>
      <c r="J214" s="232">
        <v>263.83333333333337</v>
      </c>
      <c r="K214" s="231">
        <v>246.9</v>
      </c>
      <c r="L214" s="231">
        <v>233</v>
      </c>
      <c r="M214" s="231">
        <v>167.45563999999999</v>
      </c>
      <c r="N214" s="1"/>
      <c r="O214" s="1"/>
    </row>
    <row r="215" spans="1:15" ht="12.75" customHeight="1">
      <c r="A215" s="30">
        <v>205</v>
      </c>
      <c r="B215" s="217" t="s">
        <v>122</v>
      </c>
      <c r="C215" s="231">
        <v>2459.35</v>
      </c>
      <c r="D215" s="232">
        <v>2445.4666666666667</v>
      </c>
      <c r="E215" s="232">
        <v>2421.6333333333332</v>
      </c>
      <c r="F215" s="232">
        <v>2383.9166666666665</v>
      </c>
      <c r="G215" s="232">
        <v>2360.083333333333</v>
      </c>
      <c r="H215" s="232">
        <v>2483.1833333333334</v>
      </c>
      <c r="I215" s="232">
        <v>2507.0166666666664</v>
      </c>
      <c r="J215" s="232">
        <v>2544.7333333333336</v>
      </c>
      <c r="K215" s="231">
        <v>2469.3000000000002</v>
      </c>
      <c r="L215" s="231">
        <v>2407.75</v>
      </c>
      <c r="M215" s="231">
        <v>16.280349999999999</v>
      </c>
      <c r="N215" s="1"/>
      <c r="O215" s="1"/>
    </row>
    <row r="216" spans="1:15" ht="12.75" customHeight="1">
      <c r="A216" s="30">
        <v>206</v>
      </c>
      <c r="B216" s="217" t="s">
        <v>258</v>
      </c>
      <c r="C216" s="231">
        <v>304.85000000000002</v>
      </c>
      <c r="D216" s="232">
        <v>302.36666666666667</v>
      </c>
      <c r="E216" s="232">
        <v>298.73333333333335</v>
      </c>
      <c r="F216" s="232">
        <v>292.61666666666667</v>
      </c>
      <c r="G216" s="232">
        <v>288.98333333333335</v>
      </c>
      <c r="H216" s="232">
        <v>308.48333333333335</v>
      </c>
      <c r="I216" s="232">
        <v>312.11666666666667</v>
      </c>
      <c r="J216" s="232">
        <v>318.23333333333335</v>
      </c>
      <c r="K216" s="231">
        <v>306</v>
      </c>
      <c r="L216" s="231">
        <v>296.25</v>
      </c>
      <c r="M216" s="231">
        <v>19.967130000000001</v>
      </c>
      <c r="N216" s="1"/>
      <c r="O216" s="1"/>
    </row>
    <row r="217" spans="1:15" ht="12.75" customHeight="1">
      <c r="A217" s="30">
        <v>207</v>
      </c>
      <c r="B217" s="217" t="s">
        <v>286</v>
      </c>
      <c r="C217" s="231">
        <v>3255.6</v>
      </c>
      <c r="D217" s="232">
        <v>3278.3833333333332</v>
      </c>
      <c r="E217" s="232">
        <v>3227.2166666666662</v>
      </c>
      <c r="F217" s="232">
        <v>3198.833333333333</v>
      </c>
      <c r="G217" s="232">
        <v>3147.6666666666661</v>
      </c>
      <c r="H217" s="232">
        <v>3306.7666666666664</v>
      </c>
      <c r="I217" s="232">
        <v>3357.9333333333334</v>
      </c>
      <c r="J217" s="232">
        <v>3386.3166666666666</v>
      </c>
      <c r="K217" s="231">
        <v>3329.55</v>
      </c>
      <c r="L217" s="231">
        <v>3250</v>
      </c>
      <c r="M217" s="231">
        <v>0.13070999999999999</v>
      </c>
      <c r="N217" s="1"/>
      <c r="O217" s="1"/>
    </row>
    <row r="218" spans="1:15" ht="12.75" customHeight="1">
      <c r="A218" s="30">
        <v>208</v>
      </c>
      <c r="B218" s="217" t="s">
        <v>773</v>
      </c>
      <c r="C218" s="231">
        <v>671.35</v>
      </c>
      <c r="D218" s="232">
        <v>670.38333333333333</v>
      </c>
      <c r="E218" s="232">
        <v>659.9666666666667</v>
      </c>
      <c r="F218" s="232">
        <v>648.58333333333337</v>
      </c>
      <c r="G218" s="232">
        <v>638.16666666666674</v>
      </c>
      <c r="H218" s="232">
        <v>681.76666666666665</v>
      </c>
      <c r="I218" s="232">
        <v>692.18333333333339</v>
      </c>
      <c r="J218" s="232">
        <v>703.56666666666661</v>
      </c>
      <c r="K218" s="231">
        <v>680.8</v>
      </c>
      <c r="L218" s="231">
        <v>659</v>
      </c>
      <c r="M218" s="231">
        <v>2.2683599999999999</v>
      </c>
      <c r="N218" s="1"/>
      <c r="O218" s="1"/>
    </row>
    <row r="219" spans="1:15" ht="12.75" customHeight="1">
      <c r="A219" s="30">
        <v>209</v>
      </c>
      <c r="B219" s="217" t="s">
        <v>373</v>
      </c>
      <c r="C219" s="231">
        <v>34768.25</v>
      </c>
      <c r="D219" s="232">
        <v>34818.48333333333</v>
      </c>
      <c r="E219" s="232">
        <v>34486.96666666666</v>
      </c>
      <c r="F219" s="232">
        <v>34205.683333333327</v>
      </c>
      <c r="G219" s="232">
        <v>33874.166666666657</v>
      </c>
      <c r="H219" s="232">
        <v>35099.766666666663</v>
      </c>
      <c r="I219" s="232">
        <v>35431.28333333334</v>
      </c>
      <c r="J219" s="232">
        <v>35712.566666666666</v>
      </c>
      <c r="K219" s="231">
        <v>35150</v>
      </c>
      <c r="L219" s="231">
        <v>34537.199999999997</v>
      </c>
      <c r="M219" s="231">
        <v>2.9139999999999999E-2</v>
      </c>
      <c r="N219" s="1"/>
      <c r="O219" s="1"/>
    </row>
    <row r="220" spans="1:15" ht="12.75" customHeight="1">
      <c r="A220" s="30">
        <v>210</v>
      </c>
      <c r="B220" s="217" t="s">
        <v>374</v>
      </c>
      <c r="C220" s="231">
        <v>44.85</v>
      </c>
      <c r="D220" s="232">
        <v>45.050000000000004</v>
      </c>
      <c r="E220" s="232">
        <v>44.400000000000006</v>
      </c>
      <c r="F220" s="232">
        <v>43.95</v>
      </c>
      <c r="G220" s="232">
        <v>43.300000000000004</v>
      </c>
      <c r="H220" s="232">
        <v>45.500000000000007</v>
      </c>
      <c r="I220" s="232">
        <v>46.15</v>
      </c>
      <c r="J220" s="232">
        <v>46.600000000000009</v>
      </c>
      <c r="K220" s="231">
        <v>45.7</v>
      </c>
      <c r="L220" s="231">
        <v>44.6</v>
      </c>
      <c r="M220" s="231">
        <v>21.661249999999999</v>
      </c>
      <c r="N220" s="1"/>
      <c r="O220" s="1"/>
    </row>
    <row r="221" spans="1:15" ht="12.75" customHeight="1">
      <c r="A221" s="30">
        <v>211</v>
      </c>
      <c r="B221" s="217" t="s">
        <v>114</v>
      </c>
      <c r="C221" s="231">
        <v>2531.6</v>
      </c>
      <c r="D221" s="232">
        <v>2527.2666666666669</v>
      </c>
      <c r="E221" s="232">
        <v>2506.3833333333337</v>
      </c>
      <c r="F221" s="232">
        <v>2481.166666666667</v>
      </c>
      <c r="G221" s="232">
        <v>2460.2833333333338</v>
      </c>
      <c r="H221" s="232">
        <v>2552.4833333333336</v>
      </c>
      <c r="I221" s="232">
        <v>2573.3666666666668</v>
      </c>
      <c r="J221" s="232">
        <v>2598.5833333333335</v>
      </c>
      <c r="K221" s="231">
        <v>2548.15</v>
      </c>
      <c r="L221" s="231">
        <v>2502.0500000000002</v>
      </c>
      <c r="M221" s="231">
        <v>39.406039999999997</v>
      </c>
      <c r="N221" s="1"/>
      <c r="O221" s="1"/>
    </row>
    <row r="222" spans="1:15" ht="12.75" customHeight="1">
      <c r="A222" s="30">
        <v>212</v>
      </c>
      <c r="B222" s="217" t="s">
        <v>124</v>
      </c>
      <c r="C222" s="231">
        <v>823.9</v>
      </c>
      <c r="D222" s="232">
        <v>821.83333333333337</v>
      </c>
      <c r="E222" s="232">
        <v>812.36666666666679</v>
      </c>
      <c r="F222" s="232">
        <v>800.83333333333337</v>
      </c>
      <c r="G222" s="232">
        <v>791.36666666666679</v>
      </c>
      <c r="H222" s="232">
        <v>833.36666666666679</v>
      </c>
      <c r="I222" s="232">
        <v>842.83333333333326</v>
      </c>
      <c r="J222" s="232">
        <v>854.36666666666679</v>
      </c>
      <c r="K222" s="231">
        <v>831.3</v>
      </c>
      <c r="L222" s="231">
        <v>810.3</v>
      </c>
      <c r="M222" s="231">
        <v>149.87868</v>
      </c>
      <c r="N222" s="1"/>
      <c r="O222" s="1"/>
    </row>
    <row r="223" spans="1:15" ht="12.75" customHeight="1">
      <c r="A223" s="30">
        <v>213</v>
      </c>
      <c r="B223" s="217" t="s">
        <v>125</v>
      </c>
      <c r="C223" s="231">
        <v>1061.3</v>
      </c>
      <c r="D223" s="232">
        <v>1060.5</v>
      </c>
      <c r="E223" s="232">
        <v>1049.8499999999999</v>
      </c>
      <c r="F223" s="232">
        <v>1038.3999999999999</v>
      </c>
      <c r="G223" s="232">
        <v>1027.7499999999998</v>
      </c>
      <c r="H223" s="232">
        <v>1071.95</v>
      </c>
      <c r="I223" s="232">
        <v>1082.6000000000001</v>
      </c>
      <c r="J223" s="232">
        <v>1094.0500000000002</v>
      </c>
      <c r="K223" s="231">
        <v>1071.1500000000001</v>
      </c>
      <c r="L223" s="231">
        <v>1049.05</v>
      </c>
      <c r="M223" s="231">
        <v>3.02074</v>
      </c>
      <c r="N223" s="1"/>
      <c r="O223" s="1"/>
    </row>
    <row r="224" spans="1:15" ht="12.75" customHeight="1">
      <c r="A224" s="30">
        <v>214</v>
      </c>
      <c r="B224" s="217" t="s">
        <v>126</v>
      </c>
      <c r="C224" s="231">
        <v>409.65</v>
      </c>
      <c r="D224" s="232">
        <v>403.08333333333331</v>
      </c>
      <c r="E224" s="232">
        <v>387.26666666666665</v>
      </c>
      <c r="F224" s="232">
        <v>364.88333333333333</v>
      </c>
      <c r="G224" s="232">
        <v>349.06666666666666</v>
      </c>
      <c r="H224" s="232">
        <v>425.46666666666664</v>
      </c>
      <c r="I224" s="232">
        <v>441.28333333333336</v>
      </c>
      <c r="J224" s="232">
        <v>463.66666666666663</v>
      </c>
      <c r="K224" s="231">
        <v>418.9</v>
      </c>
      <c r="L224" s="231">
        <v>380.7</v>
      </c>
      <c r="M224" s="231">
        <v>95.101460000000003</v>
      </c>
      <c r="N224" s="1"/>
      <c r="O224" s="1"/>
    </row>
    <row r="225" spans="1:15" ht="12.75" customHeight="1">
      <c r="A225" s="30">
        <v>215</v>
      </c>
      <c r="B225" s="217" t="s">
        <v>259</v>
      </c>
      <c r="C225" s="231">
        <v>446.6</v>
      </c>
      <c r="D225" s="232">
        <v>448.43333333333334</v>
      </c>
      <c r="E225" s="232">
        <v>443.41666666666669</v>
      </c>
      <c r="F225" s="232">
        <v>440.23333333333335</v>
      </c>
      <c r="G225" s="232">
        <v>435.2166666666667</v>
      </c>
      <c r="H225" s="232">
        <v>451.61666666666667</v>
      </c>
      <c r="I225" s="232">
        <v>456.63333333333333</v>
      </c>
      <c r="J225" s="232">
        <v>459.81666666666666</v>
      </c>
      <c r="K225" s="231">
        <v>453.45</v>
      </c>
      <c r="L225" s="231">
        <v>445.25</v>
      </c>
      <c r="M225" s="231">
        <v>2.60643</v>
      </c>
      <c r="N225" s="1"/>
      <c r="O225" s="1"/>
    </row>
    <row r="226" spans="1:15" ht="12.75" customHeight="1">
      <c r="A226" s="30">
        <v>216</v>
      </c>
      <c r="B226" s="217" t="s">
        <v>376</v>
      </c>
      <c r="C226" s="231">
        <v>44.4</v>
      </c>
      <c r="D226" s="232">
        <v>44.6</v>
      </c>
      <c r="E226" s="232">
        <v>43.85</v>
      </c>
      <c r="F226" s="232">
        <v>43.3</v>
      </c>
      <c r="G226" s="232">
        <v>42.55</v>
      </c>
      <c r="H226" s="232">
        <v>45.150000000000006</v>
      </c>
      <c r="I226" s="232">
        <v>45.900000000000006</v>
      </c>
      <c r="J226" s="232">
        <v>46.45000000000001</v>
      </c>
      <c r="K226" s="231">
        <v>45.35</v>
      </c>
      <c r="L226" s="231">
        <v>44.05</v>
      </c>
      <c r="M226" s="231">
        <v>50.900370000000002</v>
      </c>
      <c r="N226" s="1"/>
      <c r="O226" s="1"/>
    </row>
    <row r="227" spans="1:15" ht="12.75" customHeight="1">
      <c r="A227" s="30">
        <v>217</v>
      </c>
      <c r="B227" s="217" t="s">
        <v>128</v>
      </c>
      <c r="C227" s="231">
        <v>55.35</v>
      </c>
      <c r="D227" s="232">
        <v>54.983333333333341</v>
      </c>
      <c r="E227" s="232">
        <v>54.26666666666668</v>
      </c>
      <c r="F227" s="232">
        <v>53.183333333333337</v>
      </c>
      <c r="G227" s="232">
        <v>52.466666666666676</v>
      </c>
      <c r="H227" s="232">
        <v>56.066666666666684</v>
      </c>
      <c r="I227" s="232">
        <v>56.783333333333339</v>
      </c>
      <c r="J227" s="232">
        <v>57.866666666666688</v>
      </c>
      <c r="K227" s="231">
        <v>55.7</v>
      </c>
      <c r="L227" s="231">
        <v>53.9</v>
      </c>
      <c r="M227" s="231">
        <v>278.96427999999997</v>
      </c>
      <c r="N227" s="1"/>
      <c r="O227" s="1"/>
    </row>
    <row r="228" spans="1:15" ht="12.75" customHeight="1">
      <c r="A228" s="30">
        <v>218</v>
      </c>
      <c r="B228" s="217" t="s">
        <v>377</v>
      </c>
      <c r="C228" s="231">
        <v>77.7</v>
      </c>
      <c r="D228" s="232">
        <v>77.100000000000009</v>
      </c>
      <c r="E228" s="232">
        <v>76.100000000000023</v>
      </c>
      <c r="F228" s="232">
        <v>74.500000000000014</v>
      </c>
      <c r="G228" s="232">
        <v>73.500000000000028</v>
      </c>
      <c r="H228" s="232">
        <v>78.700000000000017</v>
      </c>
      <c r="I228" s="232">
        <v>79.699999999999989</v>
      </c>
      <c r="J228" s="232">
        <v>81.300000000000011</v>
      </c>
      <c r="K228" s="231">
        <v>78.099999999999994</v>
      </c>
      <c r="L228" s="231">
        <v>75.5</v>
      </c>
      <c r="M228" s="231">
        <v>54.940919999999998</v>
      </c>
      <c r="N228" s="1"/>
      <c r="O228" s="1"/>
    </row>
    <row r="229" spans="1:15" ht="12.75" customHeight="1">
      <c r="A229" s="30">
        <v>219</v>
      </c>
      <c r="B229" s="217" t="s">
        <v>378</v>
      </c>
      <c r="C229" s="231">
        <v>810.65</v>
      </c>
      <c r="D229" s="232">
        <v>809.08333333333337</v>
      </c>
      <c r="E229" s="232">
        <v>801.66666666666674</v>
      </c>
      <c r="F229" s="232">
        <v>792.68333333333339</v>
      </c>
      <c r="G229" s="232">
        <v>785.26666666666677</v>
      </c>
      <c r="H229" s="232">
        <v>818.06666666666672</v>
      </c>
      <c r="I229" s="232">
        <v>825.48333333333346</v>
      </c>
      <c r="J229" s="232">
        <v>834.4666666666667</v>
      </c>
      <c r="K229" s="231">
        <v>816.5</v>
      </c>
      <c r="L229" s="231">
        <v>800.1</v>
      </c>
      <c r="M229" s="231">
        <v>7.4829999999999994E-2</v>
      </c>
      <c r="N229" s="1"/>
      <c r="O229" s="1"/>
    </row>
    <row r="230" spans="1:15" ht="12.75" customHeight="1">
      <c r="A230" s="30">
        <v>220</v>
      </c>
      <c r="B230" s="217" t="s">
        <v>379</v>
      </c>
      <c r="C230" s="231">
        <v>428.5</v>
      </c>
      <c r="D230" s="232">
        <v>425.73333333333335</v>
      </c>
      <c r="E230" s="232">
        <v>416.4666666666667</v>
      </c>
      <c r="F230" s="232">
        <v>404.43333333333334</v>
      </c>
      <c r="G230" s="232">
        <v>395.16666666666669</v>
      </c>
      <c r="H230" s="232">
        <v>437.76666666666671</v>
      </c>
      <c r="I230" s="232">
        <v>447.03333333333336</v>
      </c>
      <c r="J230" s="232">
        <v>459.06666666666672</v>
      </c>
      <c r="K230" s="231">
        <v>435</v>
      </c>
      <c r="L230" s="231">
        <v>413.7</v>
      </c>
      <c r="M230" s="231">
        <v>2.9108800000000001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27.2</v>
      </c>
      <c r="D231" s="232">
        <v>27</v>
      </c>
      <c r="E231" s="232">
        <v>26.3</v>
      </c>
      <c r="F231" s="232">
        <v>25.400000000000002</v>
      </c>
      <c r="G231" s="232">
        <v>24.700000000000003</v>
      </c>
      <c r="H231" s="232">
        <v>27.9</v>
      </c>
      <c r="I231" s="232">
        <v>28.6</v>
      </c>
      <c r="J231" s="232">
        <v>29.499999999999996</v>
      </c>
      <c r="K231" s="231">
        <v>27.7</v>
      </c>
      <c r="L231" s="231">
        <v>26.1</v>
      </c>
      <c r="M231" s="231">
        <v>142.97979000000001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381.45</v>
      </c>
      <c r="D232" s="232">
        <v>380.2166666666667</v>
      </c>
      <c r="E232" s="232">
        <v>378.08333333333337</v>
      </c>
      <c r="F232" s="232">
        <v>374.7166666666667</v>
      </c>
      <c r="G232" s="232">
        <v>372.58333333333337</v>
      </c>
      <c r="H232" s="232">
        <v>383.58333333333337</v>
      </c>
      <c r="I232" s="232">
        <v>385.7166666666667</v>
      </c>
      <c r="J232" s="232">
        <v>389.08333333333337</v>
      </c>
      <c r="K232" s="231">
        <v>382.35</v>
      </c>
      <c r="L232" s="231">
        <v>376.85</v>
      </c>
      <c r="M232" s="231">
        <v>157.10094000000001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89.4</v>
      </c>
      <c r="D233" s="232">
        <v>89.833333333333329</v>
      </c>
      <c r="E233" s="232">
        <v>87.766666666666652</v>
      </c>
      <c r="F233" s="232">
        <v>86.133333333333326</v>
      </c>
      <c r="G233" s="232">
        <v>84.066666666666649</v>
      </c>
      <c r="H233" s="232">
        <v>91.466666666666654</v>
      </c>
      <c r="I233" s="232">
        <v>93.533333333333346</v>
      </c>
      <c r="J233" s="232">
        <v>95.166666666666657</v>
      </c>
      <c r="K233" s="231">
        <v>91.9</v>
      </c>
      <c r="L233" s="231">
        <v>88.2</v>
      </c>
      <c r="M233" s="231">
        <v>1.2570600000000001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192.25</v>
      </c>
      <c r="D234" s="232">
        <v>191.33333333333334</v>
      </c>
      <c r="E234" s="232">
        <v>188.9666666666667</v>
      </c>
      <c r="F234" s="232">
        <v>185.68333333333337</v>
      </c>
      <c r="G234" s="232">
        <v>183.31666666666672</v>
      </c>
      <c r="H234" s="232">
        <v>194.61666666666667</v>
      </c>
      <c r="I234" s="232">
        <v>196.98333333333329</v>
      </c>
      <c r="J234" s="232">
        <v>200.26666666666665</v>
      </c>
      <c r="K234" s="231">
        <v>193.7</v>
      </c>
      <c r="L234" s="231">
        <v>188.05</v>
      </c>
      <c r="M234" s="231">
        <v>16.233540000000001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100.1</v>
      </c>
      <c r="D235" s="232">
        <v>99.366666666666674</v>
      </c>
      <c r="E235" s="232">
        <v>97.733333333333348</v>
      </c>
      <c r="F235" s="232">
        <v>95.366666666666674</v>
      </c>
      <c r="G235" s="232">
        <v>93.733333333333348</v>
      </c>
      <c r="H235" s="232">
        <v>101.73333333333335</v>
      </c>
      <c r="I235" s="232">
        <v>103.36666666666667</v>
      </c>
      <c r="J235" s="232">
        <v>105.73333333333335</v>
      </c>
      <c r="K235" s="231">
        <v>101</v>
      </c>
      <c r="L235" s="231">
        <v>97</v>
      </c>
      <c r="M235" s="231">
        <v>86.244029999999995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57.2</v>
      </c>
      <c r="D236" s="232">
        <v>56.4</v>
      </c>
      <c r="E236" s="232">
        <v>55.099999999999994</v>
      </c>
      <c r="F236" s="232">
        <v>52.999999999999993</v>
      </c>
      <c r="G236" s="232">
        <v>51.699999999999989</v>
      </c>
      <c r="H236" s="232">
        <v>58.5</v>
      </c>
      <c r="I236" s="232">
        <v>59.8</v>
      </c>
      <c r="J236" s="232">
        <v>61.900000000000006</v>
      </c>
      <c r="K236" s="231">
        <v>57.7</v>
      </c>
      <c r="L236" s="231">
        <v>54.3</v>
      </c>
      <c r="M236" s="231">
        <v>76.156739999999999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4800.8</v>
      </c>
      <c r="D237" s="232">
        <v>4790.2666666666664</v>
      </c>
      <c r="E237" s="232">
        <v>4710.5333333333328</v>
      </c>
      <c r="F237" s="232">
        <v>4620.2666666666664</v>
      </c>
      <c r="G237" s="232">
        <v>4540.5333333333328</v>
      </c>
      <c r="H237" s="232">
        <v>4880.5333333333328</v>
      </c>
      <c r="I237" s="232">
        <v>4960.2666666666664</v>
      </c>
      <c r="J237" s="232">
        <v>5050.5333333333328</v>
      </c>
      <c r="K237" s="231">
        <v>4870</v>
      </c>
      <c r="L237" s="231">
        <v>4700</v>
      </c>
      <c r="M237" s="231">
        <v>0.66640999999999995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261.35000000000002</v>
      </c>
      <c r="D238" s="232">
        <v>261.55</v>
      </c>
      <c r="E238" s="232">
        <v>256</v>
      </c>
      <c r="F238" s="232">
        <v>250.64999999999998</v>
      </c>
      <c r="G238" s="232">
        <v>245.09999999999997</v>
      </c>
      <c r="H238" s="232">
        <v>266.90000000000003</v>
      </c>
      <c r="I238" s="232">
        <v>272.4500000000001</v>
      </c>
      <c r="J238" s="232">
        <v>277.80000000000007</v>
      </c>
      <c r="K238" s="231">
        <v>267.10000000000002</v>
      </c>
      <c r="L238" s="231">
        <v>256.2</v>
      </c>
      <c r="M238" s="231">
        <v>19.546749999999999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152.19999999999999</v>
      </c>
      <c r="D239" s="232">
        <v>151.16666666666666</v>
      </c>
      <c r="E239" s="232">
        <v>149.5333333333333</v>
      </c>
      <c r="F239" s="232">
        <v>146.86666666666665</v>
      </c>
      <c r="G239" s="232">
        <v>145.23333333333329</v>
      </c>
      <c r="H239" s="232">
        <v>153.83333333333331</v>
      </c>
      <c r="I239" s="232">
        <v>155.4666666666667</v>
      </c>
      <c r="J239" s="232">
        <v>158.13333333333333</v>
      </c>
      <c r="K239" s="231">
        <v>152.80000000000001</v>
      </c>
      <c r="L239" s="231">
        <v>148.5</v>
      </c>
      <c r="M239" s="231">
        <v>70.080280000000002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320.89999999999998</v>
      </c>
      <c r="D240" s="232">
        <v>318.31666666666666</v>
      </c>
      <c r="E240" s="232">
        <v>314.73333333333335</v>
      </c>
      <c r="F240" s="232">
        <v>308.56666666666666</v>
      </c>
      <c r="G240" s="232">
        <v>304.98333333333335</v>
      </c>
      <c r="H240" s="232">
        <v>324.48333333333335</v>
      </c>
      <c r="I240" s="232">
        <v>328.06666666666672</v>
      </c>
      <c r="J240" s="232">
        <v>334.23333333333335</v>
      </c>
      <c r="K240" s="231">
        <v>321.89999999999998</v>
      </c>
      <c r="L240" s="231">
        <v>312.14999999999998</v>
      </c>
      <c r="M240" s="231">
        <v>22.395320000000002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79.900000000000006</v>
      </c>
      <c r="D241" s="232">
        <v>79.7</v>
      </c>
      <c r="E241" s="232">
        <v>78.95</v>
      </c>
      <c r="F241" s="232">
        <v>78</v>
      </c>
      <c r="G241" s="232">
        <v>77.25</v>
      </c>
      <c r="H241" s="232">
        <v>80.650000000000006</v>
      </c>
      <c r="I241" s="232">
        <v>81.400000000000006</v>
      </c>
      <c r="J241" s="232">
        <v>82.350000000000009</v>
      </c>
      <c r="K241" s="231">
        <v>80.45</v>
      </c>
      <c r="L241" s="231">
        <v>78.75</v>
      </c>
      <c r="M241" s="231">
        <v>273.48566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23.1</v>
      </c>
      <c r="D242" s="232">
        <v>22.916666666666668</v>
      </c>
      <c r="E242" s="232">
        <v>22.533333333333335</v>
      </c>
      <c r="F242" s="232">
        <v>21.966666666666669</v>
      </c>
      <c r="G242" s="232">
        <v>21.583333333333336</v>
      </c>
      <c r="H242" s="232">
        <v>23.483333333333334</v>
      </c>
      <c r="I242" s="232">
        <v>23.866666666666667</v>
      </c>
      <c r="J242" s="232">
        <v>24.433333333333334</v>
      </c>
      <c r="K242" s="231">
        <v>23.3</v>
      </c>
      <c r="L242" s="231">
        <v>22.35</v>
      </c>
      <c r="M242" s="231">
        <v>140.93275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603.45000000000005</v>
      </c>
      <c r="D243" s="232">
        <v>601.91666666666674</v>
      </c>
      <c r="E243" s="232">
        <v>597.23333333333346</v>
      </c>
      <c r="F243" s="232">
        <v>591.01666666666677</v>
      </c>
      <c r="G243" s="232">
        <v>586.33333333333348</v>
      </c>
      <c r="H243" s="232">
        <v>608.13333333333344</v>
      </c>
      <c r="I243" s="232">
        <v>612.81666666666683</v>
      </c>
      <c r="J243" s="232">
        <v>619.03333333333342</v>
      </c>
      <c r="K243" s="231">
        <v>606.6</v>
      </c>
      <c r="L243" s="231">
        <v>595.70000000000005</v>
      </c>
      <c r="M243" s="231">
        <v>9.2140000000000004</v>
      </c>
      <c r="N243" s="1"/>
      <c r="O243" s="1"/>
    </row>
    <row r="244" spans="1:15" ht="12.75" customHeight="1">
      <c r="A244" s="30">
        <v>234</v>
      </c>
      <c r="B244" s="217" t="s">
        <v>768</v>
      </c>
      <c r="C244" s="231">
        <v>27.05</v>
      </c>
      <c r="D244" s="232">
        <v>26.899999999999995</v>
      </c>
      <c r="E244" s="232">
        <v>26.54999999999999</v>
      </c>
      <c r="F244" s="232">
        <v>26.049999999999994</v>
      </c>
      <c r="G244" s="232">
        <v>25.699999999999989</v>
      </c>
      <c r="H244" s="232">
        <v>27.399999999999991</v>
      </c>
      <c r="I244" s="232">
        <v>27.749999999999993</v>
      </c>
      <c r="J244" s="232">
        <v>28.249999999999993</v>
      </c>
      <c r="K244" s="231">
        <v>27.25</v>
      </c>
      <c r="L244" s="231">
        <v>26.4</v>
      </c>
      <c r="M244" s="231">
        <v>161.45407</v>
      </c>
      <c r="N244" s="1"/>
      <c r="O244" s="1"/>
    </row>
    <row r="245" spans="1:15" ht="12.75" customHeight="1">
      <c r="A245" s="30">
        <v>235</v>
      </c>
      <c r="B245" s="217" t="s">
        <v>774</v>
      </c>
      <c r="C245" s="231">
        <v>1054.9000000000001</v>
      </c>
      <c r="D245" s="232">
        <v>1056.6833333333334</v>
      </c>
      <c r="E245" s="232">
        <v>1039.4166666666667</v>
      </c>
      <c r="F245" s="232">
        <v>1023.9333333333334</v>
      </c>
      <c r="G245" s="232">
        <v>1006.6666666666667</v>
      </c>
      <c r="H245" s="232">
        <v>1072.1666666666667</v>
      </c>
      <c r="I245" s="232">
        <v>1089.4333333333332</v>
      </c>
      <c r="J245" s="232">
        <v>1104.9166666666667</v>
      </c>
      <c r="K245" s="231">
        <v>1073.95</v>
      </c>
      <c r="L245" s="231">
        <v>1041.2</v>
      </c>
      <c r="M245" s="231">
        <v>1.1503399999999999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320.35000000000002</v>
      </c>
      <c r="D246" s="232">
        <v>328.75</v>
      </c>
      <c r="E246" s="232">
        <v>308.8</v>
      </c>
      <c r="F246" s="232">
        <v>297.25</v>
      </c>
      <c r="G246" s="232">
        <v>277.3</v>
      </c>
      <c r="H246" s="232">
        <v>340.3</v>
      </c>
      <c r="I246" s="232">
        <v>360.25000000000006</v>
      </c>
      <c r="J246" s="232">
        <v>371.8</v>
      </c>
      <c r="K246" s="231">
        <v>348.7</v>
      </c>
      <c r="L246" s="231">
        <v>317.2</v>
      </c>
      <c r="M246" s="231">
        <v>4.1471400000000003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427.5</v>
      </c>
      <c r="D247" s="232">
        <v>425.41666666666669</v>
      </c>
      <c r="E247" s="232">
        <v>418.88333333333338</v>
      </c>
      <c r="F247" s="232">
        <v>410.26666666666671</v>
      </c>
      <c r="G247" s="232">
        <v>403.73333333333341</v>
      </c>
      <c r="H247" s="232">
        <v>434.03333333333336</v>
      </c>
      <c r="I247" s="232">
        <v>440.56666666666666</v>
      </c>
      <c r="J247" s="232">
        <v>449.18333333333334</v>
      </c>
      <c r="K247" s="231">
        <v>431.95</v>
      </c>
      <c r="L247" s="231">
        <v>416.8</v>
      </c>
      <c r="M247" s="231">
        <v>10.796889999999999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153.19999999999999</v>
      </c>
      <c r="D248" s="232">
        <v>151.66666666666666</v>
      </c>
      <c r="E248" s="232">
        <v>148.63333333333333</v>
      </c>
      <c r="F248" s="232">
        <v>144.06666666666666</v>
      </c>
      <c r="G248" s="232">
        <v>141.03333333333333</v>
      </c>
      <c r="H248" s="232">
        <v>156.23333333333332</v>
      </c>
      <c r="I248" s="232">
        <v>159.26666666666668</v>
      </c>
      <c r="J248" s="232">
        <v>163.83333333333331</v>
      </c>
      <c r="K248" s="231">
        <v>154.69999999999999</v>
      </c>
      <c r="L248" s="231">
        <v>147.1</v>
      </c>
      <c r="M248" s="231">
        <v>42.695540000000001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1017.8</v>
      </c>
      <c r="D249" s="232">
        <v>1020.5500000000001</v>
      </c>
      <c r="E249" s="232">
        <v>999.15000000000009</v>
      </c>
      <c r="F249" s="232">
        <v>980.5</v>
      </c>
      <c r="G249" s="232">
        <v>959.1</v>
      </c>
      <c r="H249" s="232">
        <v>1039.2000000000003</v>
      </c>
      <c r="I249" s="232">
        <v>1060.5999999999999</v>
      </c>
      <c r="J249" s="232">
        <v>1079.2500000000002</v>
      </c>
      <c r="K249" s="231">
        <v>1041.95</v>
      </c>
      <c r="L249" s="231">
        <v>1001.9</v>
      </c>
      <c r="M249" s="231">
        <v>92.612099999999998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15.15</v>
      </c>
      <c r="D250" s="232">
        <v>15.199999999999998</v>
      </c>
      <c r="E250" s="232">
        <v>14.899999999999995</v>
      </c>
      <c r="F250" s="232">
        <v>14.649999999999997</v>
      </c>
      <c r="G250" s="232">
        <v>14.349999999999994</v>
      </c>
      <c r="H250" s="232">
        <v>15.449999999999996</v>
      </c>
      <c r="I250" s="232">
        <v>15.749999999999996</v>
      </c>
      <c r="J250" s="232">
        <v>15.999999999999996</v>
      </c>
      <c r="K250" s="231">
        <v>15.5</v>
      </c>
      <c r="L250" s="231">
        <v>14.95</v>
      </c>
      <c r="M250" s="231">
        <v>150.00753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3425.85</v>
      </c>
      <c r="D251" s="232">
        <v>3405.5333333333333</v>
      </c>
      <c r="E251" s="232">
        <v>3365.3166666666666</v>
      </c>
      <c r="F251" s="232">
        <v>3304.7833333333333</v>
      </c>
      <c r="G251" s="232">
        <v>3264.5666666666666</v>
      </c>
      <c r="H251" s="232">
        <v>3466.0666666666666</v>
      </c>
      <c r="I251" s="232">
        <v>3506.2833333333328</v>
      </c>
      <c r="J251" s="232">
        <v>3566.8166666666666</v>
      </c>
      <c r="K251" s="231">
        <v>3445.75</v>
      </c>
      <c r="L251" s="231">
        <v>3345</v>
      </c>
      <c r="M251" s="231">
        <v>2.4786299999999999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1404.1</v>
      </c>
      <c r="D252" s="232">
        <v>1406.8666666666666</v>
      </c>
      <c r="E252" s="232">
        <v>1395.9333333333332</v>
      </c>
      <c r="F252" s="232">
        <v>1387.7666666666667</v>
      </c>
      <c r="G252" s="232">
        <v>1376.8333333333333</v>
      </c>
      <c r="H252" s="232">
        <v>1415.0333333333331</v>
      </c>
      <c r="I252" s="232">
        <v>1425.9666666666665</v>
      </c>
      <c r="J252" s="232">
        <v>1434.133333333333</v>
      </c>
      <c r="K252" s="231">
        <v>1417.8</v>
      </c>
      <c r="L252" s="231">
        <v>1398.7</v>
      </c>
      <c r="M252" s="231">
        <v>73.231170000000006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>
        <v>401.65</v>
      </c>
      <c r="D253" s="232">
        <v>398.06666666666661</v>
      </c>
      <c r="E253" s="232">
        <v>392.23333333333323</v>
      </c>
      <c r="F253" s="232">
        <v>382.81666666666661</v>
      </c>
      <c r="G253" s="232">
        <v>376.98333333333323</v>
      </c>
      <c r="H253" s="232">
        <v>407.48333333333323</v>
      </c>
      <c r="I253" s="232">
        <v>413.31666666666661</v>
      </c>
      <c r="J253" s="232">
        <v>422.73333333333323</v>
      </c>
      <c r="K253" s="231">
        <v>403.9</v>
      </c>
      <c r="L253" s="231">
        <v>388.65</v>
      </c>
      <c r="M253" s="231">
        <v>4.8485699999999996</v>
      </c>
      <c r="N253" s="1"/>
      <c r="O253" s="1"/>
    </row>
    <row r="254" spans="1:15" ht="12.75" customHeight="1">
      <c r="A254" s="30">
        <v>244</v>
      </c>
      <c r="B254" s="217" t="s">
        <v>131</v>
      </c>
      <c r="C254" s="231">
        <v>1865.35</v>
      </c>
      <c r="D254" s="232">
        <v>1863.5166666666664</v>
      </c>
      <c r="E254" s="232">
        <v>1844.2333333333329</v>
      </c>
      <c r="F254" s="232">
        <v>1823.1166666666666</v>
      </c>
      <c r="G254" s="232">
        <v>1803.833333333333</v>
      </c>
      <c r="H254" s="232">
        <v>1884.6333333333328</v>
      </c>
      <c r="I254" s="232">
        <v>1903.9166666666665</v>
      </c>
      <c r="J254" s="232">
        <v>1925.0333333333326</v>
      </c>
      <c r="K254" s="231">
        <v>1882.8</v>
      </c>
      <c r="L254" s="231">
        <v>1842.4</v>
      </c>
      <c r="M254" s="231">
        <v>3.7704399999999998</v>
      </c>
      <c r="N254" s="1"/>
      <c r="O254" s="1"/>
    </row>
    <row r="255" spans="1:15" ht="12.75" customHeight="1">
      <c r="A255" s="30">
        <v>245</v>
      </c>
      <c r="B255" s="217" t="s">
        <v>261</v>
      </c>
      <c r="C255" s="231">
        <v>781.3</v>
      </c>
      <c r="D255" s="232">
        <v>782.93333333333339</v>
      </c>
      <c r="E255" s="232">
        <v>765.86666666666679</v>
      </c>
      <c r="F255" s="232">
        <v>750.43333333333339</v>
      </c>
      <c r="G255" s="232">
        <v>733.36666666666679</v>
      </c>
      <c r="H255" s="232">
        <v>798.36666666666679</v>
      </c>
      <c r="I255" s="232">
        <v>815.43333333333339</v>
      </c>
      <c r="J255" s="232">
        <v>830.86666666666679</v>
      </c>
      <c r="K255" s="231">
        <v>800</v>
      </c>
      <c r="L255" s="231">
        <v>767.5</v>
      </c>
      <c r="M255" s="231">
        <v>2.8879100000000002</v>
      </c>
      <c r="N255" s="1"/>
      <c r="O255" s="1"/>
    </row>
    <row r="256" spans="1:15" ht="12.75" customHeight="1">
      <c r="A256" s="30">
        <v>246</v>
      </c>
      <c r="B256" s="217" t="s">
        <v>391</v>
      </c>
      <c r="C256" s="231">
        <v>1961.2</v>
      </c>
      <c r="D256" s="232">
        <v>1958.7166666666665</v>
      </c>
      <c r="E256" s="232">
        <v>1940.4833333333329</v>
      </c>
      <c r="F256" s="232">
        <v>1919.7666666666664</v>
      </c>
      <c r="G256" s="232">
        <v>1901.5333333333328</v>
      </c>
      <c r="H256" s="232">
        <v>1979.4333333333329</v>
      </c>
      <c r="I256" s="232">
        <v>1997.6666666666665</v>
      </c>
      <c r="J256" s="232">
        <v>2018.383333333333</v>
      </c>
      <c r="K256" s="231">
        <v>1976.95</v>
      </c>
      <c r="L256" s="231">
        <v>1938</v>
      </c>
      <c r="M256" s="231">
        <v>0.31117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2785.1</v>
      </c>
      <c r="D257" s="232">
        <v>2784.35</v>
      </c>
      <c r="E257" s="232">
        <v>2740.75</v>
      </c>
      <c r="F257" s="232">
        <v>2696.4</v>
      </c>
      <c r="G257" s="232">
        <v>2652.8</v>
      </c>
      <c r="H257" s="232">
        <v>2828.7</v>
      </c>
      <c r="I257" s="232">
        <v>2872.2999999999993</v>
      </c>
      <c r="J257" s="232">
        <v>2916.6499999999996</v>
      </c>
      <c r="K257" s="231">
        <v>2827.95</v>
      </c>
      <c r="L257" s="231">
        <v>2740</v>
      </c>
      <c r="M257" s="231">
        <v>0.35842000000000002</v>
      </c>
      <c r="N257" s="1"/>
      <c r="O257" s="1"/>
    </row>
    <row r="258" spans="1:15" ht="12.75" customHeight="1">
      <c r="A258" s="30">
        <v>248</v>
      </c>
      <c r="B258" s="217" t="s">
        <v>852</v>
      </c>
      <c r="C258" s="231">
        <v>575.29999999999995</v>
      </c>
      <c r="D258" s="232">
        <v>580.41666666666663</v>
      </c>
      <c r="E258" s="232">
        <v>564.88333333333321</v>
      </c>
      <c r="F258" s="232">
        <v>554.46666666666658</v>
      </c>
      <c r="G258" s="232">
        <v>538.93333333333317</v>
      </c>
      <c r="H258" s="232">
        <v>590.83333333333326</v>
      </c>
      <c r="I258" s="232">
        <v>606.36666666666679</v>
      </c>
      <c r="J258" s="232">
        <v>616.7833333333333</v>
      </c>
      <c r="K258" s="231">
        <v>595.95000000000005</v>
      </c>
      <c r="L258" s="231">
        <v>570</v>
      </c>
      <c r="M258" s="231">
        <v>7.1098800000000004</v>
      </c>
      <c r="N258" s="1"/>
      <c r="O258" s="1"/>
    </row>
    <row r="259" spans="1:15" ht="12.75" customHeight="1">
      <c r="A259" s="30">
        <v>249</v>
      </c>
      <c r="B259" s="217" t="s">
        <v>393</v>
      </c>
      <c r="C259" s="231">
        <v>688.75</v>
      </c>
      <c r="D259" s="232">
        <v>680.68333333333328</v>
      </c>
      <c r="E259" s="232">
        <v>664.06666666666661</v>
      </c>
      <c r="F259" s="232">
        <v>639.38333333333333</v>
      </c>
      <c r="G259" s="232">
        <v>622.76666666666665</v>
      </c>
      <c r="H259" s="232">
        <v>705.36666666666656</v>
      </c>
      <c r="I259" s="232">
        <v>721.98333333333312</v>
      </c>
      <c r="J259" s="232">
        <v>746.66666666666652</v>
      </c>
      <c r="K259" s="231">
        <v>697.3</v>
      </c>
      <c r="L259" s="231">
        <v>656</v>
      </c>
      <c r="M259" s="231">
        <v>3.7140599999999999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350.2</v>
      </c>
      <c r="D260" s="232">
        <v>355.76666666666665</v>
      </c>
      <c r="E260" s="232">
        <v>342.73333333333329</v>
      </c>
      <c r="F260" s="232">
        <v>335.26666666666665</v>
      </c>
      <c r="G260" s="232">
        <v>322.23333333333329</v>
      </c>
      <c r="H260" s="232">
        <v>363.23333333333329</v>
      </c>
      <c r="I260" s="232">
        <v>376.26666666666659</v>
      </c>
      <c r="J260" s="232">
        <v>383.73333333333329</v>
      </c>
      <c r="K260" s="231">
        <v>368.8</v>
      </c>
      <c r="L260" s="231">
        <v>348.3</v>
      </c>
      <c r="M260" s="231">
        <v>9.4010899999999999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59.35</v>
      </c>
      <c r="D261" s="232">
        <v>59.816666666666663</v>
      </c>
      <c r="E261" s="232">
        <v>58.633333333333326</v>
      </c>
      <c r="F261" s="232">
        <v>57.916666666666664</v>
      </c>
      <c r="G261" s="232">
        <v>56.733333333333327</v>
      </c>
      <c r="H261" s="232">
        <v>60.533333333333324</v>
      </c>
      <c r="I261" s="232">
        <v>61.716666666666661</v>
      </c>
      <c r="J261" s="232">
        <v>62.433333333333323</v>
      </c>
      <c r="K261" s="231">
        <v>61</v>
      </c>
      <c r="L261" s="231">
        <v>59.1</v>
      </c>
      <c r="M261" s="231">
        <v>13.439170000000001</v>
      </c>
      <c r="N261" s="1"/>
      <c r="O261" s="1"/>
    </row>
    <row r="262" spans="1:15" ht="12.75" customHeight="1">
      <c r="A262" s="30">
        <v>252</v>
      </c>
      <c r="B262" s="217" t="s">
        <v>262</v>
      </c>
      <c r="C262" s="231">
        <v>254.65</v>
      </c>
      <c r="D262" s="232">
        <v>253.1</v>
      </c>
      <c r="E262" s="232">
        <v>248.75</v>
      </c>
      <c r="F262" s="232">
        <v>242.85</v>
      </c>
      <c r="G262" s="232">
        <v>238.5</v>
      </c>
      <c r="H262" s="232">
        <v>259</v>
      </c>
      <c r="I262" s="232">
        <v>263.34999999999997</v>
      </c>
      <c r="J262" s="232">
        <v>269.25</v>
      </c>
      <c r="K262" s="231">
        <v>257.45</v>
      </c>
      <c r="L262" s="231">
        <v>247.2</v>
      </c>
      <c r="M262" s="231">
        <v>14.38489</v>
      </c>
      <c r="N262" s="1"/>
      <c r="O262" s="1"/>
    </row>
    <row r="263" spans="1:15" ht="12.75" customHeight="1">
      <c r="A263" s="30">
        <v>253</v>
      </c>
      <c r="B263" s="217" t="s">
        <v>139</v>
      </c>
      <c r="C263" s="231">
        <v>662.4</v>
      </c>
      <c r="D263" s="232">
        <v>662.38333333333333</v>
      </c>
      <c r="E263" s="232">
        <v>649.06666666666661</v>
      </c>
      <c r="F263" s="232">
        <v>635.73333333333323</v>
      </c>
      <c r="G263" s="232">
        <v>622.41666666666652</v>
      </c>
      <c r="H263" s="232">
        <v>675.7166666666667</v>
      </c>
      <c r="I263" s="232">
        <v>689.03333333333353</v>
      </c>
      <c r="J263" s="232">
        <v>702.36666666666679</v>
      </c>
      <c r="K263" s="231">
        <v>675.7</v>
      </c>
      <c r="L263" s="231">
        <v>649.04999999999995</v>
      </c>
      <c r="M263" s="231">
        <v>25.124739999999999</v>
      </c>
      <c r="N263" s="1"/>
      <c r="O263" s="1"/>
    </row>
    <row r="264" spans="1:15" ht="12.75" customHeight="1">
      <c r="A264" s="30">
        <v>254</v>
      </c>
      <c r="B264" s="217" t="s">
        <v>396</v>
      </c>
      <c r="C264" s="231">
        <v>98.85</v>
      </c>
      <c r="D264" s="232">
        <v>99.083333333333329</v>
      </c>
      <c r="E264" s="232">
        <v>97.266666666666652</v>
      </c>
      <c r="F264" s="232">
        <v>95.683333333333323</v>
      </c>
      <c r="G264" s="232">
        <v>93.866666666666646</v>
      </c>
      <c r="H264" s="232">
        <v>100.66666666666666</v>
      </c>
      <c r="I264" s="232">
        <v>102.48333333333335</v>
      </c>
      <c r="J264" s="232">
        <v>104.06666666666666</v>
      </c>
      <c r="K264" s="231">
        <v>100.9</v>
      </c>
      <c r="L264" s="231">
        <v>97.5</v>
      </c>
      <c r="M264" s="231">
        <v>4.0700700000000003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317.14999999999998</v>
      </c>
      <c r="D265" s="232">
        <v>317.21666666666664</v>
      </c>
      <c r="E265" s="232">
        <v>311.43333333333328</v>
      </c>
      <c r="F265" s="232">
        <v>305.71666666666664</v>
      </c>
      <c r="G265" s="232">
        <v>299.93333333333328</v>
      </c>
      <c r="H265" s="232">
        <v>322.93333333333328</v>
      </c>
      <c r="I265" s="232">
        <v>328.7166666666667</v>
      </c>
      <c r="J265" s="232">
        <v>334.43333333333328</v>
      </c>
      <c r="K265" s="231">
        <v>323</v>
      </c>
      <c r="L265" s="231">
        <v>311.5</v>
      </c>
      <c r="M265" s="231">
        <v>14.347390000000001</v>
      </c>
      <c r="N265" s="1"/>
      <c r="O265" s="1"/>
    </row>
    <row r="266" spans="1:15" ht="12.75" customHeight="1">
      <c r="A266" s="30">
        <v>256</v>
      </c>
      <c r="B266" s="217" t="s">
        <v>138</v>
      </c>
      <c r="C266" s="231">
        <v>553.70000000000005</v>
      </c>
      <c r="D266" s="232">
        <v>559.36666666666667</v>
      </c>
      <c r="E266" s="232">
        <v>544.33333333333337</v>
      </c>
      <c r="F266" s="232">
        <v>534.9666666666667</v>
      </c>
      <c r="G266" s="232">
        <v>519.93333333333339</v>
      </c>
      <c r="H266" s="232">
        <v>568.73333333333335</v>
      </c>
      <c r="I266" s="232">
        <v>583.76666666666665</v>
      </c>
      <c r="J266" s="232">
        <v>593.13333333333333</v>
      </c>
      <c r="K266" s="231">
        <v>574.4</v>
      </c>
      <c r="L266" s="231">
        <v>550</v>
      </c>
      <c r="M266" s="231">
        <v>42.086359999999999</v>
      </c>
      <c r="N266" s="1"/>
      <c r="O266" s="1"/>
    </row>
    <row r="267" spans="1:15" ht="12.75" customHeight="1">
      <c r="A267" s="30">
        <v>257</v>
      </c>
      <c r="B267" s="217" t="s">
        <v>140</v>
      </c>
      <c r="C267" s="231">
        <v>425.35</v>
      </c>
      <c r="D267" s="232">
        <v>427.61666666666662</v>
      </c>
      <c r="E267" s="232">
        <v>419.23333333333323</v>
      </c>
      <c r="F267" s="232">
        <v>413.11666666666662</v>
      </c>
      <c r="G267" s="232">
        <v>404.73333333333323</v>
      </c>
      <c r="H267" s="232">
        <v>433.73333333333323</v>
      </c>
      <c r="I267" s="232">
        <v>442.11666666666656</v>
      </c>
      <c r="J267" s="232">
        <v>448.23333333333323</v>
      </c>
      <c r="K267" s="231">
        <v>436</v>
      </c>
      <c r="L267" s="231">
        <v>421.5</v>
      </c>
      <c r="M267" s="231">
        <v>25.449480000000001</v>
      </c>
      <c r="N267" s="1"/>
      <c r="O267" s="1"/>
    </row>
    <row r="268" spans="1:15" ht="12.75" customHeight="1">
      <c r="A268" s="30">
        <v>258</v>
      </c>
      <c r="B268" s="217" t="s">
        <v>775</v>
      </c>
      <c r="C268" s="231">
        <v>398.3</v>
      </c>
      <c r="D268" s="232">
        <v>400.76666666666665</v>
      </c>
      <c r="E268" s="232">
        <v>393.5333333333333</v>
      </c>
      <c r="F268" s="232">
        <v>388.76666666666665</v>
      </c>
      <c r="G268" s="232">
        <v>381.5333333333333</v>
      </c>
      <c r="H268" s="232">
        <v>405.5333333333333</v>
      </c>
      <c r="I268" s="232">
        <v>412.76666666666665</v>
      </c>
      <c r="J268" s="232">
        <v>417.5333333333333</v>
      </c>
      <c r="K268" s="231">
        <v>408</v>
      </c>
      <c r="L268" s="231">
        <v>396</v>
      </c>
      <c r="M268" s="231">
        <v>5.3963200000000002</v>
      </c>
      <c r="N268" s="1"/>
      <c r="O268" s="1"/>
    </row>
    <row r="269" spans="1:15" ht="12.75" customHeight="1">
      <c r="A269" s="30">
        <v>259</v>
      </c>
      <c r="B269" s="217" t="s">
        <v>776</v>
      </c>
      <c r="C269" s="231">
        <v>277.85000000000002</v>
      </c>
      <c r="D269" s="232">
        <v>281.63333333333338</v>
      </c>
      <c r="E269" s="232">
        <v>269.66666666666674</v>
      </c>
      <c r="F269" s="232">
        <v>261.48333333333335</v>
      </c>
      <c r="G269" s="232">
        <v>249.51666666666671</v>
      </c>
      <c r="H269" s="232">
        <v>289.81666666666678</v>
      </c>
      <c r="I269" s="232">
        <v>301.78333333333336</v>
      </c>
      <c r="J269" s="232">
        <v>309.96666666666681</v>
      </c>
      <c r="K269" s="231">
        <v>293.60000000000002</v>
      </c>
      <c r="L269" s="231">
        <v>273.45</v>
      </c>
      <c r="M269" s="231">
        <v>4.0043600000000001</v>
      </c>
      <c r="N269" s="1"/>
      <c r="O269" s="1"/>
    </row>
    <row r="270" spans="1:15" ht="12.75" customHeight="1">
      <c r="A270" s="30">
        <v>260</v>
      </c>
      <c r="B270" s="217" t="s">
        <v>398</v>
      </c>
      <c r="C270" s="231">
        <v>578.15</v>
      </c>
      <c r="D270" s="232">
        <v>575.69999999999993</v>
      </c>
      <c r="E270" s="232">
        <v>567.44999999999982</v>
      </c>
      <c r="F270" s="232">
        <v>556.74999999999989</v>
      </c>
      <c r="G270" s="232">
        <v>548.49999999999977</v>
      </c>
      <c r="H270" s="232">
        <v>586.39999999999986</v>
      </c>
      <c r="I270" s="232">
        <v>594.65000000000009</v>
      </c>
      <c r="J270" s="232">
        <v>605.34999999999991</v>
      </c>
      <c r="K270" s="231">
        <v>583.95000000000005</v>
      </c>
      <c r="L270" s="231">
        <v>565</v>
      </c>
      <c r="M270" s="231">
        <v>1.4170400000000001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181.65</v>
      </c>
      <c r="D271" s="232">
        <v>182.56666666666669</v>
      </c>
      <c r="E271" s="232">
        <v>179.23333333333338</v>
      </c>
      <c r="F271" s="232">
        <v>176.81666666666669</v>
      </c>
      <c r="G271" s="232">
        <v>173.48333333333338</v>
      </c>
      <c r="H271" s="232">
        <v>184.98333333333338</v>
      </c>
      <c r="I271" s="232">
        <v>188.31666666666669</v>
      </c>
      <c r="J271" s="232">
        <v>190.73333333333338</v>
      </c>
      <c r="K271" s="231">
        <v>185.9</v>
      </c>
      <c r="L271" s="231">
        <v>180.15</v>
      </c>
      <c r="M271" s="231">
        <v>1.0859099999999999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600.29999999999995</v>
      </c>
      <c r="D272" s="232">
        <v>600.1</v>
      </c>
      <c r="E272" s="232">
        <v>585.20000000000005</v>
      </c>
      <c r="F272" s="232">
        <v>570.1</v>
      </c>
      <c r="G272" s="232">
        <v>555.20000000000005</v>
      </c>
      <c r="H272" s="232">
        <v>615.20000000000005</v>
      </c>
      <c r="I272" s="232">
        <v>630.09999999999991</v>
      </c>
      <c r="J272" s="232">
        <v>645.20000000000005</v>
      </c>
      <c r="K272" s="231">
        <v>615</v>
      </c>
      <c r="L272" s="231">
        <v>585</v>
      </c>
      <c r="M272" s="231">
        <v>4.2098300000000002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1598.65</v>
      </c>
      <c r="D273" s="232">
        <v>1601.8999999999999</v>
      </c>
      <c r="E273" s="232">
        <v>1587.7999999999997</v>
      </c>
      <c r="F273" s="232">
        <v>1576.9499999999998</v>
      </c>
      <c r="G273" s="232">
        <v>1562.8499999999997</v>
      </c>
      <c r="H273" s="232">
        <v>1612.7499999999998</v>
      </c>
      <c r="I273" s="232">
        <v>1626.8499999999997</v>
      </c>
      <c r="J273" s="232">
        <v>1637.6999999999998</v>
      </c>
      <c r="K273" s="231">
        <v>1616</v>
      </c>
      <c r="L273" s="231">
        <v>1591.05</v>
      </c>
      <c r="M273" s="231">
        <v>1.0925100000000001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259.2</v>
      </c>
      <c r="D274" s="232">
        <v>259.48333333333329</v>
      </c>
      <c r="E274" s="232">
        <v>255.81666666666661</v>
      </c>
      <c r="F274" s="232">
        <v>252.43333333333334</v>
      </c>
      <c r="G274" s="232">
        <v>248.76666666666665</v>
      </c>
      <c r="H274" s="232">
        <v>262.86666666666656</v>
      </c>
      <c r="I274" s="232">
        <v>266.53333333333319</v>
      </c>
      <c r="J274" s="232">
        <v>269.91666666666652</v>
      </c>
      <c r="K274" s="231">
        <v>263.14999999999998</v>
      </c>
      <c r="L274" s="231">
        <v>256.10000000000002</v>
      </c>
      <c r="M274" s="231">
        <v>3.9070999999999998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815.7</v>
      </c>
      <c r="D275" s="232">
        <v>820.71666666666658</v>
      </c>
      <c r="E275" s="232">
        <v>801.53333333333319</v>
      </c>
      <c r="F275" s="232">
        <v>787.36666666666656</v>
      </c>
      <c r="G275" s="232">
        <v>768.18333333333317</v>
      </c>
      <c r="H275" s="232">
        <v>834.88333333333321</v>
      </c>
      <c r="I275" s="232">
        <v>854.06666666666661</v>
      </c>
      <c r="J275" s="232">
        <v>868.23333333333323</v>
      </c>
      <c r="K275" s="231">
        <v>839.9</v>
      </c>
      <c r="L275" s="231">
        <v>806.55</v>
      </c>
      <c r="M275" s="231">
        <v>29.59393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354.95</v>
      </c>
      <c r="D276" s="232">
        <v>355.93333333333334</v>
      </c>
      <c r="E276" s="232">
        <v>351.76666666666665</v>
      </c>
      <c r="F276" s="232">
        <v>348.58333333333331</v>
      </c>
      <c r="G276" s="232">
        <v>344.41666666666663</v>
      </c>
      <c r="H276" s="232">
        <v>359.11666666666667</v>
      </c>
      <c r="I276" s="232">
        <v>363.2833333333333</v>
      </c>
      <c r="J276" s="232">
        <v>366.4666666666667</v>
      </c>
      <c r="K276" s="231">
        <v>360.1</v>
      </c>
      <c r="L276" s="231">
        <v>352.75</v>
      </c>
      <c r="M276" s="231">
        <v>1.7601100000000001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1074.9000000000001</v>
      </c>
      <c r="D277" s="232">
        <v>1069.1499999999999</v>
      </c>
      <c r="E277" s="232">
        <v>1057.7499999999998</v>
      </c>
      <c r="F277" s="232">
        <v>1040.5999999999999</v>
      </c>
      <c r="G277" s="232">
        <v>1029.1999999999998</v>
      </c>
      <c r="H277" s="232">
        <v>1086.2999999999997</v>
      </c>
      <c r="I277" s="232">
        <v>1097.6999999999998</v>
      </c>
      <c r="J277" s="232">
        <v>1114.8499999999997</v>
      </c>
      <c r="K277" s="231">
        <v>1080.55</v>
      </c>
      <c r="L277" s="231">
        <v>1052</v>
      </c>
      <c r="M277" s="231">
        <v>1.25885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562.25</v>
      </c>
      <c r="D278" s="232">
        <v>561.94999999999993</v>
      </c>
      <c r="E278" s="232">
        <v>543.34999999999991</v>
      </c>
      <c r="F278" s="232">
        <v>524.44999999999993</v>
      </c>
      <c r="G278" s="232">
        <v>505.84999999999991</v>
      </c>
      <c r="H278" s="232">
        <v>580.84999999999991</v>
      </c>
      <c r="I278" s="232">
        <v>599.45000000000005</v>
      </c>
      <c r="J278" s="232">
        <v>618.34999999999991</v>
      </c>
      <c r="K278" s="231">
        <v>580.54999999999995</v>
      </c>
      <c r="L278" s="231">
        <v>543.04999999999995</v>
      </c>
      <c r="M278" s="231">
        <v>4.5368899999999996</v>
      </c>
      <c r="N278" s="1"/>
      <c r="O278" s="1"/>
    </row>
    <row r="279" spans="1:15" ht="12.75" customHeight="1">
      <c r="A279" s="30">
        <v>269</v>
      </c>
      <c r="B279" s="217" t="s">
        <v>777</v>
      </c>
      <c r="C279" s="231">
        <v>108.95</v>
      </c>
      <c r="D279" s="232">
        <v>109.53333333333335</v>
      </c>
      <c r="E279" s="232">
        <v>107.61666666666669</v>
      </c>
      <c r="F279" s="232">
        <v>106.28333333333335</v>
      </c>
      <c r="G279" s="232">
        <v>104.36666666666669</v>
      </c>
      <c r="H279" s="232">
        <v>110.86666666666669</v>
      </c>
      <c r="I279" s="232">
        <v>112.78333333333335</v>
      </c>
      <c r="J279" s="232">
        <v>114.11666666666669</v>
      </c>
      <c r="K279" s="231">
        <v>111.45</v>
      </c>
      <c r="L279" s="231">
        <v>108.2</v>
      </c>
      <c r="M279" s="231">
        <v>14.822660000000001</v>
      </c>
      <c r="N279" s="1"/>
      <c r="O279" s="1"/>
    </row>
    <row r="280" spans="1:15" ht="12.75" customHeight="1">
      <c r="A280" s="30">
        <v>270</v>
      </c>
      <c r="B280" s="217" t="s">
        <v>407</v>
      </c>
      <c r="C280" s="231">
        <v>396.85</v>
      </c>
      <c r="D280" s="232">
        <v>393.36666666666662</v>
      </c>
      <c r="E280" s="232">
        <v>384.53333333333325</v>
      </c>
      <c r="F280" s="232">
        <v>372.21666666666664</v>
      </c>
      <c r="G280" s="232">
        <v>363.38333333333327</v>
      </c>
      <c r="H280" s="232">
        <v>405.68333333333322</v>
      </c>
      <c r="I280" s="232">
        <v>414.51666666666659</v>
      </c>
      <c r="J280" s="232">
        <v>426.8333333333332</v>
      </c>
      <c r="K280" s="231">
        <v>402.2</v>
      </c>
      <c r="L280" s="231">
        <v>381.05</v>
      </c>
      <c r="M280" s="231">
        <v>1.33853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98.35</v>
      </c>
      <c r="D281" s="232">
        <v>98.666666666666671</v>
      </c>
      <c r="E281" s="232">
        <v>96.983333333333348</v>
      </c>
      <c r="F281" s="232">
        <v>95.616666666666674</v>
      </c>
      <c r="G281" s="232">
        <v>93.933333333333351</v>
      </c>
      <c r="H281" s="232">
        <v>100.03333333333335</v>
      </c>
      <c r="I281" s="232">
        <v>101.71666666666665</v>
      </c>
      <c r="J281" s="232">
        <v>103.08333333333334</v>
      </c>
      <c r="K281" s="231">
        <v>100.35</v>
      </c>
      <c r="L281" s="231">
        <v>97.3</v>
      </c>
      <c r="M281" s="231">
        <v>40.372250000000001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468.8</v>
      </c>
      <c r="D282" s="232">
        <v>464.34999999999997</v>
      </c>
      <c r="E282" s="232">
        <v>457.69999999999993</v>
      </c>
      <c r="F282" s="232">
        <v>446.59999999999997</v>
      </c>
      <c r="G282" s="232">
        <v>439.94999999999993</v>
      </c>
      <c r="H282" s="232">
        <v>475.44999999999993</v>
      </c>
      <c r="I282" s="232">
        <v>482.09999999999991</v>
      </c>
      <c r="J282" s="232">
        <v>493.19999999999993</v>
      </c>
      <c r="K282" s="231">
        <v>471</v>
      </c>
      <c r="L282" s="231">
        <v>453.25</v>
      </c>
      <c r="M282" s="231">
        <v>1.4462999999999999</v>
      </c>
      <c r="N282" s="1"/>
      <c r="O282" s="1"/>
    </row>
    <row r="283" spans="1:15" ht="12.75" customHeight="1">
      <c r="A283" s="30">
        <v>273</v>
      </c>
      <c r="B283" s="217" t="s">
        <v>141</v>
      </c>
      <c r="C283" s="231">
        <v>1663.55</v>
      </c>
      <c r="D283" s="232">
        <v>1663.5333333333331</v>
      </c>
      <c r="E283" s="232">
        <v>1648.2166666666662</v>
      </c>
      <c r="F283" s="232">
        <v>1632.8833333333332</v>
      </c>
      <c r="G283" s="232">
        <v>1617.5666666666664</v>
      </c>
      <c r="H283" s="232">
        <v>1678.8666666666661</v>
      </c>
      <c r="I283" s="232">
        <v>1694.1833333333332</v>
      </c>
      <c r="J283" s="232">
        <v>1709.516666666666</v>
      </c>
      <c r="K283" s="231">
        <v>1678.85</v>
      </c>
      <c r="L283" s="231">
        <v>1648.2</v>
      </c>
      <c r="M283" s="231">
        <v>36.320630000000001</v>
      </c>
      <c r="N283" s="1"/>
      <c r="O283" s="1"/>
    </row>
    <row r="284" spans="1:15" ht="12.75" customHeight="1">
      <c r="A284" s="30">
        <v>274</v>
      </c>
      <c r="B284" s="217" t="s">
        <v>762</v>
      </c>
      <c r="C284" s="231">
        <v>1342.4</v>
      </c>
      <c r="D284" s="232">
        <v>1344.45</v>
      </c>
      <c r="E284" s="232">
        <v>1328</v>
      </c>
      <c r="F284" s="232">
        <v>1313.6</v>
      </c>
      <c r="G284" s="232">
        <v>1297.1499999999999</v>
      </c>
      <c r="H284" s="232">
        <v>1358.8500000000001</v>
      </c>
      <c r="I284" s="232">
        <v>1375.3000000000004</v>
      </c>
      <c r="J284" s="232">
        <v>1389.7000000000003</v>
      </c>
      <c r="K284" s="231">
        <v>1360.9</v>
      </c>
      <c r="L284" s="231">
        <v>1330.05</v>
      </c>
      <c r="M284" s="231">
        <v>1.63049</v>
      </c>
      <c r="N284" s="1"/>
      <c r="O284" s="1"/>
    </row>
    <row r="285" spans="1:15" ht="12.75" customHeight="1">
      <c r="A285" s="30">
        <v>275</v>
      </c>
      <c r="B285" s="217" t="s">
        <v>142</v>
      </c>
      <c r="C285" s="231">
        <v>85.75</v>
      </c>
      <c r="D285" s="232">
        <v>85.366666666666674</v>
      </c>
      <c r="E285" s="232">
        <v>84.233333333333348</v>
      </c>
      <c r="F285" s="232">
        <v>82.716666666666669</v>
      </c>
      <c r="G285" s="232">
        <v>81.583333333333343</v>
      </c>
      <c r="H285" s="232">
        <v>86.883333333333354</v>
      </c>
      <c r="I285" s="232">
        <v>88.01666666666668</v>
      </c>
      <c r="J285" s="232">
        <v>89.53333333333336</v>
      </c>
      <c r="K285" s="231">
        <v>86.5</v>
      </c>
      <c r="L285" s="231">
        <v>83.85</v>
      </c>
      <c r="M285" s="231">
        <v>32.391010000000001</v>
      </c>
      <c r="N285" s="1"/>
      <c r="O285" s="1"/>
    </row>
    <row r="286" spans="1:15" ht="12.75" customHeight="1">
      <c r="A286" s="30">
        <v>276</v>
      </c>
      <c r="B286" s="217" t="s">
        <v>146</v>
      </c>
      <c r="C286" s="231">
        <v>3481.9</v>
      </c>
      <c r="D286" s="232">
        <v>3486.0666666666671</v>
      </c>
      <c r="E286" s="232">
        <v>3448.1333333333341</v>
      </c>
      <c r="F286" s="232">
        <v>3414.3666666666672</v>
      </c>
      <c r="G286" s="232">
        <v>3376.4333333333343</v>
      </c>
      <c r="H286" s="232">
        <v>3519.8333333333339</v>
      </c>
      <c r="I286" s="232">
        <v>3557.7666666666673</v>
      </c>
      <c r="J286" s="232">
        <v>3591.5333333333338</v>
      </c>
      <c r="K286" s="231">
        <v>3524</v>
      </c>
      <c r="L286" s="231">
        <v>3452.3</v>
      </c>
      <c r="M286" s="231">
        <v>1.7826299999999999</v>
      </c>
      <c r="N286" s="1"/>
      <c r="O286" s="1"/>
    </row>
    <row r="287" spans="1:15" ht="12.75" customHeight="1">
      <c r="A287" s="30">
        <v>277</v>
      </c>
      <c r="B287" s="217" t="s">
        <v>144</v>
      </c>
      <c r="C287" s="231">
        <v>347.1</v>
      </c>
      <c r="D287" s="232">
        <v>345.31666666666666</v>
      </c>
      <c r="E287" s="232">
        <v>340.83333333333331</v>
      </c>
      <c r="F287" s="232">
        <v>334.56666666666666</v>
      </c>
      <c r="G287" s="232">
        <v>330.08333333333331</v>
      </c>
      <c r="H287" s="232">
        <v>351.58333333333331</v>
      </c>
      <c r="I287" s="232">
        <v>356.06666666666666</v>
      </c>
      <c r="J287" s="232">
        <v>362.33333333333331</v>
      </c>
      <c r="K287" s="231">
        <v>349.8</v>
      </c>
      <c r="L287" s="231">
        <v>339.05</v>
      </c>
      <c r="M287" s="231">
        <v>9.0694099999999995</v>
      </c>
      <c r="N287" s="1"/>
      <c r="O287" s="1"/>
    </row>
    <row r="288" spans="1:15" ht="12.75" customHeight="1">
      <c r="A288" s="30">
        <v>278</v>
      </c>
      <c r="B288" s="217" t="s">
        <v>865</v>
      </c>
      <c r="C288" s="231">
        <v>4553.05</v>
      </c>
      <c r="D288" s="232">
        <v>4545.9666666666672</v>
      </c>
      <c r="E288" s="232">
        <v>4487.0833333333339</v>
      </c>
      <c r="F288" s="232">
        <v>4421.1166666666668</v>
      </c>
      <c r="G288" s="232">
        <v>4362.2333333333336</v>
      </c>
      <c r="H288" s="232">
        <v>4611.9333333333343</v>
      </c>
      <c r="I288" s="232">
        <v>4670.8166666666675</v>
      </c>
      <c r="J288" s="232">
        <v>4736.7833333333347</v>
      </c>
      <c r="K288" s="231">
        <v>4604.8500000000004</v>
      </c>
      <c r="L288" s="231">
        <v>4480</v>
      </c>
      <c r="M288" s="231">
        <v>4.1650799999999997</v>
      </c>
      <c r="N288" s="1"/>
      <c r="O288" s="1"/>
    </row>
    <row r="289" spans="1:15" ht="12.75" customHeight="1">
      <c r="A289" s="30">
        <v>279</v>
      </c>
      <c r="B289" s="217" t="s">
        <v>410</v>
      </c>
      <c r="C289" s="231">
        <v>10158.25</v>
      </c>
      <c r="D289" s="232">
        <v>10157.433333333332</v>
      </c>
      <c r="E289" s="232">
        <v>10050.816666666666</v>
      </c>
      <c r="F289" s="232">
        <v>9943.3833333333332</v>
      </c>
      <c r="G289" s="232">
        <v>9836.7666666666664</v>
      </c>
      <c r="H289" s="232">
        <v>10264.866666666665</v>
      </c>
      <c r="I289" s="232">
        <v>10371.48333333333</v>
      </c>
      <c r="J289" s="232">
        <v>10478.916666666664</v>
      </c>
      <c r="K289" s="231">
        <v>10264.049999999999</v>
      </c>
      <c r="L289" s="231">
        <v>10050</v>
      </c>
      <c r="M289" s="231">
        <v>3.1730000000000001E-2</v>
      </c>
      <c r="N289" s="1"/>
      <c r="O289" s="1"/>
    </row>
    <row r="290" spans="1:15" ht="12.75" customHeight="1">
      <c r="A290" s="30">
        <v>280</v>
      </c>
      <c r="B290" s="217" t="s">
        <v>145</v>
      </c>
      <c r="C290" s="231">
        <v>2173.6</v>
      </c>
      <c r="D290" s="232">
        <v>2164.2000000000003</v>
      </c>
      <c r="E290" s="232">
        <v>2141.4000000000005</v>
      </c>
      <c r="F290" s="232">
        <v>2109.2000000000003</v>
      </c>
      <c r="G290" s="232">
        <v>2086.4000000000005</v>
      </c>
      <c r="H290" s="232">
        <v>2196.4000000000005</v>
      </c>
      <c r="I290" s="232">
        <v>2219.2000000000007</v>
      </c>
      <c r="J290" s="232">
        <v>2251.4000000000005</v>
      </c>
      <c r="K290" s="231">
        <v>2187</v>
      </c>
      <c r="L290" s="231">
        <v>2132</v>
      </c>
      <c r="M290" s="231">
        <v>29.467919999999999</v>
      </c>
      <c r="N290" s="1"/>
      <c r="O290" s="1"/>
    </row>
    <row r="291" spans="1:15" ht="12.75" customHeight="1">
      <c r="A291" s="30">
        <v>281</v>
      </c>
      <c r="B291" s="217" t="s">
        <v>818</v>
      </c>
      <c r="C291" s="231">
        <v>325.39999999999998</v>
      </c>
      <c r="D291" s="232">
        <v>326.3</v>
      </c>
      <c r="E291" s="232">
        <v>322.60000000000002</v>
      </c>
      <c r="F291" s="232">
        <v>319.8</v>
      </c>
      <c r="G291" s="232">
        <v>316.10000000000002</v>
      </c>
      <c r="H291" s="232">
        <v>329.1</v>
      </c>
      <c r="I291" s="232">
        <v>332.79999999999995</v>
      </c>
      <c r="J291" s="232">
        <v>335.6</v>
      </c>
      <c r="K291" s="231">
        <v>330</v>
      </c>
      <c r="L291" s="231">
        <v>323.5</v>
      </c>
      <c r="M291" s="231">
        <v>1.82935</v>
      </c>
      <c r="N291" s="1"/>
      <c r="O291" s="1"/>
    </row>
    <row r="292" spans="1:15" ht="12.75" customHeight="1">
      <c r="A292" s="30">
        <v>282</v>
      </c>
      <c r="B292" s="217" t="s">
        <v>263</v>
      </c>
      <c r="C292" s="231">
        <v>305.75</v>
      </c>
      <c r="D292" s="232">
        <v>306.95</v>
      </c>
      <c r="E292" s="232">
        <v>302.79999999999995</v>
      </c>
      <c r="F292" s="232">
        <v>299.84999999999997</v>
      </c>
      <c r="G292" s="232">
        <v>295.69999999999993</v>
      </c>
      <c r="H292" s="232">
        <v>309.89999999999998</v>
      </c>
      <c r="I292" s="232">
        <v>314.04999999999995</v>
      </c>
      <c r="J292" s="232">
        <v>317</v>
      </c>
      <c r="K292" s="231">
        <v>311.10000000000002</v>
      </c>
      <c r="L292" s="231">
        <v>304</v>
      </c>
      <c r="M292" s="231">
        <v>12.128259999999999</v>
      </c>
      <c r="N292" s="1"/>
      <c r="O292" s="1"/>
    </row>
    <row r="293" spans="1:15" ht="12.75" customHeight="1">
      <c r="A293" s="30">
        <v>283</v>
      </c>
      <c r="B293" s="217" t="s">
        <v>779</v>
      </c>
      <c r="C293" s="231">
        <v>235</v>
      </c>
      <c r="D293" s="232">
        <v>237.1</v>
      </c>
      <c r="E293" s="232">
        <v>231.89999999999998</v>
      </c>
      <c r="F293" s="232">
        <v>228.79999999999998</v>
      </c>
      <c r="G293" s="232">
        <v>223.59999999999997</v>
      </c>
      <c r="H293" s="232">
        <v>240.2</v>
      </c>
      <c r="I293" s="232">
        <v>245.39999999999998</v>
      </c>
      <c r="J293" s="232">
        <v>248.5</v>
      </c>
      <c r="K293" s="231">
        <v>242.3</v>
      </c>
      <c r="L293" s="231">
        <v>234</v>
      </c>
      <c r="M293" s="231">
        <v>4.85487</v>
      </c>
      <c r="N293" s="1"/>
      <c r="O293" s="1"/>
    </row>
    <row r="294" spans="1:15" ht="12.75" customHeight="1">
      <c r="A294" s="30">
        <v>284</v>
      </c>
      <c r="B294" s="217" t="s">
        <v>1038</v>
      </c>
      <c r="C294" s="231">
        <v>76.599999999999994</v>
      </c>
      <c r="D294" s="232">
        <v>76.36666666666666</v>
      </c>
      <c r="E294" s="232">
        <v>75.48333333333332</v>
      </c>
      <c r="F294" s="232">
        <v>74.36666666666666</v>
      </c>
      <c r="G294" s="232">
        <v>73.48333333333332</v>
      </c>
      <c r="H294" s="232">
        <v>77.48333333333332</v>
      </c>
      <c r="I294" s="232">
        <v>78.366666666666674</v>
      </c>
      <c r="J294" s="232">
        <v>79.48333333333332</v>
      </c>
      <c r="K294" s="231">
        <v>77.25</v>
      </c>
      <c r="L294" s="231">
        <v>75.25</v>
      </c>
      <c r="M294" s="231">
        <v>18.288</v>
      </c>
      <c r="N294" s="1"/>
      <c r="O294" s="1"/>
    </row>
    <row r="295" spans="1:15" ht="12.75" customHeight="1">
      <c r="A295" s="30">
        <v>285</v>
      </c>
      <c r="B295" s="217" t="s">
        <v>844</v>
      </c>
      <c r="C295" s="231">
        <v>572.45000000000005</v>
      </c>
      <c r="D295" s="232">
        <v>574.0333333333333</v>
      </c>
      <c r="E295" s="232">
        <v>569.16666666666663</v>
      </c>
      <c r="F295" s="232">
        <v>565.88333333333333</v>
      </c>
      <c r="G295" s="232">
        <v>561.01666666666665</v>
      </c>
      <c r="H295" s="232">
        <v>577.31666666666661</v>
      </c>
      <c r="I295" s="232">
        <v>582.18333333333339</v>
      </c>
      <c r="J295" s="232">
        <v>585.46666666666658</v>
      </c>
      <c r="K295" s="231">
        <v>578.9</v>
      </c>
      <c r="L295" s="231">
        <v>570.75</v>
      </c>
      <c r="M295" s="231">
        <v>9.7200000000000006</v>
      </c>
      <c r="N295" s="1"/>
      <c r="O295" s="1"/>
    </row>
    <row r="296" spans="1:15" ht="12.75" customHeight="1">
      <c r="A296" s="30">
        <v>286</v>
      </c>
      <c r="B296" s="217" t="s">
        <v>411</v>
      </c>
      <c r="C296" s="231">
        <v>3717.8</v>
      </c>
      <c r="D296" s="232">
        <v>3701.6166666666668</v>
      </c>
      <c r="E296" s="232">
        <v>3668.3333333333335</v>
      </c>
      <c r="F296" s="232">
        <v>3618.8666666666668</v>
      </c>
      <c r="G296" s="232">
        <v>3585.5833333333335</v>
      </c>
      <c r="H296" s="232">
        <v>3751.0833333333335</v>
      </c>
      <c r="I296" s="232">
        <v>3784.3666666666663</v>
      </c>
      <c r="J296" s="232">
        <v>3833.8333333333335</v>
      </c>
      <c r="K296" s="231">
        <v>3734.9</v>
      </c>
      <c r="L296" s="231">
        <v>3652.15</v>
      </c>
      <c r="M296" s="231">
        <v>0.36143999999999998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666.2</v>
      </c>
      <c r="D297" s="232">
        <v>662.58333333333337</v>
      </c>
      <c r="E297" s="232">
        <v>657.16666666666674</v>
      </c>
      <c r="F297" s="232">
        <v>648.13333333333333</v>
      </c>
      <c r="G297" s="232">
        <v>642.7166666666667</v>
      </c>
      <c r="H297" s="232">
        <v>671.61666666666679</v>
      </c>
      <c r="I297" s="232">
        <v>677.03333333333353</v>
      </c>
      <c r="J297" s="232">
        <v>686.06666666666683</v>
      </c>
      <c r="K297" s="231">
        <v>668</v>
      </c>
      <c r="L297" s="231">
        <v>653.54999999999995</v>
      </c>
      <c r="M297" s="231">
        <v>5.9695999999999998</v>
      </c>
      <c r="N297" s="1"/>
      <c r="O297" s="1"/>
    </row>
    <row r="298" spans="1:15" ht="12.75" customHeight="1">
      <c r="A298" s="30">
        <v>288</v>
      </c>
      <c r="B298" s="217" t="s">
        <v>412</v>
      </c>
      <c r="C298" s="231">
        <v>1257.2</v>
      </c>
      <c r="D298" s="232">
        <v>1266.6666666666667</v>
      </c>
      <c r="E298" s="232">
        <v>1244.9333333333334</v>
      </c>
      <c r="F298" s="232">
        <v>1232.6666666666667</v>
      </c>
      <c r="G298" s="232">
        <v>1210.9333333333334</v>
      </c>
      <c r="H298" s="232">
        <v>1278.9333333333334</v>
      </c>
      <c r="I298" s="232">
        <v>1300.6666666666665</v>
      </c>
      <c r="J298" s="232">
        <v>1312.9333333333334</v>
      </c>
      <c r="K298" s="231">
        <v>1288.4000000000001</v>
      </c>
      <c r="L298" s="231">
        <v>1254.4000000000001</v>
      </c>
      <c r="M298" s="231">
        <v>0.56857999999999997</v>
      </c>
      <c r="N298" s="1"/>
      <c r="O298" s="1"/>
    </row>
    <row r="299" spans="1:15" ht="12.75" customHeight="1">
      <c r="A299" s="30">
        <v>289</v>
      </c>
      <c r="B299" s="217" t="s">
        <v>413</v>
      </c>
      <c r="C299" s="231">
        <v>29.4</v>
      </c>
      <c r="D299" s="232">
        <v>29.183333333333334</v>
      </c>
      <c r="E299" s="232">
        <v>28.616666666666667</v>
      </c>
      <c r="F299" s="232">
        <v>27.833333333333332</v>
      </c>
      <c r="G299" s="232">
        <v>27.266666666666666</v>
      </c>
      <c r="H299" s="232">
        <v>29.966666666666669</v>
      </c>
      <c r="I299" s="232">
        <v>30.533333333333339</v>
      </c>
      <c r="J299" s="232">
        <v>31.31666666666667</v>
      </c>
      <c r="K299" s="231">
        <v>29.75</v>
      </c>
      <c r="L299" s="231">
        <v>28.4</v>
      </c>
      <c r="M299" s="231">
        <v>10.92882</v>
      </c>
      <c r="N299" s="1"/>
      <c r="O299" s="1"/>
    </row>
    <row r="300" spans="1:15" ht="12.75" customHeight="1">
      <c r="A300" s="30">
        <v>290</v>
      </c>
      <c r="B300" s="217" t="s">
        <v>414</v>
      </c>
      <c r="C300" s="231">
        <v>149.75</v>
      </c>
      <c r="D300" s="232">
        <v>149.63333333333333</v>
      </c>
      <c r="E300" s="232">
        <v>148.11666666666665</v>
      </c>
      <c r="F300" s="232">
        <v>146.48333333333332</v>
      </c>
      <c r="G300" s="232">
        <v>144.96666666666664</v>
      </c>
      <c r="H300" s="232">
        <v>151.26666666666665</v>
      </c>
      <c r="I300" s="232">
        <v>152.7833333333333</v>
      </c>
      <c r="J300" s="232">
        <v>154.41666666666666</v>
      </c>
      <c r="K300" s="231">
        <v>151.15</v>
      </c>
      <c r="L300" s="231">
        <v>148</v>
      </c>
      <c r="M300" s="231">
        <v>0.94999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83140.7</v>
      </c>
      <c r="D301" s="232">
        <v>82673.916666666672</v>
      </c>
      <c r="E301" s="232">
        <v>81846.833333333343</v>
      </c>
      <c r="F301" s="232">
        <v>80552.966666666674</v>
      </c>
      <c r="G301" s="232">
        <v>79725.883333333346</v>
      </c>
      <c r="H301" s="232">
        <v>83967.78333333334</v>
      </c>
      <c r="I301" s="232">
        <v>84794.866666666683</v>
      </c>
      <c r="J301" s="232">
        <v>86088.733333333337</v>
      </c>
      <c r="K301" s="231">
        <v>83501</v>
      </c>
      <c r="L301" s="231">
        <v>81380.05</v>
      </c>
      <c r="M301" s="231">
        <v>7.1139999999999995E-2</v>
      </c>
      <c r="N301" s="1"/>
      <c r="O301" s="1"/>
    </row>
    <row r="302" spans="1:15" ht="12.75" customHeight="1">
      <c r="A302" s="30">
        <v>292</v>
      </c>
      <c r="B302" s="217" t="s">
        <v>819</v>
      </c>
      <c r="C302" s="231">
        <v>1620.45</v>
      </c>
      <c r="D302" s="232">
        <v>1619.7666666666667</v>
      </c>
      <c r="E302" s="232">
        <v>1605.1333333333332</v>
      </c>
      <c r="F302" s="232">
        <v>1589.8166666666666</v>
      </c>
      <c r="G302" s="232">
        <v>1575.1833333333332</v>
      </c>
      <c r="H302" s="232">
        <v>1635.0833333333333</v>
      </c>
      <c r="I302" s="232">
        <v>1649.7166666666669</v>
      </c>
      <c r="J302" s="232">
        <v>1665.0333333333333</v>
      </c>
      <c r="K302" s="231">
        <v>1634.4</v>
      </c>
      <c r="L302" s="231">
        <v>1604.45</v>
      </c>
      <c r="M302" s="231">
        <v>0.56943999999999995</v>
      </c>
      <c r="N302" s="1"/>
      <c r="O302" s="1"/>
    </row>
    <row r="303" spans="1:15" ht="12.75" customHeight="1">
      <c r="A303" s="30">
        <v>293</v>
      </c>
      <c r="B303" s="217" t="s">
        <v>778</v>
      </c>
      <c r="C303" s="231">
        <v>856.05</v>
      </c>
      <c r="D303" s="232">
        <v>857.2166666666667</v>
      </c>
      <c r="E303" s="232">
        <v>844.73333333333335</v>
      </c>
      <c r="F303" s="232">
        <v>833.41666666666663</v>
      </c>
      <c r="G303" s="232">
        <v>820.93333333333328</v>
      </c>
      <c r="H303" s="232">
        <v>868.53333333333342</v>
      </c>
      <c r="I303" s="232">
        <v>881.01666666666677</v>
      </c>
      <c r="J303" s="232">
        <v>892.33333333333348</v>
      </c>
      <c r="K303" s="231">
        <v>869.7</v>
      </c>
      <c r="L303" s="231">
        <v>845.9</v>
      </c>
      <c r="M303" s="231">
        <v>3.5078499999999999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987.1</v>
      </c>
      <c r="D304" s="232">
        <v>981.86666666666667</v>
      </c>
      <c r="E304" s="232">
        <v>971.73333333333335</v>
      </c>
      <c r="F304" s="232">
        <v>956.36666666666667</v>
      </c>
      <c r="G304" s="232">
        <v>946.23333333333335</v>
      </c>
      <c r="H304" s="232">
        <v>997.23333333333335</v>
      </c>
      <c r="I304" s="232">
        <v>1007.3666666666668</v>
      </c>
      <c r="J304" s="232">
        <v>1022.7333333333333</v>
      </c>
      <c r="K304" s="231">
        <v>992</v>
      </c>
      <c r="L304" s="231">
        <v>966.5</v>
      </c>
      <c r="M304" s="231">
        <v>4.8462500000000004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242.15</v>
      </c>
      <c r="D305" s="232">
        <v>241.93333333333331</v>
      </c>
      <c r="E305" s="232">
        <v>239.51666666666662</v>
      </c>
      <c r="F305" s="232">
        <v>236.88333333333333</v>
      </c>
      <c r="G305" s="232">
        <v>234.46666666666664</v>
      </c>
      <c r="H305" s="232">
        <v>244.56666666666661</v>
      </c>
      <c r="I305" s="232">
        <v>246.98333333333329</v>
      </c>
      <c r="J305" s="232">
        <v>249.61666666666659</v>
      </c>
      <c r="K305" s="231">
        <v>244.35</v>
      </c>
      <c r="L305" s="231">
        <v>239.3</v>
      </c>
      <c r="M305" s="231">
        <v>21.688289999999999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1167.05</v>
      </c>
      <c r="D306" s="232">
        <v>1160.8166666666668</v>
      </c>
      <c r="E306" s="232">
        <v>1146.3833333333337</v>
      </c>
      <c r="F306" s="232">
        <v>1125.7166666666669</v>
      </c>
      <c r="G306" s="232">
        <v>1111.2833333333338</v>
      </c>
      <c r="H306" s="232">
        <v>1181.4833333333336</v>
      </c>
      <c r="I306" s="232">
        <v>1195.9166666666665</v>
      </c>
      <c r="J306" s="232">
        <v>1216.5833333333335</v>
      </c>
      <c r="K306" s="231">
        <v>1175.25</v>
      </c>
      <c r="L306" s="231">
        <v>1140.1500000000001</v>
      </c>
      <c r="M306" s="231">
        <v>36.044800000000002</v>
      </c>
      <c r="N306" s="1"/>
      <c r="O306" s="1"/>
    </row>
    <row r="307" spans="1:15" ht="12.75" customHeight="1">
      <c r="A307" s="30">
        <v>297</v>
      </c>
      <c r="B307" s="217" t="s">
        <v>415</v>
      </c>
      <c r="C307" s="231">
        <v>353.2</v>
      </c>
      <c r="D307" s="232">
        <v>351.59999999999997</v>
      </c>
      <c r="E307" s="232">
        <v>347.09999999999991</v>
      </c>
      <c r="F307" s="232">
        <v>340.99999999999994</v>
      </c>
      <c r="G307" s="232">
        <v>336.49999999999989</v>
      </c>
      <c r="H307" s="232">
        <v>357.69999999999993</v>
      </c>
      <c r="I307" s="232">
        <v>362.20000000000005</v>
      </c>
      <c r="J307" s="232">
        <v>368.29999999999995</v>
      </c>
      <c r="K307" s="231">
        <v>356.1</v>
      </c>
      <c r="L307" s="231">
        <v>345.5</v>
      </c>
      <c r="M307" s="231">
        <v>22.895199999999999</v>
      </c>
      <c r="N307" s="1"/>
      <c r="O307" s="1"/>
    </row>
    <row r="308" spans="1:15" ht="12.75" customHeight="1">
      <c r="A308" s="30">
        <v>298</v>
      </c>
      <c r="B308" s="217" t="s">
        <v>416</v>
      </c>
      <c r="C308" s="231">
        <v>276.85000000000002</v>
      </c>
      <c r="D308" s="232">
        <v>272.40000000000003</v>
      </c>
      <c r="E308" s="232">
        <v>266.45000000000005</v>
      </c>
      <c r="F308" s="232">
        <v>256.05</v>
      </c>
      <c r="G308" s="232">
        <v>250.10000000000002</v>
      </c>
      <c r="H308" s="232">
        <v>282.80000000000007</v>
      </c>
      <c r="I308" s="232">
        <v>288.75</v>
      </c>
      <c r="J308" s="232">
        <v>299.15000000000009</v>
      </c>
      <c r="K308" s="231">
        <v>278.35000000000002</v>
      </c>
      <c r="L308" s="231">
        <v>262</v>
      </c>
      <c r="M308" s="231">
        <v>2.7088299999999998</v>
      </c>
      <c r="N308" s="1"/>
      <c r="O308" s="1"/>
    </row>
    <row r="309" spans="1:15" ht="12.75" customHeight="1">
      <c r="A309" s="30">
        <v>299</v>
      </c>
      <c r="B309" s="217" t="s">
        <v>853</v>
      </c>
      <c r="C309" s="231">
        <v>353.6</v>
      </c>
      <c r="D309" s="232">
        <v>355.15000000000003</v>
      </c>
      <c r="E309" s="232">
        <v>350.45000000000005</v>
      </c>
      <c r="F309" s="232">
        <v>347.3</v>
      </c>
      <c r="G309" s="232">
        <v>342.6</v>
      </c>
      <c r="H309" s="232">
        <v>358.30000000000007</v>
      </c>
      <c r="I309" s="232">
        <v>363</v>
      </c>
      <c r="J309" s="232">
        <v>366.15000000000009</v>
      </c>
      <c r="K309" s="231">
        <v>359.85</v>
      </c>
      <c r="L309" s="231">
        <v>352</v>
      </c>
      <c r="M309" s="231">
        <v>0.47477999999999998</v>
      </c>
      <c r="N309" s="1"/>
      <c r="O309" s="1"/>
    </row>
    <row r="310" spans="1:15" ht="12.75" customHeight="1">
      <c r="A310" s="30">
        <v>300</v>
      </c>
      <c r="B310" s="217" t="s">
        <v>417</v>
      </c>
      <c r="C310" s="231">
        <v>365.05</v>
      </c>
      <c r="D310" s="232">
        <v>365.34999999999997</v>
      </c>
      <c r="E310" s="232">
        <v>362.99999999999994</v>
      </c>
      <c r="F310" s="232">
        <v>360.95</v>
      </c>
      <c r="G310" s="232">
        <v>358.59999999999997</v>
      </c>
      <c r="H310" s="232">
        <v>367.39999999999992</v>
      </c>
      <c r="I310" s="232">
        <v>369.74999999999994</v>
      </c>
      <c r="J310" s="232">
        <v>371.7999999999999</v>
      </c>
      <c r="K310" s="231">
        <v>367.7</v>
      </c>
      <c r="L310" s="231">
        <v>363.3</v>
      </c>
      <c r="M310" s="231">
        <v>0.43136000000000002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112.65</v>
      </c>
      <c r="D311" s="232">
        <v>111.66666666666667</v>
      </c>
      <c r="E311" s="232">
        <v>109.33333333333334</v>
      </c>
      <c r="F311" s="232">
        <v>106.01666666666667</v>
      </c>
      <c r="G311" s="232">
        <v>103.68333333333334</v>
      </c>
      <c r="H311" s="232">
        <v>114.98333333333335</v>
      </c>
      <c r="I311" s="232">
        <v>117.31666666666669</v>
      </c>
      <c r="J311" s="232">
        <v>120.63333333333335</v>
      </c>
      <c r="K311" s="231">
        <v>114</v>
      </c>
      <c r="L311" s="231">
        <v>108.35</v>
      </c>
      <c r="M311" s="231">
        <v>63.561929999999997</v>
      </c>
      <c r="N311" s="1"/>
      <c r="O311" s="1"/>
    </row>
    <row r="312" spans="1:15" ht="12.75" customHeight="1">
      <c r="A312" s="30">
        <v>302</v>
      </c>
      <c r="B312" s="217" t="s">
        <v>418</v>
      </c>
      <c r="C312" s="231">
        <v>57.45</v>
      </c>
      <c r="D312" s="232">
        <v>58.25</v>
      </c>
      <c r="E312" s="232">
        <v>55.75</v>
      </c>
      <c r="F312" s="232">
        <v>54.05</v>
      </c>
      <c r="G312" s="232">
        <v>51.55</v>
      </c>
      <c r="H312" s="232">
        <v>59.95</v>
      </c>
      <c r="I312" s="232">
        <v>62.45</v>
      </c>
      <c r="J312" s="232">
        <v>64.150000000000006</v>
      </c>
      <c r="K312" s="231">
        <v>60.75</v>
      </c>
      <c r="L312" s="231">
        <v>56.55</v>
      </c>
      <c r="M312" s="231">
        <v>60.204180000000001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488.6</v>
      </c>
      <c r="D313" s="232">
        <v>487.2</v>
      </c>
      <c r="E313" s="232">
        <v>483.4</v>
      </c>
      <c r="F313" s="232">
        <v>478.2</v>
      </c>
      <c r="G313" s="232">
        <v>474.4</v>
      </c>
      <c r="H313" s="232">
        <v>492.4</v>
      </c>
      <c r="I313" s="232">
        <v>496.20000000000005</v>
      </c>
      <c r="J313" s="232">
        <v>501.4</v>
      </c>
      <c r="K313" s="231">
        <v>491</v>
      </c>
      <c r="L313" s="231">
        <v>482</v>
      </c>
      <c r="M313" s="231">
        <v>11.046799999999999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8437.4500000000007</v>
      </c>
      <c r="D314" s="232">
        <v>8460.6166666666668</v>
      </c>
      <c r="E314" s="232">
        <v>8387.8333333333339</v>
      </c>
      <c r="F314" s="232">
        <v>8338.2166666666672</v>
      </c>
      <c r="G314" s="232">
        <v>8265.4333333333343</v>
      </c>
      <c r="H314" s="232">
        <v>8510.2333333333336</v>
      </c>
      <c r="I314" s="232">
        <v>8583.0166666666664</v>
      </c>
      <c r="J314" s="232">
        <v>8632.6333333333332</v>
      </c>
      <c r="K314" s="231">
        <v>8533.4</v>
      </c>
      <c r="L314" s="231">
        <v>8411</v>
      </c>
      <c r="M314" s="231">
        <v>3.4026100000000001</v>
      </c>
      <c r="N314" s="1"/>
      <c r="O314" s="1"/>
    </row>
    <row r="315" spans="1:15" ht="12.75" customHeight="1">
      <c r="A315" s="30">
        <v>305</v>
      </c>
      <c r="B315" s="217" t="s">
        <v>780</v>
      </c>
      <c r="C315" s="231">
        <v>1655.35</v>
      </c>
      <c r="D315" s="232">
        <v>1646.45</v>
      </c>
      <c r="E315" s="232">
        <v>1619.95</v>
      </c>
      <c r="F315" s="232">
        <v>1584.55</v>
      </c>
      <c r="G315" s="232">
        <v>1558.05</v>
      </c>
      <c r="H315" s="232">
        <v>1681.8500000000001</v>
      </c>
      <c r="I315" s="232">
        <v>1708.3500000000001</v>
      </c>
      <c r="J315" s="232">
        <v>1743.7500000000002</v>
      </c>
      <c r="K315" s="231">
        <v>1672.95</v>
      </c>
      <c r="L315" s="231">
        <v>1611.05</v>
      </c>
      <c r="M315" s="231">
        <v>0.38389000000000001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646.54999999999995</v>
      </c>
      <c r="D316" s="232">
        <v>645.36666666666667</v>
      </c>
      <c r="E316" s="232">
        <v>636.33333333333337</v>
      </c>
      <c r="F316" s="232">
        <v>626.11666666666667</v>
      </c>
      <c r="G316" s="232">
        <v>617.08333333333337</v>
      </c>
      <c r="H316" s="232">
        <v>655.58333333333337</v>
      </c>
      <c r="I316" s="232">
        <v>664.61666666666667</v>
      </c>
      <c r="J316" s="232">
        <v>674.83333333333337</v>
      </c>
      <c r="K316" s="231">
        <v>654.4</v>
      </c>
      <c r="L316" s="231">
        <v>635.15</v>
      </c>
      <c r="M316" s="231">
        <v>4.0492800000000004</v>
      </c>
      <c r="N316" s="1"/>
      <c r="O316" s="1"/>
    </row>
    <row r="317" spans="1:15" ht="12.75" customHeight="1">
      <c r="A317" s="30">
        <v>307</v>
      </c>
      <c r="B317" s="217" t="s">
        <v>419</v>
      </c>
      <c r="C317" s="231">
        <v>464.4</v>
      </c>
      <c r="D317" s="232">
        <v>464.31666666666661</v>
      </c>
      <c r="E317" s="232">
        <v>457.68333333333322</v>
      </c>
      <c r="F317" s="232">
        <v>450.96666666666664</v>
      </c>
      <c r="G317" s="232">
        <v>444.33333333333326</v>
      </c>
      <c r="H317" s="232">
        <v>471.03333333333319</v>
      </c>
      <c r="I317" s="232">
        <v>477.66666666666663</v>
      </c>
      <c r="J317" s="232">
        <v>484.38333333333316</v>
      </c>
      <c r="K317" s="231">
        <v>470.95</v>
      </c>
      <c r="L317" s="231">
        <v>457.6</v>
      </c>
      <c r="M317" s="231">
        <v>17.940190000000001</v>
      </c>
      <c r="N317" s="1"/>
      <c r="O317" s="1"/>
    </row>
    <row r="318" spans="1:15" ht="12.75" customHeight="1">
      <c r="A318" s="30">
        <v>308</v>
      </c>
      <c r="B318" s="217" t="s">
        <v>420</v>
      </c>
      <c r="C318" s="231">
        <v>664.15</v>
      </c>
      <c r="D318" s="232">
        <v>661.7</v>
      </c>
      <c r="E318" s="232">
        <v>652.40000000000009</v>
      </c>
      <c r="F318" s="232">
        <v>640.65000000000009</v>
      </c>
      <c r="G318" s="232">
        <v>631.35000000000014</v>
      </c>
      <c r="H318" s="232">
        <v>673.45</v>
      </c>
      <c r="I318" s="232">
        <v>682.75</v>
      </c>
      <c r="J318" s="232">
        <v>694.5</v>
      </c>
      <c r="K318" s="231">
        <v>671</v>
      </c>
      <c r="L318" s="231">
        <v>649.95000000000005</v>
      </c>
      <c r="M318" s="231">
        <v>7.6302899999999996</v>
      </c>
      <c r="N318" s="1"/>
      <c r="O318" s="1"/>
    </row>
    <row r="319" spans="1:15" ht="12.75" customHeight="1">
      <c r="A319" s="30">
        <v>309</v>
      </c>
      <c r="B319" s="217" t="s">
        <v>820</v>
      </c>
      <c r="C319" s="231">
        <v>718.8</v>
      </c>
      <c r="D319" s="232">
        <v>694.41666666666663</v>
      </c>
      <c r="E319" s="232">
        <v>656.83333333333326</v>
      </c>
      <c r="F319" s="232">
        <v>594.86666666666667</v>
      </c>
      <c r="G319" s="232">
        <v>557.2833333333333</v>
      </c>
      <c r="H319" s="232">
        <v>756.38333333333321</v>
      </c>
      <c r="I319" s="232">
        <v>793.96666666666647</v>
      </c>
      <c r="J319" s="232">
        <v>855.93333333333317</v>
      </c>
      <c r="K319" s="231">
        <v>732</v>
      </c>
      <c r="L319" s="231">
        <v>632.45000000000005</v>
      </c>
      <c r="M319" s="231">
        <v>5.1781600000000001</v>
      </c>
      <c r="N319" s="1"/>
      <c r="O319" s="1"/>
    </row>
    <row r="320" spans="1:15" ht="12.75" customHeight="1">
      <c r="A320" s="30">
        <v>310</v>
      </c>
      <c r="B320" s="217" t="s">
        <v>821</v>
      </c>
      <c r="C320" s="231">
        <v>790.45</v>
      </c>
      <c r="D320" s="232">
        <v>788.61666666666667</v>
      </c>
      <c r="E320" s="232">
        <v>779.23333333333335</v>
      </c>
      <c r="F320" s="232">
        <v>768.01666666666665</v>
      </c>
      <c r="G320" s="232">
        <v>758.63333333333333</v>
      </c>
      <c r="H320" s="232">
        <v>799.83333333333337</v>
      </c>
      <c r="I320" s="232">
        <v>809.21666666666681</v>
      </c>
      <c r="J320" s="232">
        <v>820.43333333333339</v>
      </c>
      <c r="K320" s="231">
        <v>798</v>
      </c>
      <c r="L320" s="231">
        <v>777.4</v>
      </c>
      <c r="M320" s="231">
        <v>0.84348000000000001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1261.7</v>
      </c>
      <c r="D321" s="232">
        <v>1270.6333333333334</v>
      </c>
      <c r="E321" s="232">
        <v>1244.166666666667</v>
      </c>
      <c r="F321" s="232">
        <v>1226.6333333333334</v>
      </c>
      <c r="G321" s="232">
        <v>1200.166666666667</v>
      </c>
      <c r="H321" s="232">
        <v>1288.166666666667</v>
      </c>
      <c r="I321" s="232">
        <v>1314.6333333333337</v>
      </c>
      <c r="J321" s="232">
        <v>1332.166666666667</v>
      </c>
      <c r="K321" s="231">
        <v>1297.0999999999999</v>
      </c>
      <c r="L321" s="231">
        <v>1253.0999999999999</v>
      </c>
      <c r="M321" s="231">
        <v>1.65682</v>
      </c>
      <c r="N321" s="1"/>
      <c r="O321" s="1"/>
    </row>
    <row r="322" spans="1:15" ht="12.75" customHeight="1">
      <c r="A322" s="30">
        <v>312</v>
      </c>
      <c r="B322" s="217" t="s">
        <v>845</v>
      </c>
      <c r="C322" s="231">
        <v>46.55</v>
      </c>
      <c r="D322" s="232">
        <v>46.85</v>
      </c>
      <c r="E322" s="232">
        <v>45.7</v>
      </c>
      <c r="F322" s="232">
        <v>44.85</v>
      </c>
      <c r="G322" s="232">
        <v>43.7</v>
      </c>
      <c r="H322" s="232">
        <v>47.7</v>
      </c>
      <c r="I322" s="232">
        <v>48.849999999999994</v>
      </c>
      <c r="J322" s="232">
        <v>49.7</v>
      </c>
      <c r="K322" s="231">
        <v>48</v>
      </c>
      <c r="L322" s="231">
        <v>46</v>
      </c>
      <c r="M322" s="231">
        <v>83.699789999999993</v>
      </c>
      <c r="N322" s="1"/>
      <c r="O322" s="1"/>
    </row>
    <row r="323" spans="1:15" ht="12.75" customHeight="1">
      <c r="A323" s="30">
        <v>313</v>
      </c>
      <c r="B323" s="217" t="s">
        <v>422</v>
      </c>
      <c r="C323" s="231">
        <v>579.25</v>
      </c>
      <c r="D323" s="232">
        <v>578.85</v>
      </c>
      <c r="E323" s="232">
        <v>575.40000000000009</v>
      </c>
      <c r="F323" s="232">
        <v>571.55000000000007</v>
      </c>
      <c r="G323" s="232">
        <v>568.10000000000014</v>
      </c>
      <c r="H323" s="232">
        <v>582.70000000000005</v>
      </c>
      <c r="I323" s="232">
        <v>586.15000000000009</v>
      </c>
      <c r="J323" s="232">
        <v>590</v>
      </c>
      <c r="K323" s="231">
        <v>582.29999999999995</v>
      </c>
      <c r="L323" s="231">
        <v>575</v>
      </c>
      <c r="M323" s="231">
        <v>0.48098999999999997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1905.05</v>
      </c>
      <c r="D324" s="232">
        <v>1893.6166666666666</v>
      </c>
      <c r="E324" s="232">
        <v>1874.3833333333332</v>
      </c>
      <c r="F324" s="232">
        <v>1843.7166666666667</v>
      </c>
      <c r="G324" s="232">
        <v>1824.4833333333333</v>
      </c>
      <c r="H324" s="232">
        <v>1924.2833333333331</v>
      </c>
      <c r="I324" s="232">
        <v>1943.5166666666662</v>
      </c>
      <c r="J324" s="232">
        <v>1974.1833333333329</v>
      </c>
      <c r="K324" s="231">
        <v>1912.85</v>
      </c>
      <c r="L324" s="231">
        <v>1862.95</v>
      </c>
      <c r="M324" s="231">
        <v>3.33657</v>
      </c>
      <c r="N324" s="1"/>
      <c r="O324" s="1"/>
    </row>
    <row r="325" spans="1:15" ht="12.75" customHeight="1">
      <c r="A325" s="30">
        <v>315</v>
      </c>
      <c r="B325" s="217" t="s">
        <v>423</v>
      </c>
      <c r="C325" s="231">
        <v>1486.6</v>
      </c>
      <c r="D325" s="232">
        <v>1491.4833333333333</v>
      </c>
      <c r="E325" s="232">
        <v>1477.9666666666667</v>
      </c>
      <c r="F325" s="232">
        <v>1469.3333333333333</v>
      </c>
      <c r="G325" s="232">
        <v>1455.8166666666666</v>
      </c>
      <c r="H325" s="232">
        <v>1500.1166666666668</v>
      </c>
      <c r="I325" s="232">
        <v>1513.6333333333337</v>
      </c>
      <c r="J325" s="232">
        <v>1522.2666666666669</v>
      </c>
      <c r="K325" s="231">
        <v>1505</v>
      </c>
      <c r="L325" s="231">
        <v>1482.85</v>
      </c>
      <c r="M325" s="231">
        <v>1.6313599999999999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930.3</v>
      </c>
      <c r="D326" s="232">
        <v>926.13333333333333</v>
      </c>
      <c r="E326" s="232">
        <v>915.41666666666663</v>
      </c>
      <c r="F326" s="232">
        <v>900.5333333333333</v>
      </c>
      <c r="G326" s="232">
        <v>889.81666666666661</v>
      </c>
      <c r="H326" s="232">
        <v>941.01666666666665</v>
      </c>
      <c r="I326" s="232">
        <v>951.73333333333335</v>
      </c>
      <c r="J326" s="232">
        <v>966.61666666666667</v>
      </c>
      <c r="K326" s="231">
        <v>936.85</v>
      </c>
      <c r="L326" s="231">
        <v>911.25</v>
      </c>
      <c r="M326" s="231">
        <v>3.3301400000000001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523.9</v>
      </c>
      <c r="D327" s="232">
        <v>526.4666666666667</v>
      </c>
      <c r="E327" s="232">
        <v>517.68333333333339</v>
      </c>
      <c r="F327" s="232">
        <v>511.4666666666667</v>
      </c>
      <c r="G327" s="232">
        <v>502.68333333333339</v>
      </c>
      <c r="H327" s="232">
        <v>532.68333333333339</v>
      </c>
      <c r="I327" s="232">
        <v>541.4666666666667</v>
      </c>
      <c r="J327" s="232">
        <v>547.68333333333339</v>
      </c>
      <c r="K327" s="231">
        <v>535.25</v>
      </c>
      <c r="L327" s="231">
        <v>520.25</v>
      </c>
      <c r="M327" s="231">
        <v>5.5632299999999999</v>
      </c>
      <c r="N327" s="1"/>
      <c r="O327" s="1"/>
    </row>
    <row r="328" spans="1:15" ht="12.75" customHeight="1">
      <c r="A328" s="30">
        <v>318</v>
      </c>
      <c r="B328" s="217" t="s">
        <v>424</v>
      </c>
      <c r="C328" s="231">
        <v>35.049999999999997</v>
      </c>
      <c r="D328" s="232">
        <v>35.166666666666664</v>
      </c>
      <c r="E328" s="232">
        <v>34.633333333333326</v>
      </c>
      <c r="F328" s="232">
        <v>34.216666666666661</v>
      </c>
      <c r="G328" s="232">
        <v>33.683333333333323</v>
      </c>
      <c r="H328" s="232">
        <v>35.583333333333329</v>
      </c>
      <c r="I328" s="232">
        <v>36.116666666666674</v>
      </c>
      <c r="J328" s="232">
        <v>36.533333333333331</v>
      </c>
      <c r="K328" s="231">
        <v>35.700000000000003</v>
      </c>
      <c r="L328" s="231">
        <v>34.75</v>
      </c>
      <c r="M328" s="231">
        <v>35.156199999999998</v>
      </c>
      <c r="N328" s="1"/>
      <c r="O328" s="1"/>
    </row>
    <row r="329" spans="1:15" ht="12.75" customHeight="1">
      <c r="A329" s="30">
        <v>319</v>
      </c>
      <c r="B329" s="217" t="s">
        <v>425</v>
      </c>
      <c r="C329" s="231">
        <v>101.75</v>
      </c>
      <c r="D329" s="232">
        <v>100.68333333333332</v>
      </c>
      <c r="E329" s="232">
        <v>98.666666666666643</v>
      </c>
      <c r="F329" s="232">
        <v>95.583333333333314</v>
      </c>
      <c r="G329" s="232">
        <v>93.566666666666634</v>
      </c>
      <c r="H329" s="232">
        <v>103.76666666666665</v>
      </c>
      <c r="I329" s="232">
        <v>105.78333333333333</v>
      </c>
      <c r="J329" s="232">
        <v>108.86666666666666</v>
      </c>
      <c r="K329" s="231">
        <v>102.7</v>
      </c>
      <c r="L329" s="231">
        <v>97.6</v>
      </c>
      <c r="M329" s="231">
        <v>94.942570000000003</v>
      </c>
      <c r="N329" s="1"/>
      <c r="O329" s="1"/>
    </row>
    <row r="330" spans="1:15" ht="12.75" customHeight="1">
      <c r="A330" s="30">
        <v>320</v>
      </c>
      <c r="B330" s="217" t="s">
        <v>426</v>
      </c>
      <c r="C330" s="231">
        <v>40.65</v>
      </c>
      <c r="D330" s="232">
        <v>40.766666666666666</v>
      </c>
      <c r="E330" s="232">
        <v>40.18333333333333</v>
      </c>
      <c r="F330" s="232">
        <v>39.716666666666661</v>
      </c>
      <c r="G330" s="232">
        <v>39.133333333333326</v>
      </c>
      <c r="H330" s="232">
        <v>41.233333333333334</v>
      </c>
      <c r="I330" s="232">
        <v>41.816666666666677</v>
      </c>
      <c r="J330" s="232">
        <v>42.283333333333339</v>
      </c>
      <c r="K330" s="231">
        <v>41.35</v>
      </c>
      <c r="L330" s="231">
        <v>40.299999999999997</v>
      </c>
      <c r="M330" s="231">
        <v>57.976869999999998</v>
      </c>
      <c r="N330" s="1"/>
      <c r="O330" s="1"/>
    </row>
    <row r="331" spans="1:15" ht="12.75" customHeight="1">
      <c r="A331" s="30">
        <v>321</v>
      </c>
      <c r="B331" s="217" t="s">
        <v>427</v>
      </c>
      <c r="C331" s="231">
        <v>79.75</v>
      </c>
      <c r="D331" s="232">
        <v>79.233333333333334</v>
      </c>
      <c r="E331" s="232">
        <v>78.216666666666669</v>
      </c>
      <c r="F331" s="232">
        <v>76.683333333333337</v>
      </c>
      <c r="G331" s="232">
        <v>75.666666666666671</v>
      </c>
      <c r="H331" s="232">
        <v>80.766666666666666</v>
      </c>
      <c r="I331" s="232">
        <v>81.783333333333346</v>
      </c>
      <c r="J331" s="232">
        <v>83.316666666666663</v>
      </c>
      <c r="K331" s="231">
        <v>80.25</v>
      </c>
      <c r="L331" s="231">
        <v>77.7</v>
      </c>
      <c r="M331" s="231">
        <v>10.388070000000001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205.1</v>
      </c>
      <c r="D332" s="232">
        <v>206.06666666666669</v>
      </c>
      <c r="E332" s="232">
        <v>203.13333333333338</v>
      </c>
      <c r="F332" s="232">
        <v>201.16666666666669</v>
      </c>
      <c r="G332" s="232">
        <v>198.23333333333338</v>
      </c>
      <c r="H332" s="232">
        <v>208.03333333333339</v>
      </c>
      <c r="I332" s="232">
        <v>210.96666666666673</v>
      </c>
      <c r="J332" s="232">
        <v>212.93333333333339</v>
      </c>
      <c r="K332" s="231">
        <v>209</v>
      </c>
      <c r="L332" s="231">
        <v>204.1</v>
      </c>
      <c r="M332" s="231">
        <v>3.3139599999999998</v>
      </c>
      <c r="N332" s="1"/>
      <c r="O332" s="1"/>
    </row>
    <row r="333" spans="1:15" ht="12.75" customHeight="1">
      <c r="A333" s="30">
        <v>323</v>
      </c>
      <c r="B333" s="217" t="s">
        <v>167</v>
      </c>
      <c r="C333" s="231">
        <v>179.6</v>
      </c>
      <c r="D333" s="232">
        <v>178.85</v>
      </c>
      <c r="E333" s="232">
        <v>177.7</v>
      </c>
      <c r="F333" s="232">
        <v>175.79999999999998</v>
      </c>
      <c r="G333" s="232">
        <v>174.64999999999998</v>
      </c>
      <c r="H333" s="232">
        <v>180.75</v>
      </c>
      <c r="I333" s="232">
        <v>181.90000000000003</v>
      </c>
      <c r="J333" s="232">
        <v>183.8</v>
      </c>
      <c r="K333" s="231">
        <v>180</v>
      </c>
      <c r="L333" s="231">
        <v>176.95</v>
      </c>
      <c r="M333" s="231">
        <v>94.050160000000005</v>
      </c>
      <c r="N333" s="1"/>
      <c r="O333" s="1"/>
    </row>
    <row r="334" spans="1:15" ht="12.75" customHeight="1">
      <c r="A334" s="30">
        <v>324</v>
      </c>
      <c r="B334" s="217" t="s">
        <v>429</v>
      </c>
      <c r="C334" s="231">
        <v>805.9</v>
      </c>
      <c r="D334" s="232">
        <v>803.63333333333333</v>
      </c>
      <c r="E334" s="232">
        <v>797.26666666666665</v>
      </c>
      <c r="F334" s="232">
        <v>788.63333333333333</v>
      </c>
      <c r="G334" s="232">
        <v>782.26666666666665</v>
      </c>
      <c r="H334" s="232">
        <v>812.26666666666665</v>
      </c>
      <c r="I334" s="232">
        <v>818.63333333333321</v>
      </c>
      <c r="J334" s="232">
        <v>827.26666666666665</v>
      </c>
      <c r="K334" s="231">
        <v>810</v>
      </c>
      <c r="L334" s="231">
        <v>795</v>
      </c>
      <c r="M334" s="231">
        <v>2.53085</v>
      </c>
      <c r="N334" s="1"/>
      <c r="O334" s="1"/>
    </row>
    <row r="335" spans="1:15" ht="12.75" customHeight="1">
      <c r="A335" s="30">
        <v>325</v>
      </c>
      <c r="B335" s="217" t="s">
        <v>161</v>
      </c>
      <c r="C335" s="231">
        <v>82</v>
      </c>
      <c r="D335" s="232">
        <v>81.55</v>
      </c>
      <c r="E335" s="232">
        <v>80.75</v>
      </c>
      <c r="F335" s="232">
        <v>79.5</v>
      </c>
      <c r="G335" s="232">
        <v>78.7</v>
      </c>
      <c r="H335" s="232">
        <v>82.8</v>
      </c>
      <c r="I335" s="232">
        <v>83.59999999999998</v>
      </c>
      <c r="J335" s="232">
        <v>84.85</v>
      </c>
      <c r="K335" s="231">
        <v>82.35</v>
      </c>
      <c r="L335" s="231">
        <v>80.3</v>
      </c>
      <c r="M335" s="231">
        <v>151.27247</v>
      </c>
      <c r="N335" s="1"/>
      <c r="O335" s="1"/>
    </row>
    <row r="336" spans="1:15" ht="12.75" customHeight="1">
      <c r="A336" s="30">
        <v>326</v>
      </c>
      <c r="B336" s="217" t="s">
        <v>163</v>
      </c>
      <c r="C336" s="231">
        <v>4118.6000000000004</v>
      </c>
      <c r="D336" s="232">
        <v>4126.5</v>
      </c>
      <c r="E336" s="232">
        <v>4083</v>
      </c>
      <c r="F336" s="232">
        <v>4047.4</v>
      </c>
      <c r="G336" s="232">
        <v>4003.9</v>
      </c>
      <c r="H336" s="232">
        <v>4162.1000000000004</v>
      </c>
      <c r="I336" s="232">
        <v>4205.6000000000004</v>
      </c>
      <c r="J336" s="232">
        <v>4241.2</v>
      </c>
      <c r="K336" s="231">
        <v>4170</v>
      </c>
      <c r="L336" s="231">
        <v>4090.9</v>
      </c>
      <c r="M336" s="231">
        <v>0.54551000000000005</v>
      </c>
      <c r="N336" s="1"/>
      <c r="O336" s="1"/>
    </row>
    <row r="337" spans="1:15" ht="12.75" customHeight="1">
      <c r="A337" s="30">
        <v>327</v>
      </c>
      <c r="B337" s="217" t="s">
        <v>781</v>
      </c>
      <c r="C337" s="231">
        <v>499.5</v>
      </c>
      <c r="D337" s="232">
        <v>500.48333333333335</v>
      </c>
      <c r="E337" s="232">
        <v>494.06666666666672</v>
      </c>
      <c r="F337" s="232">
        <v>488.63333333333338</v>
      </c>
      <c r="G337" s="232">
        <v>482.21666666666675</v>
      </c>
      <c r="H337" s="232">
        <v>505.91666666666669</v>
      </c>
      <c r="I337" s="232">
        <v>512.33333333333326</v>
      </c>
      <c r="J337" s="232">
        <v>517.76666666666665</v>
      </c>
      <c r="K337" s="231">
        <v>506.9</v>
      </c>
      <c r="L337" s="231">
        <v>495.05</v>
      </c>
      <c r="M337" s="231">
        <v>2.6526399999999999</v>
      </c>
      <c r="N337" s="1"/>
      <c r="O337" s="1"/>
    </row>
    <row r="338" spans="1:15" ht="12.75" customHeight="1">
      <c r="A338" s="30">
        <v>328</v>
      </c>
      <c r="B338" s="217" t="s">
        <v>164</v>
      </c>
      <c r="C338" s="231">
        <v>18450.650000000001</v>
      </c>
      <c r="D338" s="232">
        <v>18306.133333333335</v>
      </c>
      <c r="E338" s="232">
        <v>18112.26666666667</v>
      </c>
      <c r="F338" s="232">
        <v>17773.883333333335</v>
      </c>
      <c r="G338" s="232">
        <v>17580.01666666667</v>
      </c>
      <c r="H338" s="232">
        <v>18644.51666666667</v>
      </c>
      <c r="I338" s="232">
        <v>18838.383333333331</v>
      </c>
      <c r="J338" s="232">
        <v>19176.76666666667</v>
      </c>
      <c r="K338" s="231">
        <v>18500</v>
      </c>
      <c r="L338" s="231">
        <v>17967.75</v>
      </c>
      <c r="M338" s="231">
        <v>0.83043</v>
      </c>
      <c r="N338" s="1"/>
      <c r="O338" s="1"/>
    </row>
    <row r="339" spans="1:15" ht="12.75" customHeight="1">
      <c r="A339" s="30">
        <v>329</v>
      </c>
      <c r="B339" s="217" t="s">
        <v>430</v>
      </c>
      <c r="C339" s="231">
        <v>54.7</v>
      </c>
      <c r="D339" s="232">
        <v>53.45000000000001</v>
      </c>
      <c r="E339" s="232">
        <v>50.950000000000017</v>
      </c>
      <c r="F339" s="232">
        <v>47.20000000000001</v>
      </c>
      <c r="G339" s="232">
        <v>44.700000000000017</v>
      </c>
      <c r="H339" s="232">
        <v>57.200000000000017</v>
      </c>
      <c r="I339" s="232">
        <v>59.7</v>
      </c>
      <c r="J339" s="232">
        <v>63.450000000000017</v>
      </c>
      <c r="K339" s="231">
        <v>55.95</v>
      </c>
      <c r="L339" s="231">
        <v>49.7</v>
      </c>
      <c r="M339" s="231">
        <v>57.01925</v>
      </c>
      <c r="N339" s="1"/>
      <c r="O339" s="1"/>
    </row>
    <row r="340" spans="1:15" ht="12.75" customHeight="1">
      <c r="A340" s="30">
        <v>330</v>
      </c>
      <c r="B340" s="217" t="s">
        <v>160</v>
      </c>
      <c r="C340" s="231">
        <v>215.65</v>
      </c>
      <c r="D340" s="232">
        <v>217.16666666666666</v>
      </c>
      <c r="E340" s="232">
        <v>213.63333333333333</v>
      </c>
      <c r="F340" s="232">
        <v>211.61666666666667</v>
      </c>
      <c r="G340" s="232">
        <v>208.08333333333334</v>
      </c>
      <c r="H340" s="232">
        <v>219.18333333333331</v>
      </c>
      <c r="I340" s="232">
        <v>222.71666666666667</v>
      </c>
      <c r="J340" s="232">
        <v>224.73333333333329</v>
      </c>
      <c r="K340" s="231">
        <v>220.7</v>
      </c>
      <c r="L340" s="231">
        <v>215.15</v>
      </c>
      <c r="M340" s="231">
        <v>3.6572499999999999</v>
      </c>
      <c r="N340" s="1"/>
      <c r="O340" s="1"/>
    </row>
    <row r="341" spans="1:15" ht="12.75" customHeight="1">
      <c r="A341" s="30">
        <v>331</v>
      </c>
      <c r="B341" s="217" t="s">
        <v>822</v>
      </c>
      <c r="C341" s="231">
        <v>326.89999999999998</v>
      </c>
      <c r="D341" s="232">
        <v>329.56666666666666</v>
      </c>
      <c r="E341" s="232">
        <v>323.08333333333331</v>
      </c>
      <c r="F341" s="232">
        <v>319.26666666666665</v>
      </c>
      <c r="G341" s="232">
        <v>312.7833333333333</v>
      </c>
      <c r="H341" s="232">
        <v>333.38333333333333</v>
      </c>
      <c r="I341" s="232">
        <v>339.86666666666667</v>
      </c>
      <c r="J341" s="232">
        <v>343.68333333333334</v>
      </c>
      <c r="K341" s="231">
        <v>336.05</v>
      </c>
      <c r="L341" s="231">
        <v>325.75</v>
      </c>
      <c r="M341" s="231">
        <v>2.3323</v>
      </c>
      <c r="N341" s="1"/>
      <c r="O341" s="1"/>
    </row>
    <row r="342" spans="1:15" ht="12.75" customHeight="1">
      <c r="A342" s="30">
        <v>332</v>
      </c>
      <c r="B342" s="217" t="s">
        <v>265</v>
      </c>
      <c r="C342" s="231">
        <v>854.2</v>
      </c>
      <c r="D342" s="232">
        <v>852.1</v>
      </c>
      <c r="E342" s="232">
        <v>842.55000000000007</v>
      </c>
      <c r="F342" s="232">
        <v>830.90000000000009</v>
      </c>
      <c r="G342" s="232">
        <v>821.35000000000014</v>
      </c>
      <c r="H342" s="232">
        <v>863.75</v>
      </c>
      <c r="I342" s="232">
        <v>873.3</v>
      </c>
      <c r="J342" s="232">
        <v>884.94999999999993</v>
      </c>
      <c r="K342" s="231">
        <v>861.65</v>
      </c>
      <c r="L342" s="231">
        <v>840.45</v>
      </c>
      <c r="M342" s="231">
        <v>3.0579900000000002</v>
      </c>
      <c r="N342" s="1"/>
      <c r="O342" s="1"/>
    </row>
    <row r="343" spans="1:15" ht="12.75" customHeight="1">
      <c r="A343" s="30">
        <v>333</v>
      </c>
      <c r="B343" s="217" t="s">
        <v>168</v>
      </c>
      <c r="C343" s="231">
        <v>152.19999999999999</v>
      </c>
      <c r="D343" s="232">
        <v>151.20000000000002</v>
      </c>
      <c r="E343" s="232">
        <v>149.00000000000003</v>
      </c>
      <c r="F343" s="232">
        <v>145.80000000000001</v>
      </c>
      <c r="G343" s="232">
        <v>143.60000000000002</v>
      </c>
      <c r="H343" s="232">
        <v>154.40000000000003</v>
      </c>
      <c r="I343" s="232">
        <v>156.60000000000002</v>
      </c>
      <c r="J343" s="232">
        <v>159.80000000000004</v>
      </c>
      <c r="K343" s="231">
        <v>153.4</v>
      </c>
      <c r="L343" s="231">
        <v>148</v>
      </c>
      <c r="M343" s="231">
        <v>185.51936000000001</v>
      </c>
      <c r="N343" s="1"/>
      <c r="O343" s="1"/>
    </row>
    <row r="344" spans="1:15" ht="12.75" customHeight="1">
      <c r="A344" s="30">
        <v>334</v>
      </c>
      <c r="B344" s="217" t="s">
        <v>266</v>
      </c>
      <c r="C344" s="231">
        <v>249.5</v>
      </c>
      <c r="D344" s="232">
        <v>251.45000000000002</v>
      </c>
      <c r="E344" s="232">
        <v>245.05</v>
      </c>
      <c r="F344" s="232">
        <v>240.6</v>
      </c>
      <c r="G344" s="232">
        <v>234.2</v>
      </c>
      <c r="H344" s="232">
        <v>255.90000000000003</v>
      </c>
      <c r="I344" s="232">
        <v>262.30000000000007</v>
      </c>
      <c r="J344" s="232">
        <v>266.75000000000006</v>
      </c>
      <c r="K344" s="231">
        <v>257.85000000000002</v>
      </c>
      <c r="L344" s="231">
        <v>247</v>
      </c>
      <c r="M344" s="231">
        <v>19.40559</v>
      </c>
      <c r="N344" s="1"/>
      <c r="O344" s="1"/>
    </row>
    <row r="345" spans="1:15" ht="12.75" customHeight="1">
      <c r="A345" s="30">
        <v>335</v>
      </c>
      <c r="B345" s="217" t="s">
        <v>854</v>
      </c>
      <c r="C345" s="231">
        <v>598.15</v>
      </c>
      <c r="D345" s="232">
        <v>608.68333333333328</v>
      </c>
      <c r="E345" s="232">
        <v>581.51666666666654</v>
      </c>
      <c r="F345" s="232">
        <v>564.88333333333321</v>
      </c>
      <c r="G345" s="232">
        <v>537.71666666666647</v>
      </c>
      <c r="H345" s="232">
        <v>625.31666666666661</v>
      </c>
      <c r="I345" s="232">
        <v>652.48333333333335</v>
      </c>
      <c r="J345" s="232">
        <v>669.11666666666667</v>
      </c>
      <c r="K345" s="231">
        <v>635.85</v>
      </c>
      <c r="L345" s="231">
        <v>592.04999999999995</v>
      </c>
      <c r="M345" s="231">
        <v>18.43083</v>
      </c>
      <c r="N345" s="1"/>
      <c r="O345" s="1"/>
    </row>
    <row r="346" spans="1:15" ht="12.75" customHeight="1">
      <c r="A346" s="30">
        <v>336</v>
      </c>
      <c r="B346" s="217" t="s">
        <v>804</v>
      </c>
      <c r="C346" s="231">
        <v>571.65</v>
      </c>
      <c r="D346" s="232">
        <v>570.9</v>
      </c>
      <c r="E346" s="232">
        <v>563.79999999999995</v>
      </c>
      <c r="F346" s="232">
        <v>555.94999999999993</v>
      </c>
      <c r="G346" s="232">
        <v>548.84999999999991</v>
      </c>
      <c r="H346" s="232">
        <v>578.75</v>
      </c>
      <c r="I346" s="232">
        <v>585.85000000000014</v>
      </c>
      <c r="J346" s="232">
        <v>593.70000000000005</v>
      </c>
      <c r="K346" s="231">
        <v>578</v>
      </c>
      <c r="L346" s="231">
        <v>563.04999999999995</v>
      </c>
      <c r="M346" s="231">
        <v>28.556370000000001</v>
      </c>
      <c r="N346" s="1"/>
      <c r="O346" s="1"/>
    </row>
    <row r="347" spans="1:15" ht="12.75" customHeight="1">
      <c r="A347" s="30">
        <v>337</v>
      </c>
      <c r="B347" s="217" t="s">
        <v>431</v>
      </c>
      <c r="C347" s="231">
        <v>3205.4</v>
      </c>
      <c r="D347" s="232">
        <v>3213.6333333333337</v>
      </c>
      <c r="E347" s="232">
        <v>3185.9666666666672</v>
      </c>
      <c r="F347" s="232">
        <v>3166.5333333333333</v>
      </c>
      <c r="G347" s="232">
        <v>3138.8666666666668</v>
      </c>
      <c r="H347" s="232">
        <v>3233.0666666666675</v>
      </c>
      <c r="I347" s="232">
        <v>3260.7333333333345</v>
      </c>
      <c r="J347" s="232">
        <v>3280.1666666666679</v>
      </c>
      <c r="K347" s="231">
        <v>3241.3</v>
      </c>
      <c r="L347" s="231">
        <v>3194.2</v>
      </c>
      <c r="M347" s="231">
        <v>0.54493999999999998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267.60000000000002</v>
      </c>
      <c r="D348" s="232">
        <v>265.86666666666662</v>
      </c>
      <c r="E348" s="232">
        <v>261.78333333333325</v>
      </c>
      <c r="F348" s="232">
        <v>255.96666666666664</v>
      </c>
      <c r="G348" s="232">
        <v>251.88333333333327</v>
      </c>
      <c r="H348" s="232">
        <v>271.68333333333322</v>
      </c>
      <c r="I348" s="232">
        <v>275.76666666666659</v>
      </c>
      <c r="J348" s="232">
        <v>281.5833333333332</v>
      </c>
      <c r="K348" s="231">
        <v>269.95</v>
      </c>
      <c r="L348" s="231">
        <v>260.05</v>
      </c>
      <c r="M348" s="231">
        <v>3.5974900000000001</v>
      </c>
      <c r="N348" s="1"/>
      <c r="O348" s="1"/>
    </row>
    <row r="349" spans="1:15" ht="12.75" customHeight="1">
      <c r="A349" s="30">
        <v>339</v>
      </c>
      <c r="B349" s="217" t="s">
        <v>805</v>
      </c>
      <c r="C349" s="231">
        <v>581.79999999999995</v>
      </c>
      <c r="D349" s="232">
        <v>578.4</v>
      </c>
      <c r="E349" s="232">
        <v>565.5</v>
      </c>
      <c r="F349" s="232">
        <v>549.20000000000005</v>
      </c>
      <c r="G349" s="232">
        <v>536.30000000000007</v>
      </c>
      <c r="H349" s="232">
        <v>594.69999999999993</v>
      </c>
      <c r="I349" s="232">
        <v>607.5999999999998</v>
      </c>
      <c r="J349" s="232">
        <v>623.89999999999986</v>
      </c>
      <c r="K349" s="231">
        <v>591.29999999999995</v>
      </c>
      <c r="L349" s="231">
        <v>562.1</v>
      </c>
      <c r="M349" s="231">
        <v>30.831209999999999</v>
      </c>
      <c r="N349" s="1"/>
      <c r="O349" s="1"/>
    </row>
    <row r="350" spans="1:15" ht="12.75" customHeight="1">
      <c r="A350" s="30">
        <v>340</v>
      </c>
      <c r="B350" s="217" t="s">
        <v>794</v>
      </c>
      <c r="C350" s="231">
        <v>113.2</v>
      </c>
      <c r="D350" s="232">
        <v>113.36666666666667</v>
      </c>
      <c r="E350" s="232">
        <v>112.33333333333334</v>
      </c>
      <c r="F350" s="232">
        <v>111.46666666666667</v>
      </c>
      <c r="G350" s="232">
        <v>110.43333333333334</v>
      </c>
      <c r="H350" s="232">
        <v>114.23333333333335</v>
      </c>
      <c r="I350" s="232">
        <v>115.26666666666668</v>
      </c>
      <c r="J350" s="232">
        <v>116.13333333333335</v>
      </c>
      <c r="K350" s="231">
        <v>114.4</v>
      </c>
      <c r="L350" s="231">
        <v>112.5</v>
      </c>
      <c r="M350" s="231">
        <v>5.0938299999999996</v>
      </c>
      <c r="N350" s="1"/>
      <c r="O350" s="1"/>
    </row>
    <row r="351" spans="1:15" ht="12.75" customHeight="1">
      <c r="A351" s="30">
        <v>341</v>
      </c>
      <c r="B351" s="217" t="s">
        <v>175</v>
      </c>
      <c r="C351" s="231">
        <v>2972.3</v>
      </c>
      <c r="D351" s="232">
        <v>2974.8166666666671</v>
      </c>
      <c r="E351" s="232">
        <v>2943.483333333334</v>
      </c>
      <c r="F351" s="232">
        <v>2914.666666666667</v>
      </c>
      <c r="G351" s="232">
        <v>2883.3333333333339</v>
      </c>
      <c r="H351" s="232">
        <v>3003.6333333333341</v>
      </c>
      <c r="I351" s="232">
        <v>3034.9666666666672</v>
      </c>
      <c r="J351" s="232">
        <v>3063.7833333333342</v>
      </c>
      <c r="K351" s="231">
        <v>3006.15</v>
      </c>
      <c r="L351" s="231">
        <v>2946</v>
      </c>
      <c r="M351" s="231">
        <v>2.04643</v>
      </c>
      <c r="N351" s="1"/>
      <c r="O351" s="1"/>
    </row>
    <row r="352" spans="1:15" ht="12.75" customHeight="1">
      <c r="A352" s="30">
        <v>342</v>
      </c>
      <c r="B352" s="217" t="s">
        <v>434</v>
      </c>
      <c r="C352" s="231">
        <v>497.95</v>
      </c>
      <c r="D352" s="232">
        <v>506.06666666666666</v>
      </c>
      <c r="E352" s="232">
        <v>486.63333333333333</v>
      </c>
      <c r="F352" s="232">
        <v>475.31666666666666</v>
      </c>
      <c r="G352" s="232">
        <v>455.88333333333333</v>
      </c>
      <c r="H352" s="232">
        <v>517.38333333333333</v>
      </c>
      <c r="I352" s="232">
        <v>536.81666666666661</v>
      </c>
      <c r="J352" s="232">
        <v>548.13333333333333</v>
      </c>
      <c r="K352" s="231">
        <v>525.5</v>
      </c>
      <c r="L352" s="231">
        <v>494.75</v>
      </c>
      <c r="M352" s="231">
        <v>14.657400000000001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284.60000000000002</v>
      </c>
      <c r="D353" s="232">
        <v>285.09999999999997</v>
      </c>
      <c r="E353" s="232">
        <v>280.49999999999994</v>
      </c>
      <c r="F353" s="232">
        <v>276.39999999999998</v>
      </c>
      <c r="G353" s="232">
        <v>271.79999999999995</v>
      </c>
      <c r="H353" s="232">
        <v>289.19999999999993</v>
      </c>
      <c r="I353" s="232">
        <v>293.79999999999995</v>
      </c>
      <c r="J353" s="232">
        <v>297.89999999999992</v>
      </c>
      <c r="K353" s="231">
        <v>289.7</v>
      </c>
      <c r="L353" s="231">
        <v>281</v>
      </c>
      <c r="M353" s="231">
        <v>2.6865700000000001</v>
      </c>
      <c r="N353" s="1"/>
      <c r="O353" s="1"/>
    </row>
    <row r="354" spans="1:15" ht="12.75" customHeight="1">
      <c r="A354" s="30">
        <v>344</v>
      </c>
      <c r="B354" s="217" t="s">
        <v>179</v>
      </c>
      <c r="C354" s="231">
        <v>1588.15</v>
      </c>
      <c r="D354" s="232">
        <v>1574.4666666666669</v>
      </c>
      <c r="E354" s="232">
        <v>1553.7333333333338</v>
      </c>
      <c r="F354" s="232">
        <v>1519.3166666666668</v>
      </c>
      <c r="G354" s="232">
        <v>1498.5833333333337</v>
      </c>
      <c r="H354" s="232">
        <v>1608.8833333333339</v>
      </c>
      <c r="I354" s="232">
        <v>1629.616666666667</v>
      </c>
      <c r="J354" s="232">
        <v>1664.033333333334</v>
      </c>
      <c r="K354" s="231">
        <v>1595.2</v>
      </c>
      <c r="L354" s="231">
        <v>1540.05</v>
      </c>
      <c r="M354" s="231">
        <v>4.17049</v>
      </c>
      <c r="N354" s="1"/>
      <c r="O354" s="1"/>
    </row>
    <row r="355" spans="1:15" ht="12.75" customHeight="1">
      <c r="A355" s="30">
        <v>345</v>
      </c>
      <c r="B355" s="217" t="s">
        <v>169</v>
      </c>
      <c r="C355" s="231">
        <v>37025.949999999997</v>
      </c>
      <c r="D355" s="232">
        <v>37115.783333333333</v>
      </c>
      <c r="E355" s="232">
        <v>36738.116666666669</v>
      </c>
      <c r="F355" s="232">
        <v>36450.283333333333</v>
      </c>
      <c r="G355" s="232">
        <v>36072.616666666669</v>
      </c>
      <c r="H355" s="232">
        <v>37403.616666666669</v>
      </c>
      <c r="I355" s="232">
        <v>37781.28333333334</v>
      </c>
      <c r="J355" s="232">
        <v>38069.116666666669</v>
      </c>
      <c r="K355" s="231">
        <v>37493.449999999997</v>
      </c>
      <c r="L355" s="231">
        <v>36827.949999999997</v>
      </c>
      <c r="M355" s="231">
        <v>0.11709</v>
      </c>
      <c r="N355" s="1"/>
      <c r="O355" s="1"/>
    </row>
    <row r="356" spans="1:15" ht="12.75" customHeight="1">
      <c r="A356" s="30">
        <v>346</v>
      </c>
      <c r="B356" s="217" t="s">
        <v>846</v>
      </c>
      <c r="C356" s="231">
        <v>945.5</v>
      </c>
      <c r="D356" s="232">
        <v>938.56666666666661</v>
      </c>
      <c r="E356" s="232">
        <v>923.13333333333321</v>
      </c>
      <c r="F356" s="232">
        <v>900.76666666666665</v>
      </c>
      <c r="G356" s="232">
        <v>885.33333333333326</v>
      </c>
      <c r="H356" s="232">
        <v>960.93333333333317</v>
      </c>
      <c r="I356" s="232">
        <v>976.36666666666656</v>
      </c>
      <c r="J356" s="232">
        <v>998.73333333333312</v>
      </c>
      <c r="K356" s="231">
        <v>954</v>
      </c>
      <c r="L356" s="231">
        <v>916.2</v>
      </c>
      <c r="M356" s="231">
        <v>6.5384799999999998</v>
      </c>
      <c r="N356" s="1"/>
      <c r="O356" s="1"/>
    </row>
    <row r="357" spans="1:15" ht="12.75" customHeight="1">
      <c r="A357" s="30">
        <v>347</v>
      </c>
      <c r="B357" s="217" t="s">
        <v>436</v>
      </c>
      <c r="C357" s="231">
        <v>4480.7</v>
      </c>
      <c r="D357" s="232">
        <v>4508.9000000000005</v>
      </c>
      <c r="E357" s="232">
        <v>4433.8000000000011</v>
      </c>
      <c r="F357" s="232">
        <v>4386.9000000000005</v>
      </c>
      <c r="G357" s="232">
        <v>4311.8000000000011</v>
      </c>
      <c r="H357" s="232">
        <v>4555.8000000000011</v>
      </c>
      <c r="I357" s="232">
        <v>4630.9000000000015</v>
      </c>
      <c r="J357" s="232">
        <v>4677.8000000000011</v>
      </c>
      <c r="K357" s="231">
        <v>4584</v>
      </c>
      <c r="L357" s="231">
        <v>4462</v>
      </c>
      <c r="M357" s="231">
        <v>2.6746599999999998</v>
      </c>
      <c r="N357" s="1"/>
      <c r="O357" s="1"/>
    </row>
    <row r="358" spans="1:15" ht="12.75" customHeight="1">
      <c r="A358" s="30">
        <v>348</v>
      </c>
      <c r="B358" s="217" t="s">
        <v>171</v>
      </c>
      <c r="C358" s="231">
        <v>237.85</v>
      </c>
      <c r="D358" s="232">
        <v>238.01666666666665</v>
      </c>
      <c r="E358" s="232">
        <v>236.23333333333329</v>
      </c>
      <c r="F358" s="232">
        <v>234.61666666666665</v>
      </c>
      <c r="G358" s="232">
        <v>232.83333333333329</v>
      </c>
      <c r="H358" s="232">
        <v>239.6333333333333</v>
      </c>
      <c r="I358" s="232">
        <v>241.41666666666666</v>
      </c>
      <c r="J358" s="232">
        <v>243.0333333333333</v>
      </c>
      <c r="K358" s="231">
        <v>239.8</v>
      </c>
      <c r="L358" s="231">
        <v>236.4</v>
      </c>
      <c r="M358" s="231">
        <v>41.261569999999999</v>
      </c>
      <c r="N358" s="1"/>
      <c r="O358" s="1"/>
    </row>
    <row r="359" spans="1:15" ht="12.75" customHeight="1">
      <c r="A359" s="30">
        <v>349</v>
      </c>
      <c r="B359" s="217" t="s">
        <v>173</v>
      </c>
      <c r="C359" s="231">
        <v>3600.9</v>
      </c>
      <c r="D359" s="232">
        <v>3607.1166666666668</v>
      </c>
      <c r="E359" s="232">
        <v>3572.8833333333337</v>
      </c>
      <c r="F359" s="232">
        <v>3544.8666666666668</v>
      </c>
      <c r="G359" s="232">
        <v>3510.6333333333337</v>
      </c>
      <c r="H359" s="232">
        <v>3635.1333333333337</v>
      </c>
      <c r="I359" s="232">
        <v>3669.3666666666672</v>
      </c>
      <c r="J359" s="232">
        <v>3697.3833333333337</v>
      </c>
      <c r="K359" s="231">
        <v>3641.35</v>
      </c>
      <c r="L359" s="231">
        <v>3579.1</v>
      </c>
      <c r="M359" s="231">
        <v>8.6809999999999998E-2</v>
      </c>
      <c r="N359" s="1"/>
      <c r="O359" s="1"/>
    </row>
    <row r="360" spans="1:15" ht="12.75" customHeight="1">
      <c r="A360" s="30">
        <v>350</v>
      </c>
      <c r="B360" s="217" t="s">
        <v>438</v>
      </c>
      <c r="C360" s="231">
        <v>1225.95</v>
      </c>
      <c r="D360" s="232">
        <v>1218.8</v>
      </c>
      <c r="E360" s="232">
        <v>1193.55</v>
      </c>
      <c r="F360" s="232">
        <v>1161.1500000000001</v>
      </c>
      <c r="G360" s="232">
        <v>1135.9000000000001</v>
      </c>
      <c r="H360" s="232">
        <v>1251.1999999999998</v>
      </c>
      <c r="I360" s="232">
        <v>1276.4499999999998</v>
      </c>
      <c r="J360" s="232">
        <v>1308.8499999999997</v>
      </c>
      <c r="K360" s="231">
        <v>1244.05</v>
      </c>
      <c r="L360" s="231">
        <v>1186.4000000000001</v>
      </c>
      <c r="M360" s="231">
        <v>4.02813</v>
      </c>
      <c r="N360" s="1"/>
      <c r="O360" s="1"/>
    </row>
    <row r="361" spans="1:15" ht="12.75" customHeight="1">
      <c r="A361" s="30">
        <v>351</v>
      </c>
      <c r="B361" s="217" t="s">
        <v>174</v>
      </c>
      <c r="C361" s="231">
        <v>2341.1999999999998</v>
      </c>
      <c r="D361" s="232">
        <v>2339.1666666666665</v>
      </c>
      <c r="E361" s="232">
        <v>2314.1333333333332</v>
      </c>
      <c r="F361" s="232">
        <v>2287.0666666666666</v>
      </c>
      <c r="G361" s="232">
        <v>2262.0333333333333</v>
      </c>
      <c r="H361" s="232">
        <v>2366.2333333333331</v>
      </c>
      <c r="I361" s="232">
        <v>2391.2666666666669</v>
      </c>
      <c r="J361" s="232">
        <v>2418.333333333333</v>
      </c>
      <c r="K361" s="231">
        <v>2364.1999999999998</v>
      </c>
      <c r="L361" s="231">
        <v>2312.1</v>
      </c>
      <c r="M361" s="231">
        <v>2.6333099999999998</v>
      </c>
      <c r="N361" s="1"/>
      <c r="O361" s="1"/>
    </row>
    <row r="362" spans="1:15" ht="12.75" customHeight="1">
      <c r="A362" s="30">
        <v>352</v>
      </c>
      <c r="B362" s="217" t="s">
        <v>1039</v>
      </c>
      <c r="C362" s="231">
        <v>68.900000000000006</v>
      </c>
      <c r="D362" s="232">
        <v>69.083333333333329</v>
      </c>
      <c r="E362" s="232">
        <v>68.016666666666652</v>
      </c>
      <c r="F362" s="232">
        <v>67.133333333333326</v>
      </c>
      <c r="G362" s="232">
        <v>66.066666666666649</v>
      </c>
      <c r="H362" s="232">
        <v>69.966666666666654</v>
      </c>
      <c r="I362" s="232">
        <v>71.033333333333346</v>
      </c>
      <c r="J362" s="232">
        <v>71.916666666666657</v>
      </c>
      <c r="K362" s="231">
        <v>70.150000000000006</v>
      </c>
      <c r="L362" s="231">
        <v>68.2</v>
      </c>
      <c r="M362" s="231">
        <v>38.69699</v>
      </c>
      <c r="N362" s="1"/>
      <c r="O362" s="1"/>
    </row>
    <row r="363" spans="1:15" ht="12.75" customHeight="1">
      <c r="A363" s="30">
        <v>353</v>
      </c>
      <c r="B363" s="217" t="s">
        <v>439</v>
      </c>
      <c r="C363" s="231">
        <v>968.55</v>
      </c>
      <c r="D363" s="232">
        <v>956.83333333333337</v>
      </c>
      <c r="E363" s="232">
        <v>933.7166666666667</v>
      </c>
      <c r="F363" s="232">
        <v>898.88333333333333</v>
      </c>
      <c r="G363" s="232">
        <v>875.76666666666665</v>
      </c>
      <c r="H363" s="232">
        <v>991.66666666666674</v>
      </c>
      <c r="I363" s="232">
        <v>1014.7833333333333</v>
      </c>
      <c r="J363" s="232">
        <v>1049.6166666666668</v>
      </c>
      <c r="K363" s="231">
        <v>979.95</v>
      </c>
      <c r="L363" s="231">
        <v>922</v>
      </c>
      <c r="M363" s="231">
        <v>1.7724599999999999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2877.3</v>
      </c>
      <c r="D364" s="232">
        <v>2894.1666666666665</v>
      </c>
      <c r="E364" s="232">
        <v>2852.1333333333332</v>
      </c>
      <c r="F364" s="232">
        <v>2826.9666666666667</v>
      </c>
      <c r="G364" s="232">
        <v>2784.9333333333334</v>
      </c>
      <c r="H364" s="232">
        <v>2919.333333333333</v>
      </c>
      <c r="I364" s="232">
        <v>2961.3666666666668</v>
      </c>
      <c r="J364" s="232">
        <v>2986.5333333333328</v>
      </c>
      <c r="K364" s="231">
        <v>2936.2</v>
      </c>
      <c r="L364" s="231">
        <v>2869</v>
      </c>
      <c r="M364" s="231">
        <v>3.7688700000000002</v>
      </c>
      <c r="N364" s="1"/>
      <c r="O364" s="1"/>
    </row>
    <row r="365" spans="1:15" ht="12.75" customHeight="1">
      <c r="A365" s="30">
        <v>355</v>
      </c>
      <c r="B365" s="217" t="s">
        <v>440</v>
      </c>
      <c r="C365" s="231">
        <v>1280</v>
      </c>
      <c r="D365" s="232">
        <v>1289.8499999999999</v>
      </c>
      <c r="E365" s="232">
        <v>1263.7499999999998</v>
      </c>
      <c r="F365" s="232">
        <v>1247.4999999999998</v>
      </c>
      <c r="G365" s="232">
        <v>1221.3999999999996</v>
      </c>
      <c r="H365" s="232">
        <v>1306.0999999999999</v>
      </c>
      <c r="I365" s="232">
        <v>1332.2000000000003</v>
      </c>
      <c r="J365" s="232">
        <v>1348.45</v>
      </c>
      <c r="K365" s="231">
        <v>1315.95</v>
      </c>
      <c r="L365" s="231">
        <v>1273.5999999999999</v>
      </c>
      <c r="M365" s="231">
        <v>0.97636000000000001</v>
      </c>
      <c r="N365" s="1"/>
      <c r="O365" s="1"/>
    </row>
    <row r="366" spans="1:15" ht="12.75" customHeight="1">
      <c r="A366" s="30">
        <v>356</v>
      </c>
      <c r="B366" s="217" t="s">
        <v>782</v>
      </c>
      <c r="C366" s="231">
        <v>281.3</v>
      </c>
      <c r="D366" s="232">
        <v>279.9666666666667</v>
      </c>
      <c r="E366" s="232">
        <v>276.33333333333337</v>
      </c>
      <c r="F366" s="232">
        <v>271.36666666666667</v>
      </c>
      <c r="G366" s="232">
        <v>267.73333333333335</v>
      </c>
      <c r="H366" s="232">
        <v>284.93333333333339</v>
      </c>
      <c r="I366" s="232">
        <v>288.56666666666672</v>
      </c>
      <c r="J366" s="232">
        <v>293.53333333333342</v>
      </c>
      <c r="K366" s="231">
        <v>283.60000000000002</v>
      </c>
      <c r="L366" s="231">
        <v>275</v>
      </c>
      <c r="M366" s="231">
        <v>12.94698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158.15</v>
      </c>
      <c r="D367" s="232">
        <v>157.88333333333333</v>
      </c>
      <c r="E367" s="232">
        <v>155.36666666666665</v>
      </c>
      <c r="F367" s="232">
        <v>152.58333333333331</v>
      </c>
      <c r="G367" s="232">
        <v>150.06666666666663</v>
      </c>
      <c r="H367" s="232">
        <v>160.66666666666666</v>
      </c>
      <c r="I367" s="232">
        <v>163.18333333333331</v>
      </c>
      <c r="J367" s="232">
        <v>165.96666666666667</v>
      </c>
      <c r="K367" s="231">
        <v>160.4</v>
      </c>
      <c r="L367" s="231">
        <v>155.1</v>
      </c>
      <c r="M367" s="231">
        <v>86.785499999999999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232.15</v>
      </c>
      <c r="D368" s="232">
        <v>231.13333333333333</v>
      </c>
      <c r="E368" s="232">
        <v>229.36666666666665</v>
      </c>
      <c r="F368" s="232">
        <v>226.58333333333331</v>
      </c>
      <c r="G368" s="232">
        <v>224.81666666666663</v>
      </c>
      <c r="H368" s="232">
        <v>233.91666666666666</v>
      </c>
      <c r="I368" s="232">
        <v>235.68333333333331</v>
      </c>
      <c r="J368" s="232">
        <v>238.46666666666667</v>
      </c>
      <c r="K368" s="231">
        <v>232.9</v>
      </c>
      <c r="L368" s="231">
        <v>228.35</v>
      </c>
      <c r="M368" s="231">
        <v>138.28362999999999</v>
      </c>
      <c r="N368" s="1"/>
      <c r="O368" s="1"/>
    </row>
    <row r="369" spans="1:15" ht="12.75" customHeight="1">
      <c r="A369" s="30">
        <v>359</v>
      </c>
      <c r="B369" s="217" t="s">
        <v>783</v>
      </c>
      <c r="C369" s="231">
        <v>336.15</v>
      </c>
      <c r="D369" s="232">
        <v>334.84999999999997</v>
      </c>
      <c r="E369" s="232">
        <v>331.69999999999993</v>
      </c>
      <c r="F369" s="232">
        <v>327.24999999999994</v>
      </c>
      <c r="G369" s="232">
        <v>324.09999999999991</v>
      </c>
      <c r="H369" s="232">
        <v>339.29999999999995</v>
      </c>
      <c r="I369" s="232">
        <v>342.44999999999993</v>
      </c>
      <c r="J369" s="232">
        <v>346.9</v>
      </c>
      <c r="K369" s="231">
        <v>338</v>
      </c>
      <c r="L369" s="231">
        <v>330.4</v>
      </c>
      <c r="M369" s="231">
        <v>3.0706600000000002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400.25</v>
      </c>
      <c r="D370" s="232">
        <v>398.75</v>
      </c>
      <c r="E370" s="232">
        <v>393.5</v>
      </c>
      <c r="F370" s="232">
        <v>386.75</v>
      </c>
      <c r="G370" s="232">
        <v>381.5</v>
      </c>
      <c r="H370" s="232">
        <v>405.5</v>
      </c>
      <c r="I370" s="232">
        <v>410.75</v>
      </c>
      <c r="J370" s="232">
        <v>417.5</v>
      </c>
      <c r="K370" s="231">
        <v>404</v>
      </c>
      <c r="L370" s="231">
        <v>392</v>
      </c>
      <c r="M370" s="231">
        <v>3.3094199999999998</v>
      </c>
      <c r="N370" s="1"/>
      <c r="O370" s="1"/>
    </row>
    <row r="371" spans="1:15" ht="12.75" customHeight="1">
      <c r="A371" s="30">
        <v>361</v>
      </c>
      <c r="B371" s="217" t="s">
        <v>441</v>
      </c>
      <c r="C371" s="231">
        <v>574.79999999999995</v>
      </c>
      <c r="D371" s="232">
        <v>573.41666666666663</v>
      </c>
      <c r="E371" s="232">
        <v>565.38333333333321</v>
      </c>
      <c r="F371" s="232">
        <v>555.96666666666658</v>
      </c>
      <c r="G371" s="232">
        <v>547.93333333333317</v>
      </c>
      <c r="H371" s="232">
        <v>582.83333333333326</v>
      </c>
      <c r="I371" s="232">
        <v>590.86666666666679</v>
      </c>
      <c r="J371" s="232">
        <v>600.2833333333333</v>
      </c>
      <c r="K371" s="231">
        <v>581.45000000000005</v>
      </c>
      <c r="L371" s="231">
        <v>564</v>
      </c>
      <c r="M371" s="231">
        <v>0.90935999999999995</v>
      </c>
      <c r="N371" s="1"/>
      <c r="O371" s="1"/>
    </row>
    <row r="372" spans="1:15" ht="12.75" customHeight="1">
      <c r="A372" s="30">
        <v>362</v>
      </c>
      <c r="B372" s="217" t="s">
        <v>442</v>
      </c>
      <c r="C372" s="231">
        <v>103.1</v>
      </c>
      <c r="D372" s="232">
        <v>103.45</v>
      </c>
      <c r="E372" s="232">
        <v>101.9</v>
      </c>
      <c r="F372" s="232">
        <v>100.7</v>
      </c>
      <c r="G372" s="232">
        <v>99.15</v>
      </c>
      <c r="H372" s="232">
        <v>104.65</v>
      </c>
      <c r="I372" s="232">
        <v>106.19999999999999</v>
      </c>
      <c r="J372" s="232">
        <v>107.4</v>
      </c>
      <c r="K372" s="231">
        <v>105</v>
      </c>
      <c r="L372" s="231">
        <v>102.25</v>
      </c>
      <c r="M372" s="231">
        <v>1.8359099999999999</v>
      </c>
      <c r="N372" s="1"/>
      <c r="O372" s="1"/>
    </row>
    <row r="373" spans="1:15" ht="12.75" customHeight="1">
      <c r="A373" s="30">
        <v>363</v>
      </c>
      <c r="B373" s="217" t="s">
        <v>823</v>
      </c>
      <c r="C373" s="231">
        <v>1078.8499999999999</v>
      </c>
      <c r="D373" s="232">
        <v>1089.9499999999998</v>
      </c>
      <c r="E373" s="232">
        <v>1054.8499999999997</v>
      </c>
      <c r="F373" s="232">
        <v>1030.8499999999999</v>
      </c>
      <c r="G373" s="232">
        <v>995.74999999999977</v>
      </c>
      <c r="H373" s="232">
        <v>1113.9499999999996</v>
      </c>
      <c r="I373" s="232">
        <v>1149.05</v>
      </c>
      <c r="J373" s="232">
        <v>1173.0499999999995</v>
      </c>
      <c r="K373" s="231">
        <v>1125.05</v>
      </c>
      <c r="L373" s="231">
        <v>1065.95</v>
      </c>
      <c r="M373" s="231">
        <v>0.88527</v>
      </c>
      <c r="N373" s="1"/>
      <c r="O373" s="1"/>
    </row>
    <row r="374" spans="1:15" ht="12.75" customHeight="1">
      <c r="A374" s="30">
        <v>364</v>
      </c>
      <c r="B374" s="217" t="s">
        <v>443</v>
      </c>
      <c r="C374" s="231">
        <v>4851.6000000000004</v>
      </c>
      <c r="D374" s="232">
        <v>4861.916666666667</v>
      </c>
      <c r="E374" s="232">
        <v>4792.9333333333343</v>
      </c>
      <c r="F374" s="232">
        <v>4734.2666666666673</v>
      </c>
      <c r="G374" s="232">
        <v>4665.2833333333347</v>
      </c>
      <c r="H374" s="232">
        <v>4920.5833333333339</v>
      </c>
      <c r="I374" s="232">
        <v>4989.5666666666657</v>
      </c>
      <c r="J374" s="232">
        <v>5048.2333333333336</v>
      </c>
      <c r="K374" s="231">
        <v>4930.8999999999996</v>
      </c>
      <c r="L374" s="231">
        <v>4803.25</v>
      </c>
      <c r="M374" s="231">
        <v>5.5039999999999999E-2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13390.1</v>
      </c>
      <c r="D375" s="232">
        <v>13398.949999999999</v>
      </c>
      <c r="E375" s="232">
        <v>13313.549999999997</v>
      </c>
      <c r="F375" s="232">
        <v>13236.999999999998</v>
      </c>
      <c r="G375" s="232">
        <v>13151.599999999997</v>
      </c>
      <c r="H375" s="232">
        <v>13475.499999999998</v>
      </c>
      <c r="I375" s="232">
        <v>13560.9</v>
      </c>
      <c r="J375" s="232">
        <v>13637.449999999999</v>
      </c>
      <c r="K375" s="231">
        <v>13484.35</v>
      </c>
      <c r="L375" s="231">
        <v>13322.4</v>
      </c>
      <c r="M375" s="231">
        <v>2.1000000000000001E-2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48</v>
      </c>
      <c r="D376" s="232">
        <v>47.75</v>
      </c>
      <c r="E376" s="232">
        <v>47.05</v>
      </c>
      <c r="F376" s="232">
        <v>46.099999999999994</v>
      </c>
      <c r="G376" s="232">
        <v>45.399999999999991</v>
      </c>
      <c r="H376" s="232">
        <v>48.7</v>
      </c>
      <c r="I376" s="232">
        <v>49.400000000000006</v>
      </c>
      <c r="J376" s="232">
        <v>50.350000000000009</v>
      </c>
      <c r="K376" s="231">
        <v>48.45</v>
      </c>
      <c r="L376" s="231">
        <v>46.8</v>
      </c>
      <c r="M376" s="231">
        <v>563.23397</v>
      </c>
      <c r="N376" s="1"/>
      <c r="O376" s="1"/>
    </row>
    <row r="377" spans="1:15" ht="12.75" customHeight="1">
      <c r="A377" s="30">
        <v>367</v>
      </c>
      <c r="B377" s="217" t="s">
        <v>444</v>
      </c>
      <c r="C377" s="231">
        <v>346.45</v>
      </c>
      <c r="D377" s="232">
        <v>347.7833333333333</v>
      </c>
      <c r="E377" s="232">
        <v>343.66666666666663</v>
      </c>
      <c r="F377" s="232">
        <v>340.88333333333333</v>
      </c>
      <c r="G377" s="232">
        <v>336.76666666666665</v>
      </c>
      <c r="H377" s="232">
        <v>350.56666666666661</v>
      </c>
      <c r="I377" s="232">
        <v>354.68333333333328</v>
      </c>
      <c r="J377" s="232">
        <v>357.46666666666658</v>
      </c>
      <c r="K377" s="231">
        <v>351.9</v>
      </c>
      <c r="L377" s="231">
        <v>345</v>
      </c>
      <c r="M377" s="231">
        <v>1.7818000000000001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141.44999999999999</v>
      </c>
      <c r="D378" s="232">
        <v>141.18333333333331</v>
      </c>
      <c r="E378" s="232">
        <v>138.51666666666662</v>
      </c>
      <c r="F378" s="232">
        <v>135.58333333333331</v>
      </c>
      <c r="G378" s="232">
        <v>132.91666666666663</v>
      </c>
      <c r="H378" s="232">
        <v>144.11666666666662</v>
      </c>
      <c r="I378" s="232">
        <v>146.7833333333333</v>
      </c>
      <c r="J378" s="232">
        <v>149.71666666666661</v>
      </c>
      <c r="K378" s="231">
        <v>143.85</v>
      </c>
      <c r="L378" s="231">
        <v>138.25</v>
      </c>
      <c r="M378" s="231">
        <v>180.57303999999999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117.2</v>
      </c>
      <c r="D379" s="232">
        <v>116.65000000000002</v>
      </c>
      <c r="E379" s="232">
        <v>115.45000000000005</v>
      </c>
      <c r="F379" s="232">
        <v>113.70000000000003</v>
      </c>
      <c r="G379" s="232">
        <v>112.50000000000006</v>
      </c>
      <c r="H379" s="232">
        <v>118.40000000000003</v>
      </c>
      <c r="I379" s="232">
        <v>119.6</v>
      </c>
      <c r="J379" s="232">
        <v>121.35000000000002</v>
      </c>
      <c r="K379" s="231">
        <v>117.85</v>
      </c>
      <c r="L379" s="231">
        <v>114.9</v>
      </c>
      <c r="M379" s="231">
        <v>82.187110000000004</v>
      </c>
      <c r="N379" s="1"/>
      <c r="O379" s="1"/>
    </row>
    <row r="380" spans="1:15" ht="12.75" customHeight="1">
      <c r="A380" s="30">
        <v>370</v>
      </c>
      <c r="B380" s="217" t="s">
        <v>784</v>
      </c>
      <c r="C380" s="231">
        <v>584.20000000000005</v>
      </c>
      <c r="D380" s="232">
        <v>588.36666666666667</v>
      </c>
      <c r="E380" s="232">
        <v>575.83333333333337</v>
      </c>
      <c r="F380" s="232">
        <v>567.4666666666667</v>
      </c>
      <c r="G380" s="232">
        <v>554.93333333333339</v>
      </c>
      <c r="H380" s="232">
        <v>596.73333333333335</v>
      </c>
      <c r="I380" s="232">
        <v>609.26666666666665</v>
      </c>
      <c r="J380" s="232">
        <v>617.63333333333333</v>
      </c>
      <c r="K380" s="231">
        <v>600.9</v>
      </c>
      <c r="L380" s="231">
        <v>580</v>
      </c>
      <c r="M380" s="231">
        <v>2.43594</v>
      </c>
      <c r="N380" s="1"/>
      <c r="O380" s="1"/>
    </row>
    <row r="381" spans="1:15" ht="12.75" customHeight="1">
      <c r="A381" s="30">
        <v>371</v>
      </c>
      <c r="B381" s="217" t="s">
        <v>445</v>
      </c>
      <c r="C381" s="231">
        <v>343.8</v>
      </c>
      <c r="D381" s="232">
        <v>341.3</v>
      </c>
      <c r="E381" s="232">
        <v>337.6</v>
      </c>
      <c r="F381" s="232">
        <v>331.40000000000003</v>
      </c>
      <c r="G381" s="232">
        <v>327.70000000000005</v>
      </c>
      <c r="H381" s="232">
        <v>347.5</v>
      </c>
      <c r="I381" s="232">
        <v>351.19999999999993</v>
      </c>
      <c r="J381" s="232">
        <v>357.4</v>
      </c>
      <c r="K381" s="231">
        <v>345</v>
      </c>
      <c r="L381" s="231">
        <v>335.1</v>
      </c>
      <c r="M381" s="231">
        <v>3.3372700000000002</v>
      </c>
      <c r="N381" s="1"/>
      <c r="O381" s="1"/>
    </row>
    <row r="382" spans="1:15" ht="12.75" customHeight="1">
      <c r="A382" s="30">
        <v>372</v>
      </c>
      <c r="B382" s="217" t="s">
        <v>446</v>
      </c>
      <c r="C382" s="231">
        <v>1179.55</v>
      </c>
      <c r="D382" s="232">
        <v>1169.2</v>
      </c>
      <c r="E382" s="232">
        <v>1153.3500000000001</v>
      </c>
      <c r="F382" s="232">
        <v>1127.1500000000001</v>
      </c>
      <c r="G382" s="232">
        <v>1111.3000000000002</v>
      </c>
      <c r="H382" s="232">
        <v>1195.4000000000001</v>
      </c>
      <c r="I382" s="232">
        <v>1211.25</v>
      </c>
      <c r="J382" s="232">
        <v>1237.45</v>
      </c>
      <c r="K382" s="231">
        <v>1185.05</v>
      </c>
      <c r="L382" s="231">
        <v>1143</v>
      </c>
      <c r="M382" s="231">
        <v>1.1212299999999999</v>
      </c>
      <c r="N382" s="1"/>
      <c r="O382" s="1"/>
    </row>
    <row r="383" spans="1:15" ht="12.75" customHeight="1">
      <c r="A383" s="30">
        <v>373</v>
      </c>
      <c r="B383" s="217" t="s">
        <v>447</v>
      </c>
      <c r="C383" s="231">
        <v>62</v>
      </c>
      <c r="D383" s="232">
        <v>61.583333333333336</v>
      </c>
      <c r="E383" s="232">
        <v>60.716666666666669</v>
      </c>
      <c r="F383" s="232">
        <v>59.43333333333333</v>
      </c>
      <c r="G383" s="232">
        <v>58.566666666666663</v>
      </c>
      <c r="H383" s="232">
        <v>62.866666666666674</v>
      </c>
      <c r="I383" s="232">
        <v>63.733333333333334</v>
      </c>
      <c r="J383" s="232">
        <v>65.01666666666668</v>
      </c>
      <c r="K383" s="231">
        <v>62.45</v>
      </c>
      <c r="L383" s="231">
        <v>60.3</v>
      </c>
      <c r="M383" s="231">
        <v>66.03537</v>
      </c>
      <c r="N383" s="1"/>
      <c r="O383" s="1"/>
    </row>
    <row r="384" spans="1:15" ht="12.75" customHeight="1">
      <c r="A384" s="30">
        <v>374</v>
      </c>
      <c r="B384" s="217" t="s">
        <v>448</v>
      </c>
      <c r="C384" s="231">
        <v>157.6</v>
      </c>
      <c r="D384" s="232">
        <v>157.29999999999998</v>
      </c>
      <c r="E384" s="232">
        <v>155.04999999999995</v>
      </c>
      <c r="F384" s="232">
        <v>152.49999999999997</v>
      </c>
      <c r="G384" s="232">
        <v>150.24999999999994</v>
      </c>
      <c r="H384" s="232">
        <v>159.84999999999997</v>
      </c>
      <c r="I384" s="232">
        <v>162.10000000000002</v>
      </c>
      <c r="J384" s="232">
        <v>164.64999999999998</v>
      </c>
      <c r="K384" s="231">
        <v>159.55000000000001</v>
      </c>
      <c r="L384" s="231">
        <v>154.75</v>
      </c>
      <c r="M384" s="231">
        <v>11.522539999999999</v>
      </c>
      <c r="N384" s="1"/>
      <c r="O384" s="1"/>
    </row>
    <row r="385" spans="1:15" ht="12.75" customHeight="1">
      <c r="A385" s="30">
        <v>375</v>
      </c>
      <c r="B385" s="217" t="s">
        <v>1040</v>
      </c>
      <c r="C385" s="231">
        <v>732.85</v>
      </c>
      <c r="D385" s="232">
        <v>727.73333333333323</v>
      </c>
      <c r="E385" s="232">
        <v>718.66666666666652</v>
      </c>
      <c r="F385" s="232">
        <v>704.48333333333323</v>
      </c>
      <c r="G385" s="232">
        <v>695.41666666666652</v>
      </c>
      <c r="H385" s="232">
        <v>741.91666666666652</v>
      </c>
      <c r="I385" s="232">
        <v>750.98333333333335</v>
      </c>
      <c r="J385" s="232">
        <v>765.16666666666652</v>
      </c>
      <c r="K385" s="231">
        <v>736.8</v>
      </c>
      <c r="L385" s="231">
        <v>713.55</v>
      </c>
      <c r="M385" s="231">
        <v>0.74531000000000003</v>
      </c>
      <c r="N385" s="1"/>
      <c r="O385" s="1"/>
    </row>
    <row r="386" spans="1:15" ht="12.75" customHeight="1">
      <c r="A386" s="30">
        <v>376</v>
      </c>
      <c r="B386" s="217" t="s">
        <v>449</v>
      </c>
      <c r="C386" s="231">
        <v>592.70000000000005</v>
      </c>
      <c r="D386" s="232">
        <v>595.41666666666674</v>
      </c>
      <c r="E386" s="232">
        <v>583.48333333333346</v>
      </c>
      <c r="F386" s="232">
        <v>574.26666666666677</v>
      </c>
      <c r="G386" s="232">
        <v>562.33333333333348</v>
      </c>
      <c r="H386" s="232">
        <v>604.63333333333344</v>
      </c>
      <c r="I386" s="232">
        <v>616.56666666666683</v>
      </c>
      <c r="J386" s="232">
        <v>625.78333333333342</v>
      </c>
      <c r="K386" s="231">
        <v>607.35</v>
      </c>
      <c r="L386" s="231">
        <v>586.20000000000005</v>
      </c>
      <c r="M386" s="231">
        <v>1.5764400000000001</v>
      </c>
      <c r="N386" s="1"/>
      <c r="O386" s="1"/>
    </row>
    <row r="387" spans="1:15" ht="12.75" customHeight="1">
      <c r="A387" s="30">
        <v>377</v>
      </c>
      <c r="B387" s="217" t="s">
        <v>450</v>
      </c>
      <c r="C387" s="231">
        <v>193.25</v>
      </c>
      <c r="D387" s="232">
        <v>192.31666666666669</v>
      </c>
      <c r="E387" s="232">
        <v>189.93333333333339</v>
      </c>
      <c r="F387" s="232">
        <v>186.6166666666667</v>
      </c>
      <c r="G387" s="232">
        <v>184.23333333333341</v>
      </c>
      <c r="H387" s="232">
        <v>195.63333333333338</v>
      </c>
      <c r="I387" s="232">
        <v>198.01666666666665</v>
      </c>
      <c r="J387" s="232">
        <v>201.33333333333337</v>
      </c>
      <c r="K387" s="231">
        <v>194.7</v>
      </c>
      <c r="L387" s="231">
        <v>189</v>
      </c>
      <c r="M387" s="231">
        <v>1.2101200000000001</v>
      </c>
      <c r="N387" s="1"/>
      <c r="O387" s="1"/>
    </row>
    <row r="388" spans="1:15" ht="12.75" customHeight="1">
      <c r="A388" s="30">
        <v>378</v>
      </c>
      <c r="B388" s="217" t="s">
        <v>451</v>
      </c>
      <c r="C388" s="231">
        <v>97.85</v>
      </c>
      <c r="D388" s="232">
        <v>98.05</v>
      </c>
      <c r="E388" s="232">
        <v>96.899999999999991</v>
      </c>
      <c r="F388" s="232">
        <v>95.949999999999989</v>
      </c>
      <c r="G388" s="232">
        <v>94.799999999999983</v>
      </c>
      <c r="H388" s="232">
        <v>99</v>
      </c>
      <c r="I388" s="232">
        <v>100.15</v>
      </c>
      <c r="J388" s="232">
        <v>101.10000000000001</v>
      </c>
      <c r="K388" s="231">
        <v>99.2</v>
      </c>
      <c r="L388" s="231">
        <v>97.1</v>
      </c>
      <c r="M388" s="231">
        <v>25.84591</v>
      </c>
      <c r="N388" s="1"/>
      <c r="O388" s="1"/>
    </row>
    <row r="389" spans="1:15" ht="12.75" customHeight="1">
      <c r="A389" s="30">
        <v>379</v>
      </c>
      <c r="B389" s="217" t="s">
        <v>452</v>
      </c>
      <c r="C389" s="231">
        <v>2087.25</v>
      </c>
      <c r="D389" s="232">
        <v>2091.0166666666664</v>
      </c>
      <c r="E389" s="232">
        <v>2056.1333333333328</v>
      </c>
      <c r="F389" s="232">
        <v>2025.0166666666664</v>
      </c>
      <c r="G389" s="232">
        <v>1990.1333333333328</v>
      </c>
      <c r="H389" s="232">
        <v>2122.1333333333328</v>
      </c>
      <c r="I389" s="232">
        <v>2157.016666666666</v>
      </c>
      <c r="J389" s="232">
        <v>2188.1333333333328</v>
      </c>
      <c r="K389" s="231">
        <v>2125.9</v>
      </c>
      <c r="L389" s="231">
        <v>2059.9</v>
      </c>
      <c r="M389" s="231">
        <v>0.15076999999999999</v>
      </c>
      <c r="N389" s="1"/>
      <c r="O389" s="1"/>
    </row>
    <row r="390" spans="1:15" ht="12.75" customHeight="1">
      <c r="A390" s="30">
        <v>380</v>
      </c>
      <c r="B390" s="217" t="s">
        <v>824</v>
      </c>
      <c r="C390" s="231">
        <v>36.25</v>
      </c>
      <c r="D390" s="232">
        <v>36.316666666666663</v>
      </c>
      <c r="E390" s="232">
        <v>35.583333333333329</v>
      </c>
      <c r="F390" s="232">
        <v>34.916666666666664</v>
      </c>
      <c r="G390" s="232">
        <v>34.18333333333333</v>
      </c>
      <c r="H390" s="232">
        <v>36.983333333333327</v>
      </c>
      <c r="I390" s="232">
        <v>37.716666666666661</v>
      </c>
      <c r="J390" s="232">
        <v>38.383333333333326</v>
      </c>
      <c r="K390" s="231">
        <v>37.049999999999997</v>
      </c>
      <c r="L390" s="231">
        <v>35.65</v>
      </c>
      <c r="M390" s="231">
        <v>10.15579</v>
      </c>
      <c r="N390" s="1"/>
      <c r="O390" s="1"/>
    </row>
    <row r="391" spans="1:15" ht="12.75" customHeight="1">
      <c r="A391" s="30">
        <v>381</v>
      </c>
      <c r="B391" s="217" t="s">
        <v>855</v>
      </c>
      <c r="C391" s="231">
        <v>1254.3</v>
      </c>
      <c r="D391" s="232">
        <v>1255.1666666666667</v>
      </c>
      <c r="E391" s="232">
        <v>1239.3333333333335</v>
      </c>
      <c r="F391" s="232">
        <v>1224.3666666666668</v>
      </c>
      <c r="G391" s="232">
        <v>1208.5333333333335</v>
      </c>
      <c r="H391" s="232">
        <v>1270.1333333333334</v>
      </c>
      <c r="I391" s="232">
        <v>1285.9666666666669</v>
      </c>
      <c r="J391" s="232">
        <v>1300.9333333333334</v>
      </c>
      <c r="K391" s="231">
        <v>1271</v>
      </c>
      <c r="L391" s="231">
        <v>1240.2</v>
      </c>
      <c r="M391" s="231">
        <v>1.15709</v>
      </c>
      <c r="N391" s="1"/>
      <c r="O391" s="1"/>
    </row>
    <row r="392" spans="1:15" ht="12.75" customHeight="1">
      <c r="A392" s="30">
        <v>382</v>
      </c>
      <c r="B392" s="217" t="s">
        <v>453</v>
      </c>
      <c r="C392" s="231">
        <v>162.30000000000001</v>
      </c>
      <c r="D392" s="232">
        <v>162.15</v>
      </c>
      <c r="E392" s="232">
        <v>159.60000000000002</v>
      </c>
      <c r="F392" s="232">
        <v>156.9</v>
      </c>
      <c r="G392" s="232">
        <v>154.35000000000002</v>
      </c>
      <c r="H392" s="232">
        <v>164.85000000000002</v>
      </c>
      <c r="I392" s="232">
        <v>167.40000000000003</v>
      </c>
      <c r="J392" s="232">
        <v>170.10000000000002</v>
      </c>
      <c r="K392" s="231">
        <v>164.7</v>
      </c>
      <c r="L392" s="231">
        <v>159.44999999999999</v>
      </c>
      <c r="M392" s="231">
        <v>14.258710000000001</v>
      </c>
      <c r="N392" s="1"/>
      <c r="O392" s="1"/>
    </row>
    <row r="393" spans="1:15" ht="12.75" customHeight="1">
      <c r="A393" s="30">
        <v>383</v>
      </c>
      <c r="B393" s="217" t="s">
        <v>454</v>
      </c>
      <c r="C393" s="231">
        <v>768.25</v>
      </c>
      <c r="D393" s="232">
        <v>764.94999999999993</v>
      </c>
      <c r="E393" s="232">
        <v>755.44999999999982</v>
      </c>
      <c r="F393" s="232">
        <v>742.64999999999986</v>
      </c>
      <c r="G393" s="232">
        <v>733.14999999999975</v>
      </c>
      <c r="H393" s="232">
        <v>777.74999999999989</v>
      </c>
      <c r="I393" s="232">
        <v>787.25000000000011</v>
      </c>
      <c r="J393" s="232">
        <v>800.05</v>
      </c>
      <c r="K393" s="231">
        <v>774.45</v>
      </c>
      <c r="L393" s="231">
        <v>752.15</v>
      </c>
      <c r="M393" s="231">
        <v>1.3794999999999999</v>
      </c>
      <c r="N393" s="1"/>
      <c r="O393" s="1"/>
    </row>
    <row r="394" spans="1:15" ht="12.75" customHeight="1">
      <c r="A394" s="30">
        <v>384</v>
      </c>
      <c r="B394" s="217" t="s">
        <v>183</v>
      </c>
      <c r="C394" s="231">
        <v>2225.9</v>
      </c>
      <c r="D394" s="232">
        <v>2227.3666666666663</v>
      </c>
      <c r="E394" s="232">
        <v>2200.7333333333327</v>
      </c>
      <c r="F394" s="232">
        <v>2175.5666666666662</v>
      </c>
      <c r="G394" s="232">
        <v>2148.9333333333325</v>
      </c>
      <c r="H394" s="232">
        <v>2252.5333333333328</v>
      </c>
      <c r="I394" s="232">
        <v>2279.166666666667</v>
      </c>
      <c r="J394" s="232">
        <v>2304.333333333333</v>
      </c>
      <c r="K394" s="231">
        <v>2254</v>
      </c>
      <c r="L394" s="231">
        <v>2202.1999999999998</v>
      </c>
      <c r="M394" s="231">
        <v>84.745949999999993</v>
      </c>
      <c r="N394" s="1"/>
      <c r="O394" s="1"/>
    </row>
    <row r="395" spans="1:15" ht="12.75" customHeight="1">
      <c r="A395" s="30">
        <v>385</v>
      </c>
      <c r="B395" s="217" t="s">
        <v>795</v>
      </c>
      <c r="C395" s="231">
        <v>91.35</v>
      </c>
      <c r="D395" s="232">
        <v>91.983333333333334</v>
      </c>
      <c r="E395" s="232">
        <v>89.666666666666671</v>
      </c>
      <c r="F395" s="232">
        <v>87.983333333333334</v>
      </c>
      <c r="G395" s="232">
        <v>85.666666666666671</v>
      </c>
      <c r="H395" s="232">
        <v>93.666666666666671</v>
      </c>
      <c r="I395" s="232">
        <v>95.983333333333334</v>
      </c>
      <c r="J395" s="232">
        <v>97.666666666666671</v>
      </c>
      <c r="K395" s="231">
        <v>94.3</v>
      </c>
      <c r="L395" s="231">
        <v>90.3</v>
      </c>
      <c r="M395" s="231">
        <v>4.4458900000000003</v>
      </c>
      <c r="N395" s="1"/>
      <c r="O395" s="1"/>
    </row>
    <row r="396" spans="1:15" ht="12.75" customHeight="1">
      <c r="A396" s="30">
        <v>386</v>
      </c>
      <c r="B396" s="217" t="s">
        <v>455</v>
      </c>
      <c r="C396" s="231">
        <v>568.95000000000005</v>
      </c>
      <c r="D396" s="232">
        <v>559.4</v>
      </c>
      <c r="E396" s="232">
        <v>545.9</v>
      </c>
      <c r="F396" s="232">
        <v>522.85</v>
      </c>
      <c r="G396" s="232">
        <v>509.35</v>
      </c>
      <c r="H396" s="232">
        <v>582.44999999999993</v>
      </c>
      <c r="I396" s="232">
        <v>595.94999999999993</v>
      </c>
      <c r="J396" s="232">
        <v>618.99999999999989</v>
      </c>
      <c r="K396" s="231">
        <v>572.9</v>
      </c>
      <c r="L396" s="231">
        <v>536.35</v>
      </c>
      <c r="M396" s="231">
        <v>1.9410400000000001</v>
      </c>
      <c r="N396" s="1"/>
      <c r="O396" s="1"/>
    </row>
    <row r="397" spans="1:15" ht="12.75" customHeight="1">
      <c r="A397" s="30">
        <v>387</v>
      </c>
      <c r="B397" s="217" t="s">
        <v>456</v>
      </c>
      <c r="C397" s="231">
        <v>1265.45</v>
      </c>
      <c r="D397" s="232">
        <v>1261.9166666666667</v>
      </c>
      <c r="E397" s="232">
        <v>1236.2333333333336</v>
      </c>
      <c r="F397" s="232">
        <v>1207.0166666666669</v>
      </c>
      <c r="G397" s="232">
        <v>1181.3333333333337</v>
      </c>
      <c r="H397" s="232">
        <v>1291.1333333333334</v>
      </c>
      <c r="I397" s="232">
        <v>1316.8166666666664</v>
      </c>
      <c r="J397" s="232">
        <v>1346.0333333333333</v>
      </c>
      <c r="K397" s="231">
        <v>1287.5999999999999</v>
      </c>
      <c r="L397" s="231">
        <v>1232.7</v>
      </c>
      <c r="M397" s="231">
        <v>1.2109300000000001</v>
      </c>
      <c r="N397" s="1"/>
      <c r="O397" s="1"/>
    </row>
    <row r="398" spans="1:15" ht="12.75" customHeight="1">
      <c r="A398" s="30">
        <v>388</v>
      </c>
      <c r="B398" s="217" t="s">
        <v>270</v>
      </c>
      <c r="C398" s="231">
        <v>727.7</v>
      </c>
      <c r="D398" s="232">
        <v>727.18333333333339</v>
      </c>
      <c r="E398" s="232">
        <v>720.61666666666679</v>
      </c>
      <c r="F398" s="232">
        <v>713.53333333333342</v>
      </c>
      <c r="G398" s="232">
        <v>706.96666666666681</v>
      </c>
      <c r="H398" s="232">
        <v>734.26666666666677</v>
      </c>
      <c r="I398" s="232">
        <v>740.83333333333337</v>
      </c>
      <c r="J398" s="232">
        <v>747.91666666666674</v>
      </c>
      <c r="K398" s="231">
        <v>733.75</v>
      </c>
      <c r="L398" s="231">
        <v>720.1</v>
      </c>
      <c r="M398" s="231">
        <v>4.7872199999999996</v>
      </c>
      <c r="N398" s="1"/>
      <c r="O398" s="1"/>
    </row>
    <row r="399" spans="1:15" ht="12.75" customHeight="1">
      <c r="A399" s="30">
        <v>389</v>
      </c>
      <c r="B399" s="217" t="s">
        <v>185</v>
      </c>
      <c r="C399" s="231">
        <v>1062.6500000000001</v>
      </c>
      <c r="D399" s="232">
        <v>1068.5999999999999</v>
      </c>
      <c r="E399" s="232">
        <v>1048.6499999999999</v>
      </c>
      <c r="F399" s="232">
        <v>1034.6499999999999</v>
      </c>
      <c r="G399" s="232">
        <v>1014.6999999999998</v>
      </c>
      <c r="H399" s="232">
        <v>1082.5999999999999</v>
      </c>
      <c r="I399" s="232">
        <v>1102.5499999999997</v>
      </c>
      <c r="J399" s="232">
        <v>1116.55</v>
      </c>
      <c r="K399" s="231">
        <v>1088.55</v>
      </c>
      <c r="L399" s="231">
        <v>1054.5999999999999</v>
      </c>
      <c r="M399" s="231">
        <v>10.23855</v>
      </c>
      <c r="N399" s="1"/>
      <c r="O399" s="1"/>
    </row>
    <row r="400" spans="1:15" ht="12.75" customHeight="1">
      <c r="A400" s="30">
        <v>390</v>
      </c>
      <c r="B400" s="217" t="s">
        <v>457</v>
      </c>
      <c r="C400" s="231">
        <v>346.9</v>
      </c>
      <c r="D400" s="232">
        <v>348.90000000000003</v>
      </c>
      <c r="E400" s="232">
        <v>343.00000000000006</v>
      </c>
      <c r="F400" s="232">
        <v>339.1</v>
      </c>
      <c r="G400" s="232">
        <v>333.20000000000005</v>
      </c>
      <c r="H400" s="232">
        <v>352.80000000000007</v>
      </c>
      <c r="I400" s="232">
        <v>358.70000000000005</v>
      </c>
      <c r="J400" s="232">
        <v>362.60000000000008</v>
      </c>
      <c r="K400" s="231">
        <v>354.8</v>
      </c>
      <c r="L400" s="231">
        <v>345</v>
      </c>
      <c r="M400" s="231">
        <v>0.56135000000000002</v>
      </c>
      <c r="N400" s="1"/>
      <c r="O400" s="1"/>
    </row>
    <row r="401" spans="1:15" ht="12.75" customHeight="1">
      <c r="A401" s="30">
        <v>391</v>
      </c>
      <c r="B401" s="217" t="s">
        <v>458</v>
      </c>
      <c r="C401" s="231">
        <v>31</v>
      </c>
      <c r="D401" s="232">
        <v>31.016666666666666</v>
      </c>
      <c r="E401" s="232">
        <v>30.483333333333331</v>
      </c>
      <c r="F401" s="232">
        <v>29.966666666666665</v>
      </c>
      <c r="G401" s="232">
        <v>29.43333333333333</v>
      </c>
      <c r="H401" s="232">
        <v>31.533333333333331</v>
      </c>
      <c r="I401" s="232">
        <v>32.066666666666663</v>
      </c>
      <c r="J401" s="232">
        <v>32.583333333333329</v>
      </c>
      <c r="K401" s="231">
        <v>31.55</v>
      </c>
      <c r="L401" s="231">
        <v>30.5</v>
      </c>
      <c r="M401" s="231">
        <v>33.1768</v>
      </c>
      <c r="N401" s="1"/>
      <c r="O401" s="1"/>
    </row>
    <row r="402" spans="1:15" ht="12.75" customHeight="1">
      <c r="A402" s="30">
        <v>392</v>
      </c>
      <c r="B402" s="217" t="s">
        <v>459</v>
      </c>
      <c r="C402" s="231">
        <v>4274.3500000000004</v>
      </c>
      <c r="D402" s="232">
        <v>4294.3499999999995</v>
      </c>
      <c r="E402" s="232">
        <v>4219.6999999999989</v>
      </c>
      <c r="F402" s="232">
        <v>4165.0499999999993</v>
      </c>
      <c r="G402" s="232">
        <v>4090.3999999999987</v>
      </c>
      <c r="H402" s="232">
        <v>4348.9999999999991</v>
      </c>
      <c r="I402" s="232">
        <v>4423.6499999999987</v>
      </c>
      <c r="J402" s="232">
        <v>4478.2999999999993</v>
      </c>
      <c r="K402" s="231">
        <v>4369</v>
      </c>
      <c r="L402" s="231">
        <v>4239.7</v>
      </c>
      <c r="M402" s="231">
        <v>0.14992</v>
      </c>
      <c r="N402" s="1"/>
      <c r="O402" s="1"/>
    </row>
    <row r="403" spans="1:15" ht="12.75" customHeight="1">
      <c r="A403" s="30">
        <v>393</v>
      </c>
      <c r="B403" s="217" t="s">
        <v>189</v>
      </c>
      <c r="C403" s="231">
        <v>2309.65</v>
      </c>
      <c r="D403" s="232">
        <v>2296.6833333333334</v>
      </c>
      <c r="E403" s="232">
        <v>2275.9666666666667</v>
      </c>
      <c r="F403" s="232">
        <v>2242.2833333333333</v>
      </c>
      <c r="G403" s="232">
        <v>2221.5666666666666</v>
      </c>
      <c r="H403" s="232">
        <v>2330.3666666666668</v>
      </c>
      <c r="I403" s="232">
        <v>2351.0833333333339</v>
      </c>
      <c r="J403" s="232">
        <v>2384.7666666666669</v>
      </c>
      <c r="K403" s="231">
        <v>2317.4</v>
      </c>
      <c r="L403" s="231">
        <v>2263</v>
      </c>
      <c r="M403" s="231">
        <v>4.4651500000000004</v>
      </c>
      <c r="N403" s="1"/>
      <c r="O403" s="1"/>
    </row>
    <row r="404" spans="1:15" ht="12.75" customHeight="1">
      <c r="A404" s="30">
        <v>394</v>
      </c>
      <c r="B404" s="217" t="s">
        <v>801</v>
      </c>
      <c r="C404" s="231">
        <v>68.5</v>
      </c>
      <c r="D404" s="232">
        <v>68.616666666666674</v>
      </c>
      <c r="E404" s="232">
        <v>65.933333333333351</v>
      </c>
      <c r="F404" s="232">
        <v>63.366666666666674</v>
      </c>
      <c r="G404" s="232">
        <v>60.683333333333351</v>
      </c>
      <c r="H404" s="232">
        <v>71.183333333333351</v>
      </c>
      <c r="I404" s="232">
        <v>73.866666666666688</v>
      </c>
      <c r="J404" s="232">
        <v>76.433333333333351</v>
      </c>
      <c r="K404" s="231">
        <v>71.3</v>
      </c>
      <c r="L404" s="231">
        <v>66.05</v>
      </c>
      <c r="M404" s="231">
        <v>4199.0753299999997</v>
      </c>
      <c r="N404" s="1"/>
      <c r="O404" s="1"/>
    </row>
    <row r="405" spans="1:15" ht="12.75" customHeight="1">
      <c r="A405" s="30">
        <v>395</v>
      </c>
      <c r="B405" s="217" t="s">
        <v>271</v>
      </c>
      <c r="C405" s="231">
        <v>5747.75</v>
      </c>
      <c r="D405" s="232">
        <v>5746.1166666666659</v>
      </c>
      <c r="E405" s="232">
        <v>5721.6333333333314</v>
      </c>
      <c r="F405" s="232">
        <v>5695.5166666666655</v>
      </c>
      <c r="G405" s="232">
        <v>5671.033333333331</v>
      </c>
      <c r="H405" s="232">
        <v>5772.2333333333318</v>
      </c>
      <c r="I405" s="232">
        <v>5796.7166666666672</v>
      </c>
      <c r="J405" s="232">
        <v>5822.8333333333321</v>
      </c>
      <c r="K405" s="231">
        <v>5770.6</v>
      </c>
      <c r="L405" s="231">
        <v>5720</v>
      </c>
      <c r="M405" s="231">
        <v>8.072E-2</v>
      </c>
      <c r="N405" s="1"/>
      <c r="O405" s="1"/>
    </row>
    <row r="406" spans="1:15" ht="12.75" customHeight="1">
      <c r="A406" s="30">
        <v>396</v>
      </c>
      <c r="B406" s="217" t="s">
        <v>825</v>
      </c>
      <c r="C406" s="231">
        <v>1152.95</v>
      </c>
      <c r="D406" s="232">
        <v>1150.9833333333333</v>
      </c>
      <c r="E406" s="232">
        <v>1121.9666666666667</v>
      </c>
      <c r="F406" s="232">
        <v>1090.9833333333333</v>
      </c>
      <c r="G406" s="232">
        <v>1061.9666666666667</v>
      </c>
      <c r="H406" s="232">
        <v>1181.9666666666667</v>
      </c>
      <c r="I406" s="232">
        <v>1210.9833333333336</v>
      </c>
      <c r="J406" s="232">
        <v>1241.9666666666667</v>
      </c>
      <c r="K406" s="231">
        <v>1180</v>
      </c>
      <c r="L406" s="231">
        <v>1120</v>
      </c>
      <c r="M406" s="231">
        <v>2.1033900000000001</v>
      </c>
      <c r="N406" s="1"/>
      <c r="O406" s="1"/>
    </row>
    <row r="407" spans="1:15" ht="12.75" customHeight="1">
      <c r="A407" s="30">
        <v>397</v>
      </c>
      <c r="B407" s="217" t="s">
        <v>460</v>
      </c>
      <c r="C407" s="231">
        <v>2800.25</v>
      </c>
      <c r="D407" s="232">
        <v>2793.4666666666667</v>
      </c>
      <c r="E407" s="232">
        <v>2767.0333333333333</v>
      </c>
      <c r="F407" s="232">
        <v>2733.8166666666666</v>
      </c>
      <c r="G407" s="232">
        <v>2707.3833333333332</v>
      </c>
      <c r="H407" s="232">
        <v>2826.6833333333334</v>
      </c>
      <c r="I407" s="232">
        <v>2853.1166666666668</v>
      </c>
      <c r="J407" s="232">
        <v>2886.3333333333335</v>
      </c>
      <c r="K407" s="231">
        <v>2819.9</v>
      </c>
      <c r="L407" s="231">
        <v>2760.25</v>
      </c>
      <c r="M407" s="231">
        <v>1.23343</v>
      </c>
      <c r="N407" s="1"/>
      <c r="O407" s="1"/>
    </row>
    <row r="408" spans="1:15" ht="12.75" customHeight="1">
      <c r="A408" s="30">
        <v>398</v>
      </c>
      <c r="B408" s="217" t="s">
        <v>856</v>
      </c>
      <c r="C408" s="231">
        <v>453.1</v>
      </c>
      <c r="D408" s="232">
        <v>447.33333333333331</v>
      </c>
      <c r="E408" s="232">
        <v>436.76666666666665</v>
      </c>
      <c r="F408" s="232">
        <v>420.43333333333334</v>
      </c>
      <c r="G408" s="232">
        <v>409.86666666666667</v>
      </c>
      <c r="H408" s="232">
        <v>463.66666666666663</v>
      </c>
      <c r="I408" s="232">
        <v>474.23333333333335</v>
      </c>
      <c r="J408" s="232">
        <v>490.56666666666661</v>
      </c>
      <c r="K408" s="231">
        <v>457.9</v>
      </c>
      <c r="L408" s="231">
        <v>431</v>
      </c>
      <c r="M408" s="231">
        <v>3.2387999999999999</v>
      </c>
      <c r="N408" s="1"/>
      <c r="O408" s="1"/>
    </row>
    <row r="409" spans="1:15" ht="12.75" customHeight="1">
      <c r="A409" s="30">
        <v>399</v>
      </c>
      <c r="B409" s="217" t="s">
        <v>461</v>
      </c>
      <c r="C409" s="231">
        <v>1101.95</v>
      </c>
      <c r="D409" s="232">
        <v>1105.3</v>
      </c>
      <c r="E409" s="232">
        <v>1091.6499999999999</v>
      </c>
      <c r="F409" s="232">
        <v>1081.3499999999999</v>
      </c>
      <c r="G409" s="232">
        <v>1067.6999999999998</v>
      </c>
      <c r="H409" s="232">
        <v>1115.5999999999999</v>
      </c>
      <c r="I409" s="232">
        <v>1129.25</v>
      </c>
      <c r="J409" s="232">
        <v>1139.55</v>
      </c>
      <c r="K409" s="231">
        <v>1118.95</v>
      </c>
      <c r="L409" s="231">
        <v>1095</v>
      </c>
      <c r="M409" s="231">
        <v>0.13818</v>
      </c>
      <c r="N409" s="1"/>
      <c r="O409" s="1"/>
    </row>
    <row r="410" spans="1:15" ht="12.75" customHeight="1">
      <c r="A410" s="30">
        <v>400</v>
      </c>
      <c r="B410" s="217" t="s">
        <v>462</v>
      </c>
      <c r="C410" s="231">
        <v>242.4</v>
      </c>
      <c r="D410" s="232">
        <v>244.86666666666667</v>
      </c>
      <c r="E410" s="232">
        <v>238.18333333333334</v>
      </c>
      <c r="F410" s="232">
        <v>233.96666666666667</v>
      </c>
      <c r="G410" s="232">
        <v>227.28333333333333</v>
      </c>
      <c r="H410" s="232">
        <v>249.08333333333334</v>
      </c>
      <c r="I410" s="232">
        <v>255.76666666666668</v>
      </c>
      <c r="J410" s="232">
        <v>259.98333333333335</v>
      </c>
      <c r="K410" s="231">
        <v>251.55</v>
      </c>
      <c r="L410" s="231">
        <v>240.65</v>
      </c>
      <c r="M410" s="231">
        <v>11.399089999999999</v>
      </c>
      <c r="N410" s="1"/>
      <c r="O410" s="1"/>
    </row>
    <row r="411" spans="1:15" ht="12.75" customHeight="1">
      <c r="A411" s="30">
        <v>401</v>
      </c>
      <c r="B411" s="217" t="s">
        <v>857</v>
      </c>
      <c r="C411" s="231">
        <v>644.1</v>
      </c>
      <c r="D411" s="232">
        <v>639.01666666666665</v>
      </c>
      <c r="E411" s="232">
        <v>630.2833333333333</v>
      </c>
      <c r="F411" s="232">
        <v>616.4666666666667</v>
      </c>
      <c r="G411" s="232">
        <v>607.73333333333335</v>
      </c>
      <c r="H411" s="232">
        <v>652.83333333333326</v>
      </c>
      <c r="I411" s="232">
        <v>661.56666666666661</v>
      </c>
      <c r="J411" s="232">
        <v>675.38333333333321</v>
      </c>
      <c r="K411" s="231">
        <v>647.75</v>
      </c>
      <c r="L411" s="231">
        <v>625.20000000000005</v>
      </c>
      <c r="M411" s="231">
        <v>0.18701999999999999</v>
      </c>
      <c r="N411" s="1"/>
      <c r="O411" s="1"/>
    </row>
    <row r="412" spans="1:15" ht="12.75" customHeight="1">
      <c r="A412" s="30">
        <v>402</v>
      </c>
      <c r="B412" s="217" t="s">
        <v>187</v>
      </c>
      <c r="C412" s="231">
        <v>25472.95</v>
      </c>
      <c r="D412" s="232">
        <v>25385.433333333334</v>
      </c>
      <c r="E412" s="232">
        <v>25122.466666666667</v>
      </c>
      <c r="F412" s="232">
        <v>24771.983333333334</v>
      </c>
      <c r="G412" s="232">
        <v>24509.016666666666</v>
      </c>
      <c r="H412" s="232">
        <v>25735.916666666668</v>
      </c>
      <c r="I412" s="232">
        <v>25998.883333333335</v>
      </c>
      <c r="J412" s="232">
        <v>26349.366666666669</v>
      </c>
      <c r="K412" s="231">
        <v>25648.400000000001</v>
      </c>
      <c r="L412" s="231">
        <v>25034.95</v>
      </c>
      <c r="M412" s="231">
        <v>0.40516999999999997</v>
      </c>
      <c r="N412" s="1"/>
      <c r="O412" s="1"/>
    </row>
    <row r="413" spans="1:15" ht="12.75" customHeight="1">
      <c r="A413" s="30">
        <v>403</v>
      </c>
      <c r="B413" s="217" t="s">
        <v>826</v>
      </c>
      <c r="C413" s="231">
        <v>44.7</v>
      </c>
      <c r="D413" s="232">
        <v>44.433333333333337</v>
      </c>
      <c r="E413" s="232">
        <v>43.716666666666676</v>
      </c>
      <c r="F413" s="232">
        <v>42.733333333333341</v>
      </c>
      <c r="G413" s="232">
        <v>42.01666666666668</v>
      </c>
      <c r="H413" s="232">
        <v>45.416666666666671</v>
      </c>
      <c r="I413" s="232">
        <v>46.13333333333334</v>
      </c>
      <c r="J413" s="232">
        <v>47.116666666666667</v>
      </c>
      <c r="K413" s="231">
        <v>45.15</v>
      </c>
      <c r="L413" s="231">
        <v>43.45</v>
      </c>
      <c r="M413" s="231">
        <v>54.970239999999997</v>
      </c>
      <c r="N413" s="1"/>
      <c r="O413" s="1"/>
    </row>
    <row r="414" spans="1:15" ht="12.75" customHeight="1">
      <c r="A414" s="30">
        <v>404</v>
      </c>
      <c r="B414" s="217" t="s">
        <v>866</v>
      </c>
      <c r="C414" s="231">
        <v>1250.2</v>
      </c>
      <c r="D414" s="232">
        <v>1246.5833333333333</v>
      </c>
      <c r="E414" s="232">
        <v>1232.3166666666666</v>
      </c>
      <c r="F414" s="232">
        <v>1214.4333333333334</v>
      </c>
      <c r="G414" s="232">
        <v>1200.1666666666667</v>
      </c>
      <c r="H414" s="232">
        <v>1264.4666666666665</v>
      </c>
      <c r="I414" s="232">
        <v>1278.7333333333333</v>
      </c>
      <c r="J414" s="232">
        <v>1296.6166666666663</v>
      </c>
      <c r="K414" s="231">
        <v>1260.8499999999999</v>
      </c>
      <c r="L414" s="231">
        <v>1228.7</v>
      </c>
      <c r="M414" s="231">
        <v>7.9771400000000003</v>
      </c>
      <c r="N414" s="1"/>
      <c r="O414" s="1"/>
    </row>
    <row r="415" spans="1:15" ht="12.75" customHeight="1">
      <c r="A415" s="30">
        <v>405</v>
      </c>
      <c r="B415" t="s">
        <v>827</v>
      </c>
      <c r="C415" s="279">
        <v>265.95</v>
      </c>
      <c r="D415" s="280">
        <v>267.15000000000003</v>
      </c>
      <c r="E415" s="280">
        <v>261.80000000000007</v>
      </c>
      <c r="F415" s="280">
        <v>257.65000000000003</v>
      </c>
      <c r="G415" s="280">
        <v>252.30000000000007</v>
      </c>
      <c r="H415" s="280">
        <v>271.30000000000007</v>
      </c>
      <c r="I415" s="280">
        <v>276.65000000000009</v>
      </c>
      <c r="J415" s="280">
        <v>280.80000000000007</v>
      </c>
      <c r="K415" s="279">
        <v>272.5</v>
      </c>
      <c r="L415" s="279">
        <v>263</v>
      </c>
      <c r="M415" s="279">
        <v>2.48204</v>
      </c>
      <c r="N415" s="1"/>
      <c r="O415" s="1"/>
    </row>
    <row r="416" spans="1:15" ht="12.75" customHeight="1">
      <c r="A416" s="30">
        <v>406</v>
      </c>
      <c r="B416" s="217" t="s">
        <v>188</v>
      </c>
      <c r="C416" s="231">
        <v>3263.8</v>
      </c>
      <c r="D416" s="232">
        <v>3247.5</v>
      </c>
      <c r="E416" s="232">
        <v>3220.2</v>
      </c>
      <c r="F416" s="232">
        <v>3176.6</v>
      </c>
      <c r="G416" s="232">
        <v>3149.2999999999997</v>
      </c>
      <c r="H416" s="232">
        <v>3291.1</v>
      </c>
      <c r="I416" s="232">
        <v>3318.4</v>
      </c>
      <c r="J416" s="232">
        <v>3362</v>
      </c>
      <c r="K416" s="231">
        <v>3274.8</v>
      </c>
      <c r="L416" s="231">
        <v>3203.9</v>
      </c>
      <c r="M416" s="231">
        <v>2.2534900000000002</v>
      </c>
      <c r="N416" s="1"/>
      <c r="O416" s="1"/>
    </row>
    <row r="417" spans="1:15" ht="12.75" customHeight="1">
      <c r="A417" s="30">
        <v>407</v>
      </c>
      <c r="B417" s="217" t="s">
        <v>463</v>
      </c>
      <c r="C417" s="231">
        <v>529.70000000000005</v>
      </c>
      <c r="D417" s="232">
        <v>532.88333333333333</v>
      </c>
      <c r="E417" s="232">
        <v>523.2166666666667</v>
      </c>
      <c r="F417" s="232">
        <v>516.73333333333335</v>
      </c>
      <c r="G417" s="232">
        <v>507.06666666666672</v>
      </c>
      <c r="H417" s="232">
        <v>539.36666666666667</v>
      </c>
      <c r="I417" s="232">
        <v>549.03333333333342</v>
      </c>
      <c r="J417" s="232">
        <v>555.51666666666665</v>
      </c>
      <c r="K417" s="231">
        <v>542.54999999999995</v>
      </c>
      <c r="L417" s="231">
        <v>526.4</v>
      </c>
      <c r="M417" s="231">
        <v>0.55883000000000005</v>
      </c>
      <c r="N417" s="1"/>
      <c r="O417" s="1"/>
    </row>
    <row r="418" spans="1:15" ht="12.75" customHeight="1">
      <c r="A418" s="30">
        <v>408</v>
      </c>
      <c r="B418" s="217" t="s">
        <v>464</v>
      </c>
      <c r="C418" s="231">
        <v>3753.3</v>
      </c>
      <c r="D418" s="232">
        <v>3762.2999999999997</v>
      </c>
      <c r="E418" s="232">
        <v>3727.6499999999996</v>
      </c>
      <c r="F418" s="232">
        <v>3702</v>
      </c>
      <c r="G418" s="232">
        <v>3667.35</v>
      </c>
      <c r="H418" s="232">
        <v>3787.9499999999994</v>
      </c>
      <c r="I418" s="232">
        <v>3822.6</v>
      </c>
      <c r="J418" s="232">
        <v>3848.2499999999991</v>
      </c>
      <c r="K418" s="231">
        <v>3796.95</v>
      </c>
      <c r="L418" s="231">
        <v>3736.65</v>
      </c>
      <c r="M418" s="231">
        <v>0.20901</v>
      </c>
      <c r="N418" s="1"/>
      <c r="O418" s="1"/>
    </row>
    <row r="419" spans="1:15" ht="12.75" customHeight="1">
      <c r="A419" s="30">
        <v>409</v>
      </c>
      <c r="B419" s="217" t="s">
        <v>796</v>
      </c>
      <c r="C419" s="231">
        <v>413.65</v>
      </c>
      <c r="D419" s="232">
        <v>414.81666666666666</v>
      </c>
      <c r="E419" s="232">
        <v>405.63333333333333</v>
      </c>
      <c r="F419" s="232">
        <v>397.61666666666667</v>
      </c>
      <c r="G419" s="232">
        <v>388.43333333333334</v>
      </c>
      <c r="H419" s="232">
        <v>422.83333333333331</v>
      </c>
      <c r="I419" s="232">
        <v>432.01666666666659</v>
      </c>
      <c r="J419" s="232">
        <v>440.0333333333333</v>
      </c>
      <c r="K419" s="231">
        <v>424</v>
      </c>
      <c r="L419" s="231">
        <v>406.8</v>
      </c>
      <c r="M419" s="231">
        <v>34.895470000000003</v>
      </c>
      <c r="N419" s="1"/>
      <c r="O419" s="1"/>
    </row>
    <row r="420" spans="1:15" ht="12.75" customHeight="1">
      <c r="A420" s="30">
        <v>410</v>
      </c>
      <c r="B420" s="217" t="s">
        <v>465</v>
      </c>
      <c r="C420" s="231">
        <v>809.9</v>
      </c>
      <c r="D420" s="232">
        <v>813.61666666666667</v>
      </c>
      <c r="E420" s="232">
        <v>796.2833333333333</v>
      </c>
      <c r="F420" s="232">
        <v>782.66666666666663</v>
      </c>
      <c r="G420" s="232">
        <v>765.33333333333326</v>
      </c>
      <c r="H420" s="232">
        <v>827.23333333333335</v>
      </c>
      <c r="I420" s="232">
        <v>844.56666666666661</v>
      </c>
      <c r="J420" s="232">
        <v>858.18333333333339</v>
      </c>
      <c r="K420" s="231">
        <v>830.95</v>
      </c>
      <c r="L420" s="231">
        <v>800</v>
      </c>
      <c r="M420" s="231">
        <v>6.1376799999999996</v>
      </c>
      <c r="N420" s="1"/>
      <c r="O420" s="1"/>
    </row>
    <row r="421" spans="1:15" ht="12.75" customHeight="1">
      <c r="A421" s="30">
        <v>411</v>
      </c>
      <c r="B421" s="217" t="s">
        <v>828</v>
      </c>
      <c r="C421" s="231">
        <v>542.70000000000005</v>
      </c>
      <c r="D421" s="232">
        <v>539.1</v>
      </c>
      <c r="E421" s="232">
        <v>527.80000000000007</v>
      </c>
      <c r="F421" s="232">
        <v>512.90000000000009</v>
      </c>
      <c r="G421" s="232">
        <v>501.60000000000014</v>
      </c>
      <c r="H421" s="232">
        <v>554</v>
      </c>
      <c r="I421" s="232">
        <v>565.29999999999995</v>
      </c>
      <c r="J421" s="232">
        <v>580.19999999999993</v>
      </c>
      <c r="K421" s="231">
        <v>550.4</v>
      </c>
      <c r="L421" s="231">
        <v>524.20000000000005</v>
      </c>
      <c r="M421" s="231">
        <v>17.213830000000002</v>
      </c>
      <c r="N421" s="1"/>
      <c r="O421" s="1"/>
    </row>
    <row r="422" spans="1:15" ht="12.75" customHeight="1">
      <c r="A422" s="30">
        <v>412</v>
      </c>
      <c r="B422" s="217" t="s">
        <v>186</v>
      </c>
      <c r="C422" s="231">
        <v>524.5</v>
      </c>
      <c r="D422" s="232">
        <v>522.71666666666658</v>
      </c>
      <c r="E422" s="232">
        <v>516.08333333333314</v>
      </c>
      <c r="F422" s="232">
        <v>507.66666666666652</v>
      </c>
      <c r="G422" s="232">
        <v>501.03333333333308</v>
      </c>
      <c r="H422" s="232">
        <v>531.13333333333321</v>
      </c>
      <c r="I422" s="232">
        <v>537.76666666666665</v>
      </c>
      <c r="J422" s="232">
        <v>546.18333333333328</v>
      </c>
      <c r="K422" s="231">
        <v>529.35</v>
      </c>
      <c r="L422" s="231">
        <v>514.29999999999995</v>
      </c>
      <c r="M422" s="231">
        <v>200.40008</v>
      </c>
      <c r="N422" s="1"/>
      <c r="O422" s="1"/>
    </row>
    <row r="423" spans="1:15" ht="12.75" customHeight="1">
      <c r="A423" s="30">
        <v>413</v>
      </c>
      <c r="B423" s="217" t="s">
        <v>184</v>
      </c>
      <c r="C423" s="231">
        <v>85.3</v>
      </c>
      <c r="D423" s="232">
        <v>85.55</v>
      </c>
      <c r="E423" s="232">
        <v>83.8</v>
      </c>
      <c r="F423" s="232">
        <v>82.3</v>
      </c>
      <c r="G423" s="232">
        <v>80.55</v>
      </c>
      <c r="H423" s="232">
        <v>87.05</v>
      </c>
      <c r="I423" s="232">
        <v>88.8</v>
      </c>
      <c r="J423" s="232">
        <v>90.3</v>
      </c>
      <c r="K423" s="231">
        <v>87.3</v>
      </c>
      <c r="L423" s="231">
        <v>84.05</v>
      </c>
      <c r="M423" s="231">
        <v>206.84933000000001</v>
      </c>
      <c r="N423" s="1"/>
      <c r="O423" s="1"/>
    </row>
    <row r="424" spans="1:15" ht="12.75" customHeight="1">
      <c r="A424" s="30">
        <v>414</v>
      </c>
      <c r="B424" s="217" t="s">
        <v>466</v>
      </c>
      <c r="C424" s="231">
        <v>307.89999999999998</v>
      </c>
      <c r="D424" s="232">
        <v>306.98333333333329</v>
      </c>
      <c r="E424" s="232">
        <v>301.26666666666659</v>
      </c>
      <c r="F424" s="232">
        <v>294.63333333333333</v>
      </c>
      <c r="G424" s="232">
        <v>288.91666666666663</v>
      </c>
      <c r="H424" s="232">
        <v>313.61666666666656</v>
      </c>
      <c r="I424" s="232">
        <v>319.33333333333326</v>
      </c>
      <c r="J424" s="232">
        <v>325.96666666666653</v>
      </c>
      <c r="K424" s="231">
        <v>312.7</v>
      </c>
      <c r="L424" s="231">
        <v>300.35000000000002</v>
      </c>
      <c r="M424" s="231">
        <v>3.0317599999999998</v>
      </c>
      <c r="N424" s="1"/>
      <c r="O424" s="1"/>
    </row>
    <row r="425" spans="1:15" ht="12.75" customHeight="1">
      <c r="A425" s="30">
        <v>415</v>
      </c>
      <c r="B425" s="217" t="s">
        <v>467</v>
      </c>
      <c r="C425" s="231">
        <v>159.1</v>
      </c>
      <c r="D425" s="232">
        <v>159.95000000000002</v>
      </c>
      <c r="E425" s="232">
        <v>157.25000000000003</v>
      </c>
      <c r="F425" s="232">
        <v>155.4</v>
      </c>
      <c r="G425" s="232">
        <v>152.70000000000002</v>
      </c>
      <c r="H425" s="232">
        <v>161.80000000000004</v>
      </c>
      <c r="I425" s="232">
        <v>164.50000000000003</v>
      </c>
      <c r="J425" s="232">
        <v>166.35000000000005</v>
      </c>
      <c r="K425" s="231">
        <v>162.65</v>
      </c>
      <c r="L425" s="231">
        <v>158.1</v>
      </c>
      <c r="M425" s="231">
        <v>4.5011999999999999</v>
      </c>
      <c r="N425" s="1"/>
      <c r="O425" s="1"/>
    </row>
    <row r="426" spans="1:15" ht="12.75" customHeight="1">
      <c r="A426" s="30">
        <v>416</v>
      </c>
      <c r="B426" s="217" t="s">
        <v>468</v>
      </c>
      <c r="C426" s="231">
        <v>375.95</v>
      </c>
      <c r="D426" s="232">
        <v>372.31666666666666</v>
      </c>
      <c r="E426" s="232">
        <v>367.13333333333333</v>
      </c>
      <c r="F426" s="232">
        <v>358.31666666666666</v>
      </c>
      <c r="G426" s="232">
        <v>353.13333333333333</v>
      </c>
      <c r="H426" s="232">
        <v>381.13333333333333</v>
      </c>
      <c r="I426" s="232">
        <v>386.31666666666661</v>
      </c>
      <c r="J426" s="232">
        <v>395.13333333333333</v>
      </c>
      <c r="K426" s="231">
        <v>377.5</v>
      </c>
      <c r="L426" s="231">
        <v>363.5</v>
      </c>
      <c r="M426" s="231">
        <v>1.3404700000000001</v>
      </c>
      <c r="N426" s="1"/>
      <c r="O426" s="1"/>
    </row>
    <row r="427" spans="1:15" ht="12.75" customHeight="1">
      <c r="A427" s="30">
        <v>417</v>
      </c>
      <c r="B427" s="217" t="s">
        <v>469</v>
      </c>
      <c r="C427" s="231">
        <v>450.55</v>
      </c>
      <c r="D427" s="232">
        <v>443.55</v>
      </c>
      <c r="E427" s="232">
        <v>433.8</v>
      </c>
      <c r="F427" s="232">
        <v>417.05</v>
      </c>
      <c r="G427" s="232">
        <v>407.3</v>
      </c>
      <c r="H427" s="232">
        <v>460.3</v>
      </c>
      <c r="I427" s="232">
        <v>470.05</v>
      </c>
      <c r="J427" s="232">
        <v>486.8</v>
      </c>
      <c r="K427" s="231">
        <v>453.3</v>
      </c>
      <c r="L427" s="231">
        <v>426.8</v>
      </c>
      <c r="M427" s="231">
        <v>3.0432700000000001</v>
      </c>
      <c r="N427" s="1"/>
      <c r="O427" s="1"/>
    </row>
    <row r="428" spans="1:15" ht="12.75" customHeight="1">
      <c r="A428" s="30">
        <v>418</v>
      </c>
      <c r="B428" s="217" t="s">
        <v>470</v>
      </c>
      <c r="C428" s="231">
        <v>168.7</v>
      </c>
      <c r="D428" s="232">
        <v>168.9</v>
      </c>
      <c r="E428" s="232">
        <v>165.9</v>
      </c>
      <c r="F428" s="232">
        <v>163.1</v>
      </c>
      <c r="G428" s="232">
        <v>160.1</v>
      </c>
      <c r="H428" s="232">
        <v>171.70000000000002</v>
      </c>
      <c r="I428" s="232">
        <v>174.70000000000002</v>
      </c>
      <c r="J428" s="232">
        <v>177.50000000000003</v>
      </c>
      <c r="K428" s="231">
        <v>171.9</v>
      </c>
      <c r="L428" s="231">
        <v>166.1</v>
      </c>
      <c r="M428" s="231">
        <v>4.2560500000000001</v>
      </c>
      <c r="N428" s="1"/>
      <c r="O428" s="1"/>
    </row>
    <row r="429" spans="1:15" ht="12.75" customHeight="1">
      <c r="A429" s="30">
        <v>419</v>
      </c>
      <c r="B429" s="217" t="s">
        <v>190</v>
      </c>
      <c r="C429" s="231">
        <v>967.4</v>
      </c>
      <c r="D429" s="232">
        <v>963.03333333333342</v>
      </c>
      <c r="E429" s="232">
        <v>956.06666666666683</v>
      </c>
      <c r="F429" s="232">
        <v>944.73333333333346</v>
      </c>
      <c r="G429" s="232">
        <v>937.76666666666688</v>
      </c>
      <c r="H429" s="232">
        <v>974.36666666666679</v>
      </c>
      <c r="I429" s="232">
        <v>981.33333333333326</v>
      </c>
      <c r="J429" s="232">
        <v>992.66666666666674</v>
      </c>
      <c r="K429" s="231">
        <v>970</v>
      </c>
      <c r="L429" s="231">
        <v>951.7</v>
      </c>
      <c r="M429" s="231">
        <v>22.280930000000001</v>
      </c>
      <c r="N429" s="1"/>
      <c r="O429" s="1"/>
    </row>
    <row r="430" spans="1:15" ht="12.75" customHeight="1">
      <c r="A430" s="30">
        <v>420</v>
      </c>
      <c r="B430" s="217" t="s">
        <v>191</v>
      </c>
      <c r="C430" s="231">
        <v>435.05</v>
      </c>
      <c r="D430" s="232">
        <v>430.95</v>
      </c>
      <c r="E430" s="232">
        <v>423.15</v>
      </c>
      <c r="F430" s="232">
        <v>411.25</v>
      </c>
      <c r="G430" s="232">
        <v>403.45</v>
      </c>
      <c r="H430" s="232">
        <v>442.84999999999997</v>
      </c>
      <c r="I430" s="232">
        <v>450.65000000000003</v>
      </c>
      <c r="J430" s="232">
        <v>462.54999999999995</v>
      </c>
      <c r="K430" s="231">
        <v>438.75</v>
      </c>
      <c r="L430" s="231">
        <v>419.05</v>
      </c>
      <c r="M430" s="231">
        <v>6.3996300000000002</v>
      </c>
      <c r="N430" s="1"/>
      <c r="O430" s="1"/>
    </row>
    <row r="431" spans="1:15" ht="12.75" customHeight="1">
      <c r="A431" s="30">
        <v>421</v>
      </c>
      <c r="B431" s="217" t="s">
        <v>471</v>
      </c>
      <c r="C431" s="231">
        <v>2264.5500000000002</v>
      </c>
      <c r="D431" s="232">
        <v>2255.5666666666666</v>
      </c>
      <c r="E431" s="232">
        <v>2226.1833333333334</v>
      </c>
      <c r="F431" s="232">
        <v>2187.8166666666666</v>
      </c>
      <c r="G431" s="232">
        <v>2158.4333333333334</v>
      </c>
      <c r="H431" s="232">
        <v>2293.9333333333334</v>
      </c>
      <c r="I431" s="232">
        <v>2323.3166666666666</v>
      </c>
      <c r="J431" s="232">
        <v>2361.6833333333334</v>
      </c>
      <c r="K431" s="231">
        <v>2284.9499999999998</v>
      </c>
      <c r="L431" s="231">
        <v>2217.1999999999998</v>
      </c>
      <c r="M431" s="231">
        <v>8.5599999999999996E-2</v>
      </c>
      <c r="N431" s="1"/>
      <c r="O431" s="1"/>
    </row>
    <row r="432" spans="1:15" ht="12.75" customHeight="1">
      <c r="A432" s="30">
        <v>422</v>
      </c>
      <c r="B432" s="217" t="s">
        <v>472</v>
      </c>
      <c r="C432" s="231">
        <v>981.15</v>
      </c>
      <c r="D432" s="232">
        <v>975.08333333333337</v>
      </c>
      <c r="E432" s="232">
        <v>958.16666666666674</v>
      </c>
      <c r="F432" s="232">
        <v>935.18333333333339</v>
      </c>
      <c r="G432" s="232">
        <v>918.26666666666677</v>
      </c>
      <c r="H432" s="232">
        <v>998.06666666666672</v>
      </c>
      <c r="I432" s="232">
        <v>1014.9833333333335</v>
      </c>
      <c r="J432" s="232">
        <v>1037.9666666666667</v>
      </c>
      <c r="K432" s="231">
        <v>992</v>
      </c>
      <c r="L432" s="231">
        <v>952.1</v>
      </c>
      <c r="M432" s="231">
        <v>3.5490499999999998</v>
      </c>
      <c r="N432" s="1"/>
      <c r="O432" s="1"/>
    </row>
    <row r="433" spans="1:15" ht="12.75" customHeight="1">
      <c r="A433" s="30">
        <v>423</v>
      </c>
      <c r="B433" s="217" t="s">
        <v>473</v>
      </c>
      <c r="C433" s="231">
        <v>298.7</v>
      </c>
      <c r="D433" s="232">
        <v>300.34999999999997</v>
      </c>
      <c r="E433" s="232">
        <v>296.84999999999991</v>
      </c>
      <c r="F433" s="232">
        <v>294.99999999999994</v>
      </c>
      <c r="G433" s="232">
        <v>291.49999999999989</v>
      </c>
      <c r="H433" s="232">
        <v>302.19999999999993</v>
      </c>
      <c r="I433" s="232">
        <v>305.70000000000005</v>
      </c>
      <c r="J433" s="232">
        <v>307.54999999999995</v>
      </c>
      <c r="K433" s="231">
        <v>303.85000000000002</v>
      </c>
      <c r="L433" s="231">
        <v>298.5</v>
      </c>
      <c r="M433" s="231">
        <v>0.53993000000000002</v>
      </c>
      <c r="N433" s="1"/>
      <c r="O433" s="1"/>
    </row>
    <row r="434" spans="1:15" ht="12.75" customHeight="1">
      <c r="A434" s="30">
        <v>424</v>
      </c>
      <c r="B434" s="217" t="s">
        <v>474</v>
      </c>
      <c r="C434" s="231">
        <v>354.45</v>
      </c>
      <c r="D434" s="232">
        <v>356.15000000000003</v>
      </c>
      <c r="E434" s="232">
        <v>348.30000000000007</v>
      </c>
      <c r="F434" s="232">
        <v>342.15000000000003</v>
      </c>
      <c r="G434" s="232">
        <v>334.30000000000007</v>
      </c>
      <c r="H434" s="232">
        <v>362.30000000000007</v>
      </c>
      <c r="I434" s="232">
        <v>370.15000000000009</v>
      </c>
      <c r="J434" s="232">
        <v>376.30000000000007</v>
      </c>
      <c r="K434" s="231">
        <v>364</v>
      </c>
      <c r="L434" s="231">
        <v>350</v>
      </c>
      <c r="M434" s="231">
        <v>1.5324599999999999</v>
      </c>
      <c r="N434" s="1"/>
      <c r="O434" s="1"/>
    </row>
    <row r="435" spans="1:15" ht="12.75" customHeight="1">
      <c r="A435" s="30">
        <v>425</v>
      </c>
      <c r="B435" s="217" t="s">
        <v>475</v>
      </c>
      <c r="C435" s="231">
        <v>2509.85</v>
      </c>
      <c r="D435" s="232">
        <v>2490.7000000000003</v>
      </c>
      <c r="E435" s="232">
        <v>2454.1500000000005</v>
      </c>
      <c r="F435" s="232">
        <v>2398.4500000000003</v>
      </c>
      <c r="G435" s="232">
        <v>2361.9000000000005</v>
      </c>
      <c r="H435" s="232">
        <v>2546.4000000000005</v>
      </c>
      <c r="I435" s="232">
        <v>2582.9500000000007</v>
      </c>
      <c r="J435" s="232">
        <v>2638.6500000000005</v>
      </c>
      <c r="K435" s="231">
        <v>2527.25</v>
      </c>
      <c r="L435" s="231">
        <v>2435</v>
      </c>
      <c r="M435" s="231">
        <v>1.06914</v>
      </c>
      <c r="N435" s="1"/>
      <c r="O435" s="1"/>
    </row>
    <row r="436" spans="1:15" ht="12.75" customHeight="1">
      <c r="A436" s="30">
        <v>426</v>
      </c>
      <c r="B436" s="217" t="s">
        <v>476</v>
      </c>
      <c r="C436" s="231">
        <v>473.4</v>
      </c>
      <c r="D436" s="232">
        <v>473.48333333333329</v>
      </c>
      <c r="E436" s="232">
        <v>470.01666666666659</v>
      </c>
      <c r="F436" s="232">
        <v>466.63333333333333</v>
      </c>
      <c r="G436" s="232">
        <v>463.16666666666663</v>
      </c>
      <c r="H436" s="232">
        <v>476.86666666666656</v>
      </c>
      <c r="I436" s="232">
        <v>480.33333333333326</v>
      </c>
      <c r="J436" s="232">
        <v>483.71666666666653</v>
      </c>
      <c r="K436" s="231">
        <v>476.95</v>
      </c>
      <c r="L436" s="231">
        <v>470.1</v>
      </c>
      <c r="M436" s="231">
        <v>1.9388399999999999</v>
      </c>
      <c r="N436" s="1"/>
      <c r="O436" s="1"/>
    </row>
    <row r="437" spans="1:15" ht="12.75" customHeight="1">
      <c r="A437" s="30">
        <v>427</v>
      </c>
      <c r="B437" s="217" t="s">
        <v>477</v>
      </c>
      <c r="C437" s="231">
        <v>7.9</v>
      </c>
      <c r="D437" s="232">
        <v>7.8666666666666671</v>
      </c>
      <c r="E437" s="232">
        <v>7.7333333333333343</v>
      </c>
      <c r="F437" s="232">
        <v>7.5666666666666673</v>
      </c>
      <c r="G437" s="232">
        <v>7.4333333333333345</v>
      </c>
      <c r="H437" s="232">
        <v>8.033333333333335</v>
      </c>
      <c r="I437" s="232">
        <v>8.1666666666666679</v>
      </c>
      <c r="J437" s="232">
        <v>8.3333333333333339</v>
      </c>
      <c r="K437" s="231">
        <v>8</v>
      </c>
      <c r="L437" s="231">
        <v>7.7</v>
      </c>
      <c r="M437" s="231">
        <v>567.22947999999997</v>
      </c>
      <c r="N437" s="1"/>
      <c r="O437" s="1"/>
    </row>
    <row r="438" spans="1:15" ht="12.75" customHeight="1">
      <c r="A438" s="30">
        <v>428</v>
      </c>
      <c r="B438" s="217" t="s">
        <v>858</v>
      </c>
      <c r="C438" s="231">
        <v>246.8</v>
      </c>
      <c r="D438" s="232">
        <v>248.01666666666665</v>
      </c>
      <c r="E438" s="232">
        <v>240.0333333333333</v>
      </c>
      <c r="F438" s="232">
        <v>233.26666666666665</v>
      </c>
      <c r="G438" s="232">
        <v>225.2833333333333</v>
      </c>
      <c r="H438" s="232">
        <v>254.7833333333333</v>
      </c>
      <c r="I438" s="232">
        <v>262.76666666666665</v>
      </c>
      <c r="J438" s="232">
        <v>269.5333333333333</v>
      </c>
      <c r="K438" s="231">
        <v>256</v>
      </c>
      <c r="L438" s="231">
        <v>241.25</v>
      </c>
      <c r="M438" s="231">
        <v>31.118459999999999</v>
      </c>
      <c r="N438" s="1"/>
      <c r="O438" s="1"/>
    </row>
    <row r="439" spans="1:15" ht="12.75" customHeight="1">
      <c r="A439" s="30">
        <v>429</v>
      </c>
      <c r="B439" s="217" t="s">
        <v>478</v>
      </c>
      <c r="C439" s="231">
        <v>1124.8</v>
      </c>
      <c r="D439" s="232">
        <v>1114.4333333333334</v>
      </c>
      <c r="E439" s="232">
        <v>1096.8666666666668</v>
      </c>
      <c r="F439" s="232">
        <v>1068.9333333333334</v>
      </c>
      <c r="G439" s="232">
        <v>1051.3666666666668</v>
      </c>
      <c r="H439" s="232">
        <v>1142.3666666666668</v>
      </c>
      <c r="I439" s="232">
        <v>1159.9333333333334</v>
      </c>
      <c r="J439" s="232">
        <v>1187.8666666666668</v>
      </c>
      <c r="K439" s="231">
        <v>1132</v>
      </c>
      <c r="L439" s="231">
        <v>1086.5</v>
      </c>
      <c r="M439" s="231">
        <v>0.81294999999999995</v>
      </c>
      <c r="N439" s="1"/>
      <c r="O439" s="1"/>
    </row>
    <row r="440" spans="1:15" ht="12.75" customHeight="1">
      <c r="A440" s="30">
        <v>430</v>
      </c>
      <c r="B440" s="217" t="s">
        <v>272</v>
      </c>
      <c r="C440" s="231">
        <v>579.45000000000005</v>
      </c>
      <c r="D440" s="232">
        <v>581.38333333333333</v>
      </c>
      <c r="E440" s="232">
        <v>574.11666666666667</v>
      </c>
      <c r="F440" s="232">
        <v>568.7833333333333</v>
      </c>
      <c r="G440" s="232">
        <v>561.51666666666665</v>
      </c>
      <c r="H440" s="232">
        <v>586.7166666666667</v>
      </c>
      <c r="I440" s="232">
        <v>593.98333333333335</v>
      </c>
      <c r="J440" s="232">
        <v>599.31666666666672</v>
      </c>
      <c r="K440" s="231">
        <v>588.65</v>
      </c>
      <c r="L440" s="231">
        <v>576.04999999999995</v>
      </c>
      <c r="M440" s="231">
        <v>3.8041200000000002</v>
      </c>
      <c r="N440" s="1"/>
      <c r="O440" s="1"/>
    </row>
    <row r="441" spans="1:15" ht="12.75" customHeight="1">
      <c r="A441" s="30">
        <v>431</v>
      </c>
      <c r="B441" s="217" t="s">
        <v>479</v>
      </c>
      <c r="C441" s="231">
        <v>1527.95</v>
      </c>
      <c r="D441" s="232">
        <v>1532.3166666666666</v>
      </c>
      <c r="E441" s="232">
        <v>1515.6333333333332</v>
      </c>
      <c r="F441" s="232">
        <v>1503.3166666666666</v>
      </c>
      <c r="G441" s="232">
        <v>1486.6333333333332</v>
      </c>
      <c r="H441" s="232">
        <v>1544.6333333333332</v>
      </c>
      <c r="I441" s="232">
        <v>1561.3166666666666</v>
      </c>
      <c r="J441" s="232">
        <v>1573.6333333333332</v>
      </c>
      <c r="K441" s="231">
        <v>1549</v>
      </c>
      <c r="L441" s="231">
        <v>1520</v>
      </c>
      <c r="M441" s="231">
        <v>0.16084000000000001</v>
      </c>
      <c r="N441" s="1"/>
      <c r="O441" s="1"/>
    </row>
    <row r="442" spans="1:15" ht="12.75" customHeight="1">
      <c r="A442" s="30">
        <v>432</v>
      </c>
      <c r="B442" s="217" t="s">
        <v>480</v>
      </c>
      <c r="C442" s="231">
        <v>454.8</v>
      </c>
      <c r="D442" s="232">
        <v>454.63333333333338</v>
      </c>
      <c r="E442" s="232">
        <v>450.26666666666677</v>
      </c>
      <c r="F442" s="232">
        <v>445.73333333333341</v>
      </c>
      <c r="G442" s="232">
        <v>441.36666666666679</v>
      </c>
      <c r="H442" s="232">
        <v>459.16666666666674</v>
      </c>
      <c r="I442" s="232">
        <v>463.53333333333342</v>
      </c>
      <c r="J442" s="232">
        <v>468.06666666666672</v>
      </c>
      <c r="K442" s="231">
        <v>459</v>
      </c>
      <c r="L442" s="231">
        <v>450.1</v>
      </c>
      <c r="M442" s="231">
        <v>0.50993999999999995</v>
      </c>
      <c r="N442" s="1"/>
      <c r="O442" s="1"/>
    </row>
    <row r="443" spans="1:15" ht="12.75" customHeight="1">
      <c r="A443" s="30">
        <v>433</v>
      </c>
      <c r="B443" s="217" t="s">
        <v>481</v>
      </c>
      <c r="C443" s="231">
        <v>699.85</v>
      </c>
      <c r="D443" s="232">
        <v>706.56666666666661</v>
      </c>
      <c r="E443" s="232">
        <v>690.28333333333319</v>
      </c>
      <c r="F443" s="232">
        <v>680.71666666666658</v>
      </c>
      <c r="G443" s="232">
        <v>664.43333333333317</v>
      </c>
      <c r="H443" s="232">
        <v>716.13333333333321</v>
      </c>
      <c r="I443" s="232">
        <v>732.41666666666652</v>
      </c>
      <c r="J443" s="232">
        <v>741.98333333333323</v>
      </c>
      <c r="K443" s="231">
        <v>722.85</v>
      </c>
      <c r="L443" s="231">
        <v>697</v>
      </c>
      <c r="M443" s="231">
        <v>0.67573000000000005</v>
      </c>
      <c r="N443" s="1"/>
      <c r="O443" s="1"/>
    </row>
    <row r="444" spans="1:15" ht="12.75" customHeight="1">
      <c r="A444" s="30">
        <v>434</v>
      </c>
      <c r="B444" s="217" t="s">
        <v>482</v>
      </c>
      <c r="C444" s="231">
        <v>30.45</v>
      </c>
      <c r="D444" s="232">
        <v>29.95</v>
      </c>
      <c r="E444" s="232">
        <v>28.9</v>
      </c>
      <c r="F444" s="232">
        <v>27.349999999999998</v>
      </c>
      <c r="G444" s="232">
        <v>26.299999999999997</v>
      </c>
      <c r="H444" s="232">
        <v>31.5</v>
      </c>
      <c r="I444" s="232">
        <v>32.550000000000004</v>
      </c>
      <c r="J444" s="232">
        <v>34.1</v>
      </c>
      <c r="K444" s="231">
        <v>31</v>
      </c>
      <c r="L444" s="231">
        <v>28.4</v>
      </c>
      <c r="M444" s="231">
        <v>189.81127000000001</v>
      </c>
      <c r="N444" s="1"/>
      <c r="O444" s="1"/>
    </row>
    <row r="445" spans="1:15" ht="12.75" customHeight="1">
      <c r="A445" s="30">
        <v>435</v>
      </c>
      <c r="B445" s="217" t="s">
        <v>203</v>
      </c>
      <c r="C445" s="231">
        <v>1053.5999999999999</v>
      </c>
      <c r="D445" s="232">
        <v>1045.9333333333334</v>
      </c>
      <c r="E445" s="232">
        <v>1034.1166666666668</v>
      </c>
      <c r="F445" s="232">
        <v>1014.6333333333334</v>
      </c>
      <c r="G445" s="232">
        <v>1002.8166666666668</v>
      </c>
      <c r="H445" s="232">
        <v>1065.4166666666667</v>
      </c>
      <c r="I445" s="232">
        <v>1077.2333333333333</v>
      </c>
      <c r="J445" s="232">
        <v>1096.7166666666667</v>
      </c>
      <c r="K445" s="231">
        <v>1057.75</v>
      </c>
      <c r="L445" s="231">
        <v>1026.45</v>
      </c>
      <c r="M445" s="231">
        <v>7.4711800000000004</v>
      </c>
      <c r="N445" s="1"/>
      <c r="O445" s="1"/>
    </row>
    <row r="446" spans="1:15" ht="12.75" customHeight="1">
      <c r="A446" s="30">
        <v>436</v>
      </c>
      <c r="B446" s="217" t="s">
        <v>483</v>
      </c>
      <c r="C446" s="231">
        <v>586.35</v>
      </c>
      <c r="D446" s="232">
        <v>590.7833333333333</v>
      </c>
      <c r="E446" s="232">
        <v>578.56666666666661</v>
      </c>
      <c r="F446" s="232">
        <v>570.7833333333333</v>
      </c>
      <c r="G446" s="232">
        <v>558.56666666666661</v>
      </c>
      <c r="H446" s="232">
        <v>598.56666666666661</v>
      </c>
      <c r="I446" s="232">
        <v>610.7833333333333</v>
      </c>
      <c r="J446" s="232">
        <v>618.56666666666661</v>
      </c>
      <c r="K446" s="231">
        <v>603</v>
      </c>
      <c r="L446" s="231">
        <v>583</v>
      </c>
      <c r="M446" s="231">
        <v>3.7869299999999999</v>
      </c>
      <c r="N446" s="1"/>
      <c r="O446" s="1"/>
    </row>
    <row r="447" spans="1:15" ht="12.75" customHeight="1">
      <c r="A447" s="30">
        <v>437</v>
      </c>
      <c r="B447" s="217" t="s">
        <v>192</v>
      </c>
      <c r="C447" s="231">
        <v>958.5</v>
      </c>
      <c r="D447" s="232">
        <v>955.9</v>
      </c>
      <c r="E447" s="232">
        <v>945.84999999999991</v>
      </c>
      <c r="F447" s="232">
        <v>933.19999999999993</v>
      </c>
      <c r="G447" s="232">
        <v>923.14999999999986</v>
      </c>
      <c r="H447" s="232">
        <v>968.55</v>
      </c>
      <c r="I447" s="232">
        <v>978.59999999999991</v>
      </c>
      <c r="J447" s="232">
        <v>991.25</v>
      </c>
      <c r="K447" s="231">
        <v>965.95</v>
      </c>
      <c r="L447" s="231">
        <v>943.25</v>
      </c>
      <c r="M447" s="231">
        <v>6.3478000000000003</v>
      </c>
      <c r="N447" s="1"/>
      <c r="O447" s="1"/>
    </row>
    <row r="448" spans="1:15" ht="12.75" customHeight="1">
      <c r="A448" s="30">
        <v>438</v>
      </c>
      <c r="B448" s="217" t="s">
        <v>484</v>
      </c>
      <c r="C448" s="231">
        <v>202</v>
      </c>
      <c r="D448" s="232">
        <v>201.48333333333335</v>
      </c>
      <c r="E448" s="232">
        <v>200.16666666666669</v>
      </c>
      <c r="F448" s="232">
        <v>198.33333333333334</v>
      </c>
      <c r="G448" s="232">
        <v>197.01666666666668</v>
      </c>
      <c r="H448" s="232">
        <v>203.31666666666669</v>
      </c>
      <c r="I448" s="232">
        <v>204.63333333333335</v>
      </c>
      <c r="J448" s="232">
        <v>206.4666666666667</v>
      </c>
      <c r="K448" s="231">
        <v>202.8</v>
      </c>
      <c r="L448" s="231">
        <v>199.65</v>
      </c>
      <c r="M448" s="231">
        <v>3.7346200000000001</v>
      </c>
      <c r="N448" s="1"/>
      <c r="O448" s="1"/>
    </row>
    <row r="449" spans="1:15" ht="12.75" customHeight="1">
      <c r="A449" s="30">
        <v>439</v>
      </c>
      <c r="B449" s="217" t="s">
        <v>485</v>
      </c>
      <c r="C449" s="231">
        <v>1177.2</v>
      </c>
      <c r="D449" s="232">
        <v>1173.5166666666667</v>
      </c>
      <c r="E449" s="232">
        <v>1160.4833333333333</v>
      </c>
      <c r="F449" s="232">
        <v>1143.7666666666667</v>
      </c>
      <c r="G449" s="232">
        <v>1130.7333333333333</v>
      </c>
      <c r="H449" s="232">
        <v>1190.2333333333333</v>
      </c>
      <c r="I449" s="232">
        <v>1203.2666666666667</v>
      </c>
      <c r="J449" s="232">
        <v>1219.9833333333333</v>
      </c>
      <c r="K449" s="231">
        <v>1186.55</v>
      </c>
      <c r="L449" s="231">
        <v>1156.8</v>
      </c>
      <c r="M449" s="231">
        <v>1.8915200000000001</v>
      </c>
      <c r="N449" s="1"/>
      <c r="O449" s="1"/>
    </row>
    <row r="450" spans="1:15" ht="12.75" customHeight="1">
      <c r="A450" s="30">
        <v>440</v>
      </c>
      <c r="B450" s="217" t="s">
        <v>197</v>
      </c>
      <c r="C450" s="231">
        <v>3185</v>
      </c>
      <c r="D450" s="232">
        <v>3192.2666666666664</v>
      </c>
      <c r="E450" s="232">
        <v>3164.7333333333327</v>
      </c>
      <c r="F450" s="232">
        <v>3144.4666666666662</v>
      </c>
      <c r="G450" s="232">
        <v>3116.9333333333325</v>
      </c>
      <c r="H450" s="232">
        <v>3212.5333333333328</v>
      </c>
      <c r="I450" s="232">
        <v>3240.0666666666666</v>
      </c>
      <c r="J450" s="232">
        <v>3260.333333333333</v>
      </c>
      <c r="K450" s="231">
        <v>3219.8</v>
      </c>
      <c r="L450" s="231">
        <v>3172</v>
      </c>
      <c r="M450" s="231">
        <v>19.0106</v>
      </c>
      <c r="N450" s="1"/>
      <c r="O450" s="1"/>
    </row>
    <row r="451" spans="1:15" ht="12.75" customHeight="1">
      <c r="A451" s="30">
        <v>441</v>
      </c>
      <c r="B451" s="217" t="s">
        <v>193</v>
      </c>
      <c r="C451" s="231">
        <v>694</v>
      </c>
      <c r="D451" s="232">
        <v>693.15</v>
      </c>
      <c r="E451" s="232">
        <v>689.84999999999991</v>
      </c>
      <c r="F451" s="232">
        <v>685.69999999999993</v>
      </c>
      <c r="G451" s="232">
        <v>682.39999999999986</v>
      </c>
      <c r="H451" s="232">
        <v>697.3</v>
      </c>
      <c r="I451" s="232">
        <v>700.59999999999991</v>
      </c>
      <c r="J451" s="232">
        <v>704.75</v>
      </c>
      <c r="K451" s="231">
        <v>696.45</v>
      </c>
      <c r="L451" s="231">
        <v>689</v>
      </c>
      <c r="M451" s="231">
        <v>9.7483400000000007</v>
      </c>
      <c r="N451" s="1"/>
      <c r="O451" s="1"/>
    </row>
    <row r="452" spans="1:15" ht="12.75" customHeight="1">
      <c r="A452" s="30">
        <v>442</v>
      </c>
      <c r="B452" s="217" t="s">
        <v>273</v>
      </c>
      <c r="C452" s="231">
        <v>6115.1</v>
      </c>
      <c r="D452" s="232">
        <v>6095.333333333333</v>
      </c>
      <c r="E452" s="232">
        <v>6050.7666666666664</v>
      </c>
      <c r="F452" s="232">
        <v>5986.4333333333334</v>
      </c>
      <c r="G452" s="232">
        <v>5941.8666666666668</v>
      </c>
      <c r="H452" s="232">
        <v>6159.6666666666661</v>
      </c>
      <c r="I452" s="232">
        <v>6204.2333333333336</v>
      </c>
      <c r="J452" s="232">
        <v>6268.5666666666657</v>
      </c>
      <c r="K452" s="231">
        <v>6139.9</v>
      </c>
      <c r="L452" s="231">
        <v>6031</v>
      </c>
      <c r="M452" s="231">
        <v>1.0150399999999999</v>
      </c>
      <c r="N452" s="1"/>
      <c r="O452" s="1"/>
    </row>
    <row r="453" spans="1:15" ht="12.75" customHeight="1">
      <c r="A453" s="30">
        <v>443</v>
      </c>
      <c r="B453" s="217" t="s">
        <v>829</v>
      </c>
      <c r="C453" s="231">
        <v>1930.95</v>
      </c>
      <c r="D453" s="232">
        <v>1944.2833333333335</v>
      </c>
      <c r="E453" s="232">
        <v>1908.666666666667</v>
      </c>
      <c r="F453" s="232">
        <v>1886.3833333333334</v>
      </c>
      <c r="G453" s="232">
        <v>1850.7666666666669</v>
      </c>
      <c r="H453" s="232">
        <v>1966.5666666666671</v>
      </c>
      <c r="I453" s="232">
        <v>2002.1833333333334</v>
      </c>
      <c r="J453" s="232">
        <v>2024.4666666666672</v>
      </c>
      <c r="K453" s="231">
        <v>1979.9</v>
      </c>
      <c r="L453" s="231">
        <v>1922</v>
      </c>
      <c r="M453" s="231">
        <v>0.27501999999999999</v>
      </c>
      <c r="N453" s="1"/>
      <c r="O453" s="1"/>
    </row>
    <row r="454" spans="1:15" ht="12.75" customHeight="1">
      <c r="A454" s="30">
        <v>444</v>
      </c>
      <c r="B454" s="217" t="s">
        <v>486</v>
      </c>
      <c r="C454" s="231">
        <v>212.35</v>
      </c>
      <c r="D454" s="232">
        <v>210.23333333333335</v>
      </c>
      <c r="E454" s="232">
        <v>206.91666666666669</v>
      </c>
      <c r="F454" s="232">
        <v>201.48333333333335</v>
      </c>
      <c r="G454" s="232">
        <v>198.16666666666669</v>
      </c>
      <c r="H454" s="232">
        <v>215.66666666666669</v>
      </c>
      <c r="I454" s="232">
        <v>218.98333333333335</v>
      </c>
      <c r="J454" s="232">
        <v>224.41666666666669</v>
      </c>
      <c r="K454" s="231">
        <v>213.55</v>
      </c>
      <c r="L454" s="231">
        <v>204.8</v>
      </c>
      <c r="M454" s="231">
        <v>29.49061</v>
      </c>
      <c r="N454" s="1"/>
      <c r="O454" s="1"/>
    </row>
    <row r="455" spans="1:15" ht="12.75" customHeight="1">
      <c r="A455" s="30">
        <v>445</v>
      </c>
      <c r="B455" s="217" t="s">
        <v>194</v>
      </c>
      <c r="C455" s="231">
        <v>415.7</v>
      </c>
      <c r="D455" s="232">
        <v>413.06666666666666</v>
      </c>
      <c r="E455" s="232">
        <v>407.63333333333333</v>
      </c>
      <c r="F455" s="232">
        <v>399.56666666666666</v>
      </c>
      <c r="G455" s="232">
        <v>394.13333333333333</v>
      </c>
      <c r="H455" s="232">
        <v>421.13333333333333</v>
      </c>
      <c r="I455" s="232">
        <v>426.56666666666661</v>
      </c>
      <c r="J455" s="232">
        <v>434.63333333333333</v>
      </c>
      <c r="K455" s="231">
        <v>418.5</v>
      </c>
      <c r="L455" s="231">
        <v>405</v>
      </c>
      <c r="M455" s="231">
        <v>118.54885</v>
      </c>
      <c r="N455" s="1"/>
      <c r="O455" s="1"/>
    </row>
    <row r="456" spans="1:15" ht="12.75" customHeight="1">
      <c r="A456" s="30">
        <v>446</v>
      </c>
      <c r="B456" s="217" t="s">
        <v>195</v>
      </c>
      <c r="C456" s="231">
        <v>203.4</v>
      </c>
      <c r="D456" s="232">
        <v>202.26666666666668</v>
      </c>
      <c r="E456" s="232">
        <v>199.98333333333335</v>
      </c>
      <c r="F456" s="232">
        <v>196.56666666666666</v>
      </c>
      <c r="G456" s="232">
        <v>194.28333333333333</v>
      </c>
      <c r="H456" s="232">
        <v>205.68333333333337</v>
      </c>
      <c r="I456" s="232">
        <v>207.96666666666673</v>
      </c>
      <c r="J456" s="232">
        <v>211.38333333333338</v>
      </c>
      <c r="K456" s="231">
        <v>204.55</v>
      </c>
      <c r="L456" s="231">
        <v>198.85</v>
      </c>
      <c r="M456" s="231">
        <v>74.836979999999997</v>
      </c>
      <c r="N456" s="1"/>
      <c r="O456" s="1"/>
    </row>
    <row r="457" spans="1:15" ht="12.75" customHeight="1">
      <c r="A457" s="30">
        <v>447</v>
      </c>
      <c r="B457" s="217" t="s">
        <v>196</v>
      </c>
      <c r="C457" s="231">
        <v>105.05</v>
      </c>
      <c r="D457" s="232">
        <v>105.33333333333333</v>
      </c>
      <c r="E457" s="232">
        <v>103.41666666666666</v>
      </c>
      <c r="F457" s="232">
        <v>101.78333333333333</v>
      </c>
      <c r="G457" s="232">
        <v>99.86666666666666</v>
      </c>
      <c r="H457" s="232">
        <v>106.96666666666665</v>
      </c>
      <c r="I457" s="232">
        <v>108.88333333333331</v>
      </c>
      <c r="J457" s="232">
        <v>110.51666666666665</v>
      </c>
      <c r="K457" s="231">
        <v>107.25</v>
      </c>
      <c r="L457" s="231">
        <v>103.7</v>
      </c>
      <c r="M457" s="231">
        <v>810.88340000000005</v>
      </c>
      <c r="N457" s="1"/>
      <c r="O457" s="1"/>
    </row>
    <row r="458" spans="1:15" ht="12.75" customHeight="1">
      <c r="A458" s="30">
        <v>448</v>
      </c>
      <c r="B458" s="217" t="s">
        <v>785</v>
      </c>
      <c r="C458" s="231">
        <v>58.7</v>
      </c>
      <c r="D458" s="232">
        <v>59.266666666666673</v>
      </c>
      <c r="E458" s="232">
        <v>57.533333333333346</v>
      </c>
      <c r="F458" s="232">
        <v>56.366666666666674</v>
      </c>
      <c r="G458" s="232">
        <v>54.633333333333347</v>
      </c>
      <c r="H458" s="232">
        <v>60.433333333333344</v>
      </c>
      <c r="I458" s="232">
        <v>62.166666666666679</v>
      </c>
      <c r="J458" s="232">
        <v>63.333333333333343</v>
      </c>
      <c r="K458" s="231">
        <v>61</v>
      </c>
      <c r="L458" s="231">
        <v>58.1</v>
      </c>
      <c r="M458" s="231">
        <v>16.806709999999999</v>
      </c>
      <c r="N458" s="1"/>
      <c r="O458" s="1"/>
    </row>
    <row r="459" spans="1:15" ht="12.75" customHeight="1">
      <c r="A459" s="30">
        <v>449</v>
      </c>
      <c r="B459" s="217" t="s">
        <v>487</v>
      </c>
      <c r="C459" s="231">
        <v>2429.5500000000002</v>
      </c>
      <c r="D459" s="232">
        <v>2423.4666666666667</v>
      </c>
      <c r="E459" s="232">
        <v>2397.9333333333334</v>
      </c>
      <c r="F459" s="232">
        <v>2366.3166666666666</v>
      </c>
      <c r="G459" s="232">
        <v>2340.7833333333333</v>
      </c>
      <c r="H459" s="232">
        <v>2455.0833333333335</v>
      </c>
      <c r="I459" s="232">
        <v>2480.6166666666672</v>
      </c>
      <c r="J459" s="232">
        <v>2512.2333333333336</v>
      </c>
      <c r="K459" s="231">
        <v>2449</v>
      </c>
      <c r="L459" s="231">
        <v>2391.85</v>
      </c>
      <c r="M459" s="231">
        <v>8.4940000000000002E-2</v>
      </c>
      <c r="N459" s="1"/>
      <c r="O459" s="1"/>
    </row>
    <row r="460" spans="1:15" ht="12.75" customHeight="1">
      <c r="A460" s="30">
        <v>450</v>
      </c>
      <c r="B460" s="217" t="s">
        <v>198</v>
      </c>
      <c r="C460" s="231">
        <v>1117.75</v>
      </c>
      <c r="D460" s="232">
        <v>1113.8</v>
      </c>
      <c r="E460" s="232">
        <v>1105</v>
      </c>
      <c r="F460" s="232">
        <v>1092.25</v>
      </c>
      <c r="G460" s="232">
        <v>1083.45</v>
      </c>
      <c r="H460" s="232">
        <v>1126.55</v>
      </c>
      <c r="I460" s="232">
        <v>1135.3499999999997</v>
      </c>
      <c r="J460" s="232">
        <v>1148.0999999999999</v>
      </c>
      <c r="K460" s="231">
        <v>1122.5999999999999</v>
      </c>
      <c r="L460" s="231">
        <v>1101.05</v>
      </c>
      <c r="M460" s="231">
        <v>23.968389999999999</v>
      </c>
      <c r="N460" s="1"/>
      <c r="O460" s="1"/>
    </row>
    <row r="461" spans="1:15" ht="12.75" customHeight="1">
      <c r="A461" s="30">
        <v>451</v>
      </c>
      <c r="B461" s="217" t="s">
        <v>859</v>
      </c>
      <c r="C461" s="231">
        <v>584.70000000000005</v>
      </c>
      <c r="D461" s="232">
        <v>582.13333333333333</v>
      </c>
      <c r="E461" s="232">
        <v>569.56666666666661</v>
      </c>
      <c r="F461" s="232">
        <v>554.43333333333328</v>
      </c>
      <c r="G461" s="232">
        <v>541.86666666666656</v>
      </c>
      <c r="H461" s="232">
        <v>597.26666666666665</v>
      </c>
      <c r="I461" s="232">
        <v>609.83333333333348</v>
      </c>
      <c r="J461" s="232">
        <v>624.9666666666667</v>
      </c>
      <c r="K461" s="231">
        <v>594.70000000000005</v>
      </c>
      <c r="L461" s="231">
        <v>567</v>
      </c>
      <c r="M461" s="231">
        <v>4.2559899999999997</v>
      </c>
      <c r="N461" s="1"/>
      <c r="O461" s="1"/>
    </row>
    <row r="462" spans="1:15" ht="12.75" customHeight="1">
      <c r="A462" s="30">
        <v>452</v>
      </c>
      <c r="B462" s="217" t="s">
        <v>488</v>
      </c>
      <c r="C462" s="231">
        <v>99.15</v>
      </c>
      <c r="D462" s="232">
        <v>99.666666666666671</v>
      </c>
      <c r="E462" s="232">
        <v>97.683333333333337</v>
      </c>
      <c r="F462" s="232">
        <v>96.216666666666669</v>
      </c>
      <c r="G462" s="232">
        <v>94.233333333333334</v>
      </c>
      <c r="H462" s="232">
        <v>101.13333333333334</v>
      </c>
      <c r="I462" s="232">
        <v>103.11666666666666</v>
      </c>
      <c r="J462" s="232">
        <v>104.58333333333334</v>
      </c>
      <c r="K462" s="231">
        <v>101.65</v>
      </c>
      <c r="L462" s="231">
        <v>98.2</v>
      </c>
      <c r="M462" s="231">
        <v>3.82674</v>
      </c>
      <c r="N462" s="1"/>
      <c r="O462" s="1"/>
    </row>
    <row r="463" spans="1:15" ht="12.75" customHeight="1">
      <c r="A463" s="30">
        <v>453</v>
      </c>
      <c r="B463" s="217" t="s">
        <v>180</v>
      </c>
      <c r="C463" s="231">
        <v>717.1</v>
      </c>
      <c r="D463" s="232">
        <v>715.66666666666663</v>
      </c>
      <c r="E463" s="232">
        <v>710.33333333333326</v>
      </c>
      <c r="F463" s="232">
        <v>703.56666666666661</v>
      </c>
      <c r="G463" s="232">
        <v>698.23333333333323</v>
      </c>
      <c r="H463" s="232">
        <v>722.43333333333328</v>
      </c>
      <c r="I463" s="232">
        <v>727.76666666666654</v>
      </c>
      <c r="J463" s="232">
        <v>734.5333333333333</v>
      </c>
      <c r="K463" s="231">
        <v>721</v>
      </c>
      <c r="L463" s="231">
        <v>708.9</v>
      </c>
      <c r="M463" s="231">
        <v>2.21157</v>
      </c>
      <c r="N463" s="1"/>
      <c r="O463" s="1"/>
    </row>
    <row r="464" spans="1:15" ht="12.75" customHeight="1">
      <c r="A464" s="30">
        <v>454</v>
      </c>
      <c r="B464" s="217" t="s">
        <v>489</v>
      </c>
      <c r="C464" s="231">
        <v>2253.65</v>
      </c>
      <c r="D464" s="232">
        <v>2221.2166666666667</v>
      </c>
      <c r="E464" s="232">
        <v>2182.4333333333334</v>
      </c>
      <c r="F464" s="232">
        <v>2111.2166666666667</v>
      </c>
      <c r="G464" s="232">
        <v>2072.4333333333334</v>
      </c>
      <c r="H464" s="232">
        <v>2292.4333333333334</v>
      </c>
      <c r="I464" s="232">
        <v>2331.2166666666672</v>
      </c>
      <c r="J464" s="232">
        <v>2402.4333333333334</v>
      </c>
      <c r="K464" s="231">
        <v>2260</v>
      </c>
      <c r="L464" s="231">
        <v>2150</v>
      </c>
      <c r="M464" s="231">
        <v>0.62522</v>
      </c>
      <c r="N464" s="1"/>
      <c r="O464" s="1"/>
    </row>
    <row r="465" spans="1:15" ht="12.75" customHeight="1">
      <c r="A465" s="30">
        <v>455</v>
      </c>
      <c r="B465" s="217" t="s">
        <v>490</v>
      </c>
      <c r="C465" s="231">
        <v>466.1</v>
      </c>
      <c r="D465" s="232">
        <v>468.2166666666667</v>
      </c>
      <c r="E465" s="232">
        <v>461.38333333333338</v>
      </c>
      <c r="F465" s="232">
        <v>456.66666666666669</v>
      </c>
      <c r="G465" s="232">
        <v>449.83333333333337</v>
      </c>
      <c r="H465" s="232">
        <v>472.93333333333339</v>
      </c>
      <c r="I465" s="232">
        <v>479.76666666666665</v>
      </c>
      <c r="J465" s="232">
        <v>484.48333333333341</v>
      </c>
      <c r="K465" s="231">
        <v>475.05</v>
      </c>
      <c r="L465" s="231">
        <v>463.5</v>
      </c>
      <c r="M465" s="231">
        <v>0.45084999999999997</v>
      </c>
      <c r="N465" s="1"/>
      <c r="O465" s="1"/>
    </row>
    <row r="466" spans="1:15" ht="12.75" customHeight="1">
      <c r="A466" s="30">
        <v>456</v>
      </c>
      <c r="B466" s="217" t="s">
        <v>491</v>
      </c>
      <c r="C466" s="231">
        <v>2846.2</v>
      </c>
      <c r="D466" s="232">
        <v>2820.0166666666664</v>
      </c>
      <c r="E466" s="232">
        <v>2782.1333333333328</v>
      </c>
      <c r="F466" s="232">
        <v>2718.0666666666662</v>
      </c>
      <c r="G466" s="232">
        <v>2680.1833333333325</v>
      </c>
      <c r="H466" s="232">
        <v>2884.083333333333</v>
      </c>
      <c r="I466" s="232">
        <v>2921.9666666666662</v>
      </c>
      <c r="J466" s="232">
        <v>2986.0333333333333</v>
      </c>
      <c r="K466" s="231">
        <v>2857.9</v>
      </c>
      <c r="L466" s="231">
        <v>2755.95</v>
      </c>
      <c r="M466" s="231">
        <v>0.35443999999999998</v>
      </c>
      <c r="N466" s="1"/>
      <c r="O466" s="1"/>
    </row>
    <row r="467" spans="1:15" ht="12.75" customHeight="1">
      <c r="A467" s="30">
        <v>457</v>
      </c>
      <c r="B467" s="217" t="s">
        <v>199</v>
      </c>
      <c r="C467" s="231">
        <v>2450.35</v>
      </c>
      <c r="D467" s="232">
        <v>2448.4500000000003</v>
      </c>
      <c r="E467" s="232">
        <v>2414.9000000000005</v>
      </c>
      <c r="F467" s="232">
        <v>2379.4500000000003</v>
      </c>
      <c r="G467" s="232">
        <v>2345.9000000000005</v>
      </c>
      <c r="H467" s="232">
        <v>2483.9000000000005</v>
      </c>
      <c r="I467" s="232">
        <v>2517.4500000000007</v>
      </c>
      <c r="J467" s="232">
        <v>2552.9000000000005</v>
      </c>
      <c r="K467" s="231">
        <v>2482</v>
      </c>
      <c r="L467" s="231">
        <v>2413</v>
      </c>
      <c r="M467" s="231">
        <v>23.171150000000001</v>
      </c>
      <c r="N467" s="1"/>
      <c r="O467" s="1"/>
    </row>
    <row r="468" spans="1:15" ht="12.75" customHeight="1">
      <c r="A468" s="30">
        <v>458</v>
      </c>
      <c r="B468" s="217" t="s">
        <v>200</v>
      </c>
      <c r="C468" s="231">
        <v>1551.65</v>
      </c>
      <c r="D468" s="232">
        <v>1549.9166666666667</v>
      </c>
      <c r="E468" s="232">
        <v>1534.9333333333334</v>
      </c>
      <c r="F468" s="232">
        <v>1518.2166666666667</v>
      </c>
      <c r="G468" s="232">
        <v>1503.2333333333333</v>
      </c>
      <c r="H468" s="232">
        <v>1566.6333333333334</v>
      </c>
      <c r="I468" s="232">
        <v>1581.6166666666666</v>
      </c>
      <c r="J468" s="232">
        <v>1598.3333333333335</v>
      </c>
      <c r="K468" s="231">
        <v>1564.9</v>
      </c>
      <c r="L468" s="231">
        <v>1533.2</v>
      </c>
      <c r="M468" s="231">
        <v>3.3946800000000001</v>
      </c>
      <c r="N468" s="1"/>
      <c r="O468" s="1"/>
    </row>
    <row r="469" spans="1:15" ht="12.75" customHeight="1">
      <c r="A469" s="30">
        <v>459</v>
      </c>
      <c r="B469" s="217" t="s">
        <v>201</v>
      </c>
      <c r="C469" s="231">
        <v>545.6</v>
      </c>
      <c r="D469" s="232">
        <v>542.35</v>
      </c>
      <c r="E469" s="232">
        <v>536.70000000000005</v>
      </c>
      <c r="F469" s="232">
        <v>527.80000000000007</v>
      </c>
      <c r="G469" s="232">
        <v>522.15000000000009</v>
      </c>
      <c r="H469" s="232">
        <v>551.25</v>
      </c>
      <c r="I469" s="232">
        <v>556.89999999999986</v>
      </c>
      <c r="J469" s="232">
        <v>565.79999999999995</v>
      </c>
      <c r="K469" s="231">
        <v>548</v>
      </c>
      <c r="L469" s="231">
        <v>533.45000000000005</v>
      </c>
      <c r="M469" s="231">
        <v>3.9113199999999999</v>
      </c>
      <c r="N469" s="1"/>
      <c r="O469" s="1"/>
    </row>
    <row r="470" spans="1:15" ht="12.75" customHeight="1">
      <c r="A470" s="30">
        <v>460</v>
      </c>
      <c r="B470" s="217" t="s">
        <v>615</v>
      </c>
      <c r="C470" s="231">
        <v>622.15</v>
      </c>
      <c r="D470" s="232">
        <v>629.63333333333333</v>
      </c>
      <c r="E470" s="232">
        <v>604.26666666666665</v>
      </c>
      <c r="F470" s="232">
        <v>586.38333333333333</v>
      </c>
      <c r="G470" s="232">
        <v>561.01666666666665</v>
      </c>
      <c r="H470" s="232">
        <v>647.51666666666665</v>
      </c>
      <c r="I470" s="232">
        <v>672.88333333333321</v>
      </c>
      <c r="J470" s="232">
        <v>690.76666666666665</v>
      </c>
      <c r="K470" s="231">
        <v>655</v>
      </c>
      <c r="L470" s="231">
        <v>611.75</v>
      </c>
      <c r="M470" s="231">
        <v>6.3043699999999996</v>
      </c>
      <c r="N470" s="1"/>
      <c r="O470" s="1"/>
    </row>
    <row r="471" spans="1:15" ht="12.75" customHeight="1">
      <c r="A471" s="30">
        <v>461</v>
      </c>
      <c r="B471" s="217" t="s">
        <v>202</v>
      </c>
      <c r="C471" s="231">
        <v>1336.35</v>
      </c>
      <c r="D471" s="232">
        <v>1329.8</v>
      </c>
      <c r="E471" s="232">
        <v>1314.55</v>
      </c>
      <c r="F471" s="232">
        <v>1292.75</v>
      </c>
      <c r="G471" s="232">
        <v>1277.5</v>
      </c>
      <c r="H471" s="232">
        <v>1351.6</v>
      </c>
      <c r="I471" s="232">
        <v>1366.85</v>
      </c>
      <c r="J471" s="232">
        <v>1388.6499999999999</v>
      </c>
      <c r="K471" s="231">
        <v>1345.05</v>
      </c>
      <c r="L471" s="231">
        <v>1308</v>
      </c>
      <c r="M471" s="231">
        <v>4.7524199999999999</v>
      </c>
      <c r="N471" s="1"/>
      <c r="O471" s="1"/>
    </row>
    <row r="472" spans="1:15" ht="12.75" customHeight="1">
      <c r="A472" s="30">
        <v>462</v>
      </c>
      <c r="B472" s="217" t="s">
        <v>492</v>
      </c>
      <c r="C472" s="231">
        <v>28.55</v>
      </c>
      <c r="D472" s="232">
        <v>28.866666666666664</v>
      </c>
      <c r="E472" s="232">
        <v>28.183333333333326</v>
      </c>
      <c r="F472" s="232">
        <v>27.816666666666663</v>
      </c>
      <c r="G472" s="232">
        <v>27.133333333333326</v>
      </c>
      <c r="H472" s="232">
        <v>29.233333333333327</v>
      </c>
      <c r="I472" s="232">
        <v>29.916666666666664</v>
      </c>
      <c r="J472" s="232">
        <v>30.283333333333328</v>
      </c>
      <c r="K472" s="231">
        <v>29.55</v>
      </c>
      <c r="L472" s="231">
        <v>28.5</v>
      </c>
      <c r="M472" s="231">
        <v>51.761650000000003</v>
      </c>
      <c r="N472" s="1"/>
      <c r="O472" s="1"/>
    </row>
    <row r="473" spans="1:15" ht="12.75" customHeight="1">
      <c r="A473" s="30">
        <v>463</v>
      </c>
      <c r="B473" s="217" t="s">
        <v>830</v>
      </c>
      <c r="C473" s="231">
        <v>271.45</v>
      </c>
      <c r="D473" s="232">
        <v>270.2</v>
      </c>
      <c r="E473" s="232">
        <v>266</v>
      </c>
      <c r="F473" s="232">
        <v>260.55</v>
      </c>
      <c r="G473" s="232">
        <v>256.35000000000002</v>
      </c>
      <c r="H473" s="232">
        <v>275.64999999999998</v>
      </c>
      <c r="I473" s="232">
        <v>279.84999999999991</v>
      </c>
      <c r="J473" s="232">
        <v>285.29999999999995</v>
      </c>
      <c r="K473" s="231">
        <v>274.39999999999998</v>
      </c>
      <c r="L473" s="231">
        <v>264.75</v>
      </c>
      <c r="M473" s="231">
        <v>4.4413299999999998</v>
      </c>
      <c r="N473" s="1"/>
      <c r="O473" s="1"/>
    </row>
    <row r="474" spans="1:15" ht="12.75" customHeight="1">
      <c r="A474" s="30">
        <v>464</v>
      </c>
      <c r="B474" s="217" t="s">
        <v>493</v>
      </c>
      <c r="C474" s="231">
        <v>299.5</v>
      </c>
      <c r="D474" s="232">
        <v>302.2166666666667</v>
      </c>
      <c r="E474" s="232">
        <v>292.48333333333341</v>
      </c>
      <c r="F474" s="232">
        <v>285.4666666666667</v>
      </c>
      <c r="G474" s="232">
        <v>275.73333333333341</v>
      </c>
      <c r="H474" s="232">
        <v>309.23333333333341</v>
      </c>
      <c r="I474" s="232">
        <v>318.96666666666675</v>
      </c>
      <c r="J474" s="232">
        <v>325.98333333333341</v>
      </c>
      <c r="K474" s="231">
        <v>311.95</v>
      </c>
      <c r="L474" s="231">
        <v>295.2</v>
      </c>
      <c r="M474" s="231">
        <v>17.099979999999999</v>
      </c>
      <c r="N474" s="1"/>
      <c r="O474" s="1"/>
    </row>
    <row r="475" spans="1:15" ht="12.75" customHeight="1">
      <c r="A475" s="30">
        <v>465</v>
      </c>
      <c r="B475" s="217" t="s">
        <v>494</v>
      </c>
      <c r="C475" s="231">
        <v>2667.55</v>
      </c>
      <c r="D475" s="232">
        <v>2666.2833333333333</v>
      </c>
      <c r="E475" s="232">
        <v>2642.5666666666666</v>
      </c>
      <c r="F475" s="232">
        <v>2617.5833333333335</v>
      </c>
      <c r="G475" s="232">
        <v>2593.8666666666668</v>
      </c>
      <c r="H475" s="232">
        <v>2691.2666666666664</v>
      </c>
      <c r="I475" s="232">
        <v>2714.9833333333327</v>
      </c>
      <c r="J475" s="232">
        <v>2739.9666666666662</v>
      </c>
      <c r="K475" s="231">
        <v>2690</v>
      </c>
      <c r="L475" s="231">
        <v>2641.3</v>
      </c>
      <c r="M475" s="231">
        <v>2.07254</v>
      </c>
      <c r="N475" s="1"/>
      <c r="O475" s="1"/>
    </row>
    <row r="476" spans="1:15" ht="12.75" customHeight="1">
      <c r="A476" s="30">
        <v>466</v>
      </c>
      <c r="B476" s="217" t="s">
        <v>1041</v>
      </c>
      <c r="C476" s="231">
        <v>25.1</v>
      </c>
      <c r="D476" s="232">
        <v>24.8</v>
      </c>
      <c r="E476" s="232">
        <v>24.25</v>
      </c>
      <c r="F476" s="232">
        <v>23.4</v>
      </c>
      <c r="G476" s="232">
        <v>22.849999999999998</v>
      </c>
      <c r="H476" s="232">
        <v>25.650000000000002</v>
      </c>
      <c r="I476" s="232">
        <v>26.200000000000006</v>
      </c>
      <c r="J476" s="232">
        <v>27.050000000000004</v>
      </c>
      <c r="K476" s="231">
        <v>25.35</v>
      </c>
      <c r="L476" s="231">
        <v>23.95</v>
      </c>
      <c r="M476" s="231">
        <v>125.02598</v>
      </c>
      <c r="N476" s="1"/>
      <c r="O476" s="1"/>
    </row>
    <row r="477" spans="1:15" ht="12.75" customHeight="1">
      <c r="A477" s="30">
        <v>467</v>
      </c>
      <c r="B477" s="217" t="s">
        <v>495</v>
      </c>
      <c r="C477" s="231">
        <v>349.75</v>
      </c>
      <c r="D477" s="232">
        <v>354.05</v>
      </c>
      <c r="E477" s="232">
        <v>343.70000000000005</v>
      </c>
      <c r="F477" s="232">
        <v>337.65000000000003</v>
      </c>
      <c r="G477" s="232">
        <v>327.30000000000007</v>
      </c>
      <c r="H477" s="232">
        <v>360.1</v>
      </c>
      <c r="I477" s="232">
        <v>370.45000000000005</v>
      </c>
      <c r="J477" s="232">
        <v>376.5</v>
      </c>
      <c r="K477" s="231">
        <v>364.4</v>
      </c>
      <c r="L477" s="231">
        <v>348</v>
      </c>
      <c r="M477" s="231">
        <v>2.3185500000000001</v>
      </c>
      <c r="N477" s="1"/>
      <c r="O477" s="1"/>
    </row>
    <row r="478" spans="1:15" ht="12.75" customHeight="1">
      <c r="A478" s="30">
        <v>468</v>
      </c>
      <c r="B478" s="217" t="s">
        <v>860</v>
      </c>
      <c r="C478" s="231">
        <v>472.45</v>
      </c>
      <c r="D478" s="232">
        <v>475.63333333333338</v>
      </c>
      <c r="E478" s="232">
        <v>465.46666666666675</v>
      </c>
      <c r="F478" s="232">
        <v>458.48333333333335</v>
      </c>
      <c r="G478" s="232">
        <v>448.31666666666672</v>
      </c>
      <c r="H478" s="232">
        <v>482.61666666666679</v>
      </c>
      <c r="I478" s="232">
        <v>492.78333333333342</v>
      </c>
      <c r="J478" s="232">
        <v>499.76666666666682</v>
      </c>
      <c r="K478" s="231">
        <v>485.8</v>
      </c>
      <c r="L478" s="231">
        <v>468.65</v>
      </c>
      <c r="M478" s="231">
        <v>19.66084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696.4</v>
      </c>
      <c r="D479" s="232">
        <v>698.1</v>
      </c>
      <c r="E479" s="232">
        <v>690.35</v>
      </c>
      <c r="F479" s="232">
        <v>684.3</v>
      </c>
      <c r="G479" s="232">
        <v>676.55</v>
      </c>
      <c r="H479" s="232">
        <v>704.15000000000009</v>
      </c>
      <c r="I479" s="232">
        <v>711.90000000000009</v>
      </c>
      <c r="J479" s="232">
        <v>717.95000000000016</v>
      </c>
      <c r="K479" s="231">
        <v>705.85</v>
      </c>
      <c r="L479" s="231">
        <v>692.05</v>
      </c>
      <c r="M479" s="231">
        <v>7.1392600000000002</v>
      </c>
      <c r="N479" s="1"/>
      <c r="O479" s="1"/>
    </row>
    <row r="480" spans="1:15" ht="12.75" customHeight="1">
      <c r="A480" s="30">
        <v>470</v>
      </c>
      <c r="B480" s="217" t="s">
        <v>496</v>
      </c>
      <c r="C480" s="231">
        <v>660.4</v>
      </c>
      <c r="D480" s="232">
        <v>659</v>
      </c>
      <c r="E480" s="232">
        <v>654</v>
      </c>
      <c r="F480" s="232">
        <v>647.6</v>
      </c>
      <c r="G480" s="232">
        <v>642.6</v>
      </c>
      <c r="H480" s="232">
        <v>665.4</v>
      </c>
      <c r="I480" s="232">
        <v>670.4</v>
      </c>
      <c r="J480" s="232">
        <v>676.8</v>
      </c>
      <c r="K480" s="231">
        <v>664</v>
      </c>
      <c r="L480" s="231">
        <v>652.6</v>
      </c>
      <c r="M480" s="231">
        <v>0.83143999999999996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7104.6</v>
      </c>
      <c r="D481" s="232">
        <v>7110.1500000000005</v>
      </c>
      <c r="E481" s="232">
        <v>7070.5000000000009</v>
      </c>
      <c r="F481" s="232">
        <v>7036.4000000000005</v>
      </c>
      <c r="G481" s="232">
        <v>6996.7500000000009</v>
      </c>
      <c r="H481" s="232">
        <v>7144.2500000000009</v>
      </c>
      <c r="I481" s="232">
        <v>7183.9000000000005</v>
      </c>
      <c r="J481" s="232">
        <v>7218.0000000000009</v>
      </c>
      <c r="K481" s="231">
        <v>7149.8</v>
      </c>
      <c r="L481" s="231">
        <v>7076.05</v>
      </c>
      <c r="M481" s="231">
        <v>4.5981399999999999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64.5</v>
      </c>
      <c r="D482" s="232">
        <v>64.466666666666669</v>
      </c>
      <c r="E482" s="232">
        <v>63.533333333333331</v>
      </c>
      <c r="F482" s="232">
        <v>62.566666666666663</v>
      </c>
      <c r="G482" s="232">
        <v>61.633333333333326</v>
      </c>
      <c r="H482" s="232">
        <v>65.433333333333337</v>
      </c>
      <c r="I482" s="232">
        <v>66.366666666666674</v>
      </c>
      <c r="J482" s="232">
        <v>67.333333333333343</v>
      </c>
      <c r="K482" s="231">
        <v>65.400000000000006</v>
      </c>
      <c r="L482" s="231">
        <v>63.5</v>
      </c>
      <c r="M482" s="231">
        <v>168.75111999999999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1453.95</v>
      </c>
      <c r="D483" s="232">
        <v>1450.3166666666666</v>
      </c>
      <c r="E483" s="232">
        <v>1436.6333333333332</v>
      </c>
      <c r="F483" s="232">
        <v>1419.3166666666666</v>
      </c>
      <c r="G483" s="232">
        <v>1405.6333333333332</v>
      </c>
      <c r="H483" s="232">
        <v>1467.6333333333332</v>
      </c>
      <c r="I483" s="232">
        <v>1481.3166666666666</v>
      </c>
      <c r="J483" s="232">
        <v>1498.6333333333332</v>
      </c>
      <c r="K483" s="231">
        <v>1464</v>
      </c>
      <c r="L483" s="231">
        <v>1433</v>
      </c>
      <c r="M483" s="231">
        <v>3.3903699999999999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776.45</v>
      </c>
      <c r="D484" s="242">
        <v>770.69999999999993</v>
      </c>
      <c r="E484" s="242">
        <v>760.74999999999989</v>
      </c>
      <c r="F484" s="242">
        <v>745.05</v>
      </c>
      <c r="G484" s="242">
        <v>735.09999999999991</v>
      </c>
      <c r="H484" s="242">
        <v>786.39999999999986</v>
      </c>
      <c r="I484" s="242">
        <v>796.34999999999991</v>
      </c>
      <c r="J484" s="241">
        <v>812.04999999999984</v>
      </c>
      <c r="K484" s="241">
        <v>780.65</v>
      </c>
      <c r="L484" s="241">
        <v>755</v>
      </c>
      <c r="M484" s="217">
        <v>14.291069999999999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242.8</v>
      </c>
      <c r="D485" s="242">
        <v>243.28333333333333</v>
      </c>
      <c r="E485" s="242">
        <v>241.06666666666666</v>
      </c>
      <c r="F485" s="242">
        <v>239.33333333333334</v>
      </c>
      <c r="G485" s="242">
        <v>237.11666666666667</v>
      </c>
      <c r="H485" s="242">
        <v>245.01666666666665</v>
      </c>
      <c r="I485" s="242">
        <v>247.23333333333329</v>
      </c>
      <c r="J485" s="241">
        <v>248.96666666666664</v>
      </c>
      <c r="K485" s="241">
        <v>245.5</v>
      </c>
      <c r="L485" s="241">
        <v>241.55</v>
      </c>
      <c r="M485" s="217">
        <v>0.81555</v>
      </c>
      <c r="N485" s="1"/>
      <c r="O485" s="1"/>
    </row>
    <row r="486" spans="1:15" ht="12.75" customHeight="1">
      <c r="A486" s="30">
        <v>476</v>
      </c>
      <c r="B486" s="241" t="s">
        <v>497</v>
      </c>
      <c r="C486" s="231">
        <v>2317.8000000000002</v>
      </c>
      <c r="D486" s="232">
        <v>2313.4166666666665</v>
      </c>
      <c r="E486" s="232">
        <v>2269.3833333333332</v>
      </c>
      <c r="F486" s="232">
        <v>2220.9666666666667</v>
      </c>
      <c r="G486" s="232">
        <v>2176.9333333333334</v>
      </c>
      <c r="H486" s="232">
        <v>2361.833333333333</v>
      </c>
      <c r="I486" s="232">
        <v>2405.8666666666668</v>
      </c>
      <c r="J486" s="232">
        <v>2454.2833333333328</v>
      </c>
      <c r="K486" s="231">
        <v>2357.4499999999998</v>
      </c>
      <c r="L486" s="231">
        <v>2265</v>
      </c>
      <c r="M486" s="231">
        <v>0.18543999999999999</v>
      </c>
      <c r="N486" s="1"/>
      <c r="O486" s="1"/>
    </row>
    <row r="487" spans="1:15" ht="12.75" customHeight="1">
      <c r="A487" s="30">
        <v>477</v>
      </c>
      <c r="B487" s="241" t="s">
        <v>498</v>
      </c>
      <c r="C487" s="242">
        <v>568.45000000000005</v>
      </c>
      <c r="D487" s="242">
        <v>564.5</v>
      </c>
      <c r="E487" s="242">
        <v>557</v>
      </c>
      <c r="F487" s="242">
        <v>545.54999999999995</v>
      </c>
      <c r="G487" s="242">
        <v>538.04999999999995</v>
      </c>
      <c r="H487" s="242">
        <v>575.95000000000005</v>
      </c>
      <c r="I487" s="242">
        <v>583.45000000000005</v>
      </c>
      <c r="J487" s="241">
        <v>594.90000000000009</v>
      </c>
      <c r="K487" s="241">
        <v>572</v>
      </c>
      <c r="L487" s="241">
        <v>553.04999999999995</v>
      </c>
      <c r="M487" s="217">
        <v>3.3025899999999999</v>
      </c>
      <c r="N487" s="1"/>
      <c r="O487" s="1"/>
    </row>
    <row r="488" spans="1:15" ht="12.75" customHeight="1">
      <c r="A488" s="30">
        <v>478</v>
      </c>
      <c r="B488" s="241" t="s">
        <v>499</v>
      </c>
      <c r="C488" s="231">
        <v>300.95</v>
      </c>
      <c r="D488" s="232">
        <v>300.71666666666664</v>
      </c>
      <c r="E488" s="232">
        <v>297.63333333333327</v>
      </c>
      <c r="F488" s="232">
        <v>294.31666666666661</v>
      </c>
      <c r="G488" s="232">
        <v>291.23333333333323</v>
      </c>
      <c r="H488" s="232">
        <v>304.0333333333333</v>
      </c>
      <c r="I488" s="232">
        <v>307.11666666666667</v>
      </c>
      <c r="J488" s="232">
        <v>310.43333333333334</v>
      </c>
      <c r="K488" s="231">
        <v>303.8</v>
      </c>
      <c r="L488" s="231">
        <v>297.39999999999998</v>
      </c>
      <c r="M488" s="231">
        <v>1.13723</v>
      </c>
      <c r="N488" s="1"/>
      <c r="O488" s="1"/>
    </row>
    <row r="489" spans="1:15" ht="12.75" customHeight="1">
      <c r="A489" s="30">
        <v>479</v>
      </c>
      <c r="B489" s="241" t="s">
        <v>500</v>
      </c>
      <c r="C489" s="242">
        <v>301</v>
      </c>
      <c r="D489" s="242">
        <v>301.5</v>
      </c>
      <c r="E489" s="232">
        <v>294.5</v>
      </c>
      <c r="F489" s="232">
        <v>288</v>
      </c>
      <c r="G489" s="232">
        <v>281</v>
      </c>
      <c r="H489" s="232">
        <v>308</v>
      </c>
      <c r="I489" s="232">
        <v>315</v>
      </c>
      <c r="J489" s="232">
        <v>321.5</v>
      </c>
      <c r="K489" s="231">
        <v>308.5</v>
      </c>
      <c r="L489" s="231">
        <v>295</v>
      </c>
      <c r="M489" s="231">
        <v>6.5309799999999996</v>
      </c>
      <c r="N489" s="1"/>
      <c r="O489" s="1"/>
    </row>
    <row r="490" spans="1:15" ht="12.75" customHeight="1">
      <c r="A490" s="30">
        <v>480</v>
      </c>
      <c r="B490" s="241" t="s">
        <v>501</v>
      </c>
      <c r="C490" s="231">
        <v>276.8</v>
      </c>
      <c r="D490" s="232">
        <v>273.16666666666669</v>
      </c>
      <c r="E490" s="232">
        <v>267.53333333333336</v>
      </c>
      <c r="F490" s="232">
        <v>258.26666666666665</v>
      </c>
      <c r="G490" s="232">
        <v>252.63333333333333</v>
      </c>
      <c r="H490" s="232">
        <v>282.43333333333339</v>
      </c>
      <c r="I490" s="232">
        <v>288.06666666666672</v>
      </c>
      <c r="J490" s="232">
        <v>297.33333333333343</v>
      </c>
      <c r="K490" s="231">
        <v>278.8</v>
      </c>
      <c r="L490" s="231">
        <v>263.89999999999998</v>
      </c>
      <c r="M490" s="231">
        <v>4.5626800000000003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1306.1500000000001</v>
      </c>
      <c r="D491" s="242">
        <v>1301.2666666666667</v>
      </c>
      <c r="E491" s="232">
        <v>1271.7333333333333</v>
      </c>
      <c r="F491" s="232">
        <v>1237.3166666666666</v>
      </c>
      <c r="G491" s="232">
        <v>1207.7833333333333</v>
      </c>
      <c r="H491" s="232">
        <v>1335.6833333333334</v>
      </c>
      <c r="I491" s="232">
        <v>1365.2166666666667</v>
      </c>
      <c r="J491" s="232">
        <v>1399.6333333333334</v>
      </c>
      <c r="K491" s="231">
        <v>1330.8</v>
      </c>
      <c r="L491" s="231">
        <v>1266.8499999999999</v>
      </c>
      <c r="M491" s="231">
        <v>31.002330000000001</v>
      </c>
      <c r="N491" s="1"/>
      <c r="O491" s="1"/>
    </row>
    <row r="492" spans="1:15" ht="12.75" customHeight="1">
      <c r="A492" s="30">
        <v>482</v>
      </c>
      <c r="B492" s="217" t="s">
        <v>861</v>
      </c>
      <c r="C492" s="231">
        <v>1141.2</v>
      </c>
      <c r="D492" s="232">
        <v>1137.0666666666666</v>
      </c>
      <c r="E492" s="232">
        <v>1119.1333333333332</v>
      </c>
      <c r="F492" s="232">
        <v>1097.0666666666666</v>
      </c>
      <c r="G492" s="232">
        <v>1079.1333333333332</v>
      </c>
      <c r="H492" s="232">
        <v>1159.1333333333332</v>
      </c>
      <c r="I492" s="232">
        <v>1177.0666666666666</v>
      </c>
      <c r="J492" s="232">
        <v>1199.1333333333332</v>
      </c>
      <c r="K492" s="231">
        <v>1155</v>
      </c>
      <c r="L492" s="231">
        <v>1115</v>
      </c>
      <c r="M492" s="231">
        <v>0.50790000000000002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275.05</v>
      </c>
      <c r="D493" s="242">
        <v>274.2</v>
      </c>
      <c r="E493" s="232">
        <v>269.64999999999998</v>
      </c>
      <c r="F493" s="232">
        <v>264.25</v>
      </c>
      <c r="G493" s="232">
        <v>259.7</v>
      </c>
      <c r="H493" s="232">
        <v>279.59999999999997</v>
      </c>
      <c r="I493" s="232">
        <v>284.15000000000003</v>
      </c>
      <c r="J493" s="232">
        <v>289.54999999999995</v>
      </c>
      <c r="K493" s="231">
        <v>278.75</v>
      </c>
      <c r="L493" s="231">
        <v>268.8</v>
      </c>
      <c r="M493" s="231">
        <v>116.92502</v>
      </c>
      <c r="N493" s="1"/>
      <c r="O493" s="1"/>
    </row>
    <row r="494" spans="1:15" ht="12.75" customHeight="1">
      <c r="A494" s="30">
        <v>484</v>
      </c>
      <c r="B494" s="217" t="s">
        <v>831</v>
      </c>
      <c r="C494" s="231">
        <v>377.35</v>
      </c>
      <c r="D494" s="232">
        <v>382.38333333333338</v>
      </c>
      <c r="E494" s="232">
        <v>370.16666666666674</v>
      </c>
      <c r="F494" s="232">
        <v>362.98333333333335</v>
      </c>
      <c r="G494" s="232">
        <v>350.76666666666671</v>
      </c>
      <c r="H494" s="232">
        <v>389.56666666666678</v>
      </c>
      <c r="I494" s="232">
        <v>401.78333333333336</v>
      </c>
      <c r="J494" s="232">
        <v>408.96666666666681</v>
      </c>
      <c r="K494" s="231">
        <v>394.6</v>
      </c>
      <c r="L494" s="231">
        <v>375.2</v>
      </c>
      <c r="M494" s="231">
        <v>1.2827299999999999</v>
      </c>
      <c r="N494" s="1"/>
      <c r="O494" s="1"/>
    </row>
    <row r="495" spans="1:15" ht="12.75" customHeight="1">
      <c r="A495" s="30">
        <v>485</v>
      </c>
      <c r="B495" s="217" t="s">
        <v>502</v>
      </c>
      <c r="C495" s="242">
        <v>1771.85</v>
      </c>
      <c r="D495" s="242">
        <v>1775.0999999999997</v>
      </c>
      <c r="E495" s="232">
        <v>1762.8499999999995</v>
      </c>
      <c r="F495" s="232">
        <v>1753.8499999999997</v>
      </c>
      <c r="G495" s="232">
        <v>1741.5999999999995</v>
      </c>
      <c r="H495" s="232">
        <v>1784.0999999999995</v>
      </c>
      <c r="I495" s="232">
        <v>1796.35</v>
      </c>
      <c r="J495" s="232">
        <v>1805.3499999999995</v>
      </c>
      <c r="K495" s="231">
        <v>1787.35</v>
      </c>
      <c r="L495" s="231">
        <v>1766.1</v>
      </c>
      <c r="M495" s="231">
        <v>0.25945000000000001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6.45</v>
      </c>
      <c r="D496" s="242">
        <v>6.416666666666667</v>
      </c>
      <c r="E496" s="232">
        <v>6.2833333333333341</v>
      </c>
      <c r="F496" s="232">
        <v>6.1166666666666671</v>
      </c>
      <c r="G496" s="232">
        <v>5.9833333333333343</v>
      </c>
      <c r="H496" s="232">
        <v>6.5833333333333339</v>
      </c>
      <c r="I496" s="232">
        <v>6.7166666666666668</v>
      </c>
      <c r="J496" s="232">
        <v>6.8833333333333337</v>
      </c>
      <c r="K496" s="231">
        <v>6.55</v>
      </c>
      <c r="L496" s="231">
        <v>6.25</v>
      </c>
      <c r="M496" s="231">
        <v>706.27779999999996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880.55</v>
      </c>
      <c r="D497" s="242">
        <v>876.0333333333333</v>
      </c>
      <c r="E497" s="232">
        <v>867.66666666666663</v>
      </c>
      <c r="F497" s="232">
        <v>854.7833333333333</v>
      </c>
      <c r="G497" s="232">
        <v>846.41666666666663</v>
      </c>
      <c r="H497" s="232">
        <v>888.91666666666663</v>
      </c>
      <c r="I497" s="232">
        <v>897.28333333333342</v>
      </c>
      <c r="J497" s="232">
        <v>910.16666666666663</v>
      </c>
      <c r="K497" s="231">
        <v>884.4</v>
      </c>
      <c r="L497" s="231">
        <v>863.15</v>
      </c>
      <c r="M497" s="231">
        <v>7.3747400000000001</v>
      </c>
      <c r="N497" s="1"/>
      <c r="O497" s="1"/>
    </row>
    <row r="498" spans="1:15" ht="12.75" customHeight="1">
      <c r="A498" s="30">
        <v>488</v>
      </c>
      <c r="B498" s="217" t="s">
        <v>503</v>
      </c>
      <c r="C498" s="242">
        <v>197.3</v>
      </c>
      <c r="D498" s="242">
        <v>196.20000000000002</v>
      </c>
      <c r="E498" s="232">
        <v>192.00000000000003</v>
      </c>
      <c r="F498" s="232">
        <v>186.70000000000002</v>
      </c>
      <c r="G498" s="232">
        <v>182.50000000000003</v>
      </c>
      <c r="H498" s="232">
        <v>201.50000000000003</v>
      </c>
      <c r="I498" s="232">
        <v>205.70000000000002</v>
      </c>
      <c r="J498" s="232">
        <v>211.00000000000003</v>
      </c>
      <c r="K498" s="231">
        <v>200.4</v>
      </c>
      <c r="L498" s="231">
        <v>190.9</v>
      </c>
      <c r="M498" s="231">
        <v>11.99277</v>
      </c>
      <c r="N498" s="1"/>
      <c r="O498" s="1"/>
    </row>
    <row r="499" spans="1:15" ht="12.75" customHeight="1">
      <c r="A499" s="30">
        <v>489</v>
      </c>
      <c r="B499" s="217" t="s">
        <v>504</v>
      </c>
      <c r="C499" s="242">
        <v>64.75</v>
      </c>
      <c r="D499" s="242">
        <v>65.416666666666671</v>
      </c>
      <c r="E499" s="232">
        <v>63.88333333333334</v>
      </c>
      <c r="F499" s="232">
        <v>63.016666666666666</v>
      </c>
      <c r="G499" s="232">
        <v>61.483333333333334</v>
      </c>
      <c r="H499" s="232">
        <v>66.283333333333346</v>
      </c>
      <c r="I499" s="232">
        <v>67.816666666666677</v>
      </c>
      <c r="J499" s="232">
        <v>68.683333333333351</v>
      </c>
      <c r="K499" s="231">
        <v>66.95</v>
      </c>
      <c r="L499" s="231">
        <v>64.55</v>
      </c>
      <c r="M499" s="231">
        <v>11.611549999999999</v>
      </c>
      <c r="N499" s="1"/>
      <c r="O499" s="1"/>
    </row>
    <row r="500" spans="1:15" ht="12.75" customHeight="1">
      <c r="A500" s="30">
        <v>490</v>
      </c>
      <c r="B500" s="217" t="s">
        <v>505</v>
      </c>
      <c r="C500" s="242">
        <v>682.15</v>
      </c>
      <c r="D500" s="242">
        <v>678.7166666666667</v>
      </c>
      <c r="E500" s="232">
        <v>671.58333333333337</v>
      </c>
      <c r="F500" s="232">
        <v>661.01666666666665</v>
      </c>
      <c r="G500" s="232">
        <v>653.88333333333333</v>
      </c>
      <c r="H500" s="232">
        <v>689.28333333333342</v>
      </c>
      <c r="I500" s="232">
        <v>696.41666666666663</v>
      </c>
      <c r="J500" s="232">
        <v>706.98333333333346</v>
      </c>
      <c r="K500" s="231">
        <v>685.85</v>
      </c>
      <c r="L500" s="231">
        <v>668.15</v>
      </c>
      <c r="M500" s="231">
        <v>0.60982000000000003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1340.9</v>
      </c>
      <c r="D501" s="242">
        <v>1332.2833333333335</v>
      </c>
      <c r="E501" s="232">
        <v>1314.916666666667</v>
      </c>
      <c r="F501" s="232">
        <v>1288.9333333333334</v>
      </c>
      <c r="G501" s="232">
        <v>1271.5666666666668</v>
      </c>
      <c r="H501" s="232">
        <v>1358.2666666666671</v>
      </c>
      <c r="I501" s="232">
        <v>1375.6333333333334</v>
      </c>
      <c r="J501" s="232">
        <v>1401.6166666666672</v>
      </c>
      <c r="K501" s="231">
        <v>1349.65</v>
      </c>
      <c r="L501" s="231">
        <v>1306.3</v>
      </c>
      <c r="M501" s="231">
        <v>0.86529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372.85</v>
      </c>
      <c r="D502" s="242">
        <v>373.18333333333334</v>
      </c>
      <c r="E502" s="232">
        <v>369.66666666666669</v>
      </c>
      <c r="F502" s="232">
        <v>366.48333333333335</v>
      </c>
      <c r="G502" s="232">
        <v>362.9666666666667</v>
      </c>
      <c r="H502" s="232">
        <v>376.36666666666667</v>
      </c>
      <c r="I502" s="232">
        <v>379.88333333333333</v>
      </c>
      <c r="J502" s="232">
        <v>383.06666666666666</v>
      </c>
      <c r="K502" s="231">
        <v>376.7</v>
      </c>
      <c r="L502" s="231">
        <v>370</v>
      </c>
      <c r="M502" s="231">
        <v>38.433100000000003</v>
      </c>
      <c r="N502" s="1"/>
      <c r="O502" s="1"/>
    </row>
    <row r="503" spans="1:15" ht="12.75" customHeight="1">
      <c r="A503" s="30">
        <v>493</v>
      </c>
      <c r="B503" s="217" t="s">
        <v>506</v>
      </c>
      <c r="C503" s="217">
        <v>171.1</v>
      </c>
      <c r="D503" s="242">
        <v>169.73333333333332</v>
      </c>
      <c r="E503" s="232">
        <v>166.66666666666663</v>
      </c>
      <c r="F503" s="232">
        <v>162.23333333333332</v>
      </c>
      <c r="G503" s="232">
        <v>159.16666666666663</v>
      </c>
      <c r="H503" s="232">
        <v>174.16666666666663</v>
      </c>
      <c r="I503" s="232">
        <v>177.23333333333329</v>
      </c>
      <c r="J503" s="232">
        <v>181.66666666666663</v>
      </c>
      <c r="K503" s="231">
        <v>172.8</v>
      </c>
      <c r="L503" s="231">
        <v>165.3</v>
      </c>
      <c r="M503" s="231">
        <v>9.9118200000000005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14.9</v>
      </c>
      <c r="D504" s="242">
        <v>15.016666666666666</v>
      </c>
      <c r="E504" s="232">
        <v>14.683333333333332</v>
      </c>
      <c r="F504" s="232">
        <v>14.466666666666667</v>
      </c>
      <c r="G504" s="232">
        <v>14.133333333333333</v>
      </c>
      <c r="H504" s="232">
        <v>15.233333333333331</v>
      </c>
      <c r="I504" s="232">
        <v>15.566666666666666</v>
      </c>
      <c r="J504" s="232">
        <v>15.78333333333333</v>
      </c>
      <c r="K504" s="231">
        <v>15.35</v>
      </c>
      <c r="L504" s="231">
        <v>14.8</v>
      </c>
      <c r="M504" s="231">
        <v>2077.8363199999999</v>
      </c>
      <c r="N504" s="1"/>
      <c r="O504" s="1"/>
    </row>
    <row r="505" spans="1:15" ht="12.75" customHeight="1">
      <c r="A505" s="30">
        <v>495</v>
      </c>
      <c r="B505" s="217" t="s">
        <v>832</v>
      </c>
      <c r="C505" s="217">
        <v>10192.15</v>
      </c>
      <c r="D505" s="242">
        <v>10146.633333333333</v>
      </c>
      <c r="E505" s="232">
        <v>9995.5166666666664</v>
      </c>
      <c r="F505" s="232">
        <v>9798.8833333333332</v>
      </c>
      <c r="G505" s="232">
        <v>9647.7666666666664</v>
      </c>
      <c r="H505" s="232">
        <v>10343.266666666666</v>
      </c>
      <c r="I505" s="232">
        <v>10494.383333333331</v>
      </c>
      <c r="J505" s="232">
        <v>10691.016666666666</v>
      </c>
      <c r="K505" s="231">
        <v>10297.75</v>
      </c>
      <c r="L505" s="231">
        <v>9950</v>
      </c>
      <c r="M505" s="231">
        <v>2.1899999999999999E-2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206.7</v>
      </c>
      <c r="D506" s="232">
        <v>200.69999999999996</v>
      </c>
      <c r="E506" s="232">
        <v>193.44999999999993</v>
      </c>
      <c r="F506" s="232">
        <v>180.19999999999996</v>
      </c>
      <c r="G506" s="232">
        <v>172.94999999999993</v>
      </c>
      <c r="H506" s="232">
        <v>213.94999999999993</v>
      </c>
      <c r="I506" s="232">
        <v>221.2</v>
      </c>
      <c r="J506" s="231">
        <v>234.44999999999993</v>
      </c>
      <c r="K506" s="231">
        <v>207.95</v>
      </c>
      <c r="L506" s="231">
        <v>187.45</v>
      </c>
      <c r="M506" s="217">
        <v>225.89250000000001</v>
      </c>
      <c r="N506" s="1"/>
      <c r="O506" s="1"/>
    </row>
    <row r="507" spans="1:15" ht="12.75" customHeight="1">
      <c r="A507" s="30">
        <v>497</v>
      </c>
      <c r="B507" s="217" t="s">
        <v>507</v>
      </c>
      <c r="C507" s="242">
        <v>268.10000000000002</v>
      </c>
      <c r="D507" s="232">
        <v>269.93333333333334</v>
      </c>
      <c r="E507" s="232">
        <v>262.86666666666667</v>
      </c>
      <c r="F507" s="232">
        <v>257.63333333333333</v>
      </c>
      <c r="G507" s="232">
        <v>250.56666666666666</v>
      </c>
      <c r="H507" s="232">
        <v>275.16666666666669</v>
      </c>
      <c r="I507" s="232">
        <v>282.23333333333341</v>
      </c>
      <c r="J507" s="231">
        <v>287.4666666666667</v>
      </c>
      <c r="K507" s="231">
        <v>277</v>
      </c>
      <c r="L507" s="231">
        <v>264.7</v>
      </c>
      <c r="M507" s="217">
        <v>11.308059999999999</v>
      </c>
      <c r="N507" s="1"/>
      <c r="O507" s="1"/>
    </row>
    <row r="508" spans="1:15" ht="12.75" customHeight="1">
      <c r="A508" s="30">
        <v>498</v>
      </c>
      <c r="B508" s="217" t="s">
        <v>806</v>
      </c>
      <c r="C508" s="217">
        <v>53.05</v>
      </c>
      <c r="D508" s="242">
        <v>52.199999999999996</v>
      </c>
      <c r="E508" s="232">
        <v>50.699999999999989</v>
      </c>
      <c r="F508" s="232">
        <v>48.349999999999994</v>
      </c>
      <c r="G508" s="232">
        <v>46.849999999999987</v>
      </c>
      <c r="H508" s="232">
        <v>54.54999999999999</v>
      </c>
      <c r="I508" s="232">
        <v>56.050000000000004</v>
      </c>
      <c r="J508" s="232">
        <v>58.399999999999991</v>
      </c>
      <c r="K508" s="231">
        <v>53.7</v>
      </c>
      <c r="L508" s="231">
        <v>49.85</v>
      </c>
      <c r="M508" s="231">
        <v>612.37058000000002</v>
      </c>
      <c r="N508" s="1"/>
      <c r="O508" s="1"/>
    </row>
    <row r="509" spans="1:15" ht="12.75" customHeight="1">
      <c r="A509" s="30">
        <v>499</v>
      </c>
      <c r="B509" s="217" t="s">
        <v>797</v>
      </c>
      <c r="C509" s="217">
        <v>479.65</v>
      </c>
      <c r="D509" s="242">
        <v>479.33333333333331</v>
      </c>
      <c r="E509" s="232">
        <v>470.36666666666662</v>
      </c>
      <c r="F509" s="232">
        <v>461.08333333333331</v>
      </c>
      <c r="G509" s="232">
        <v>452.11666666666662</v>
      </c>
      <c r="H509" s="232">
        <v>488.61666666666662</v>
      </c>
      <c r="I509" s="232">
        <v>497.58333333333331</v>
      </c>
      <c r="J509" s="232">
        <v>506.86666666666662</v>
      </c>
      <c r="K509" s="231">
        <v>488.3</v>
      </c>
      <c r="L509" s="231">
        <v>470.05</v>
      </c>
      <c r="M509" s="231">
        <v>15.912789999999999</v>
      </c>
      <c r="N509" s="1"/>
      <c r="O509" s="1"/>
    </row>
    <row r="510" spans="1:15" ht="12.75" customHeight="1">
      <c r="A510" s="265">
        <v>500</v>
      </c>
      <c r="B510" s="217" t="s">
        <v>508</v>
      </c>
      <c r="C510" s="242">
        <v>1470.7</v>
      </c>
      <c r="D510" s="232">
        <v>1479.7666666666664</v>
      </c>
      <c r="E510" s="232">
        <v>1460.7833333333328</v>
      </c>
      <c r="F510" s="232">
        <v>1450.8666666666663</v>
      </c>
      <c r="G510" s="232">
        <v>1431.8833333333328</v>
      </c>
      <c r="H510" s="232">
        <v>1489.6833333333329</v>
      </c>
      <c r="I510" s="232">
        <v>1508.6666666666665</v>
      </c>
      <c r="J510" s="231">
        <v>1518.583333333333</v>
      </c>
      <c r="K510" s="231">
        <v>1498.75</v>
      </c>
      <c r="L510" s="231">
        <v>1469.85</v>
      </c>
      <c r="M510" s="217">
        <v>0.25553999999999999</v>
      </c>
      <c r="N510" s="1"/>
      <c r="O510" s="1"/>
    </row>
    <row r="511" spans="1:15" ht="12.75" customHeight="1">
      <c r="A511" s="217">
        <v>501</v>
      </c>
      <c r="B511" s="217" t="s">
        <v>509</v>
      </c>
      <c r="C511" s="217">
        <v>1388.2</v>
      </c>
      <c r="D511" s="242">
        <v>1389.3833333333332</v>
      </c>
      <c r="E511" s="232">
        <v>1370.8166666666664</v>
      </c>
      <c r="F511" s="232">
        <v>1353.4333333333332</v>
      </c>
      <c r="G511" s="232">
        <v>1334.8666666666663</v>
      </c>
      <c r="H511" s="232">
        <v>1406.7666666666664</v>
      </c>
      <c r="I511" s="232">
        <v>1425.333333333333</v>
      </c>
      <c r="J511" s="232">
        <v>1442.7166666666665</v>
      </c>
      <c r="K511" s="231">
        <v>1407.95</v>
      </c>
      <c r="L511" s="231">
        <v>1372</v>
      </c>
      <c r="M511" s="231">
        <v>0.30441000000000001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B72" sqref="B72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0"/>
      <c r="B5" s="381"/>
      <c r="C5" s="380"/>
      <c r="D5" s="381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510</v>
      </c>
      <c r="B7" s="382" t="s">
        <v>511</v>
      </c>
      <c r="C7" s="381"/>
      <c r="D7" s="7">
        <f>Main!B10</f>
        <v>45002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512</v>
      </c>
      <c r="B9" s="83" t="s">
        <v>513</v>
      </c>
      <c r="C9" s="83" t="s">
        <v>514</v>
      </c>
      <c r="D9" s="83" t="s">
        <v>515</v>
      </c>
      <c r="E9" s="83" t="s">
        <v>516</v>
      </c>
      <c r="F9" s="83" t="s">
        <v>517</v>
      </c>
      <c r="G9" s="83" t="s">
        <v>518</v>
      </c>
      <c r="H9" s="83" t="s">
        <v>519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45001</v>
      </c>
      <c r="B10" s="29">
        <v>512165</v>
      </c>
      <c r="C10" s="28" t="s">
        <v>1066</v>
      </c>
      <c r="D10" s="28" t="s">
        <v>1067</v>
      </c>
      <c r="E10" s="28" t="s">
        <v>521</v>
      </c>
      <c r="F10" s="85">
        <v>72000</v>
      </c>
      <c r="G10" s="29">
        <v>177.33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45001</v>
      </c>
      <c r="B11" s="29">
        <v>512165</v>
      </c>
      <c r="C11" s="28" t="s">
        <v>1066</v>
      </c>
      <c r="D11" s="28" t="s">
        <v>1068</v>
      </c>
      <c r="E11" s="28" t="s">
        <v>520</v>
      </c>
      <c r="F11" s="85">
        <v>72000</v>
      </c>
      <c r="G11" s="29">
        <v>177.33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45001</v>
      </c>
      <c r="B12" s="29">
        <v>539115</v>
      </c>
      <c r="C12" s="28" t="s">
        <v>1042</v>
      </c>
      <c r="D12" s="28" t="s">
        <v>1069</v>
      </c>
      <c r="E12" s="28" t="s">
        <v>520</v>
      </c>
      <c r="F12" s="85">
        <v>11810</v>
      </c>
      <c r="G12" s="29">
        <v>50.33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45001</v>
      </c>
      <c r="B13" s="29">
        <v>531591</v>
      </c>
      <c r="C13" s="28" t="s">
        <v>1070</v>
      </c>
      <c r="D13" s="28" t="s">
        <v>1071</v>
      </c>
      <c r="E13" s="28" t="s">
        <v>520</v>
      </c>
      <c r="F13" s="85">
        <v>600000</v>
      </c>
      <c r="G13" s="29">
        <v>6.52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45001</v>
      </c>
      <c r="B14" s="29">
        <v>531591</v>
      </c>
      <c r="C14" s="28" t="s">
        <v>1070</v>
      </c>
      <c r="D14" s="28" t="s">
        <v>1072</v>
      </c>
      <c r="E14" s="28" t="s">
        <v>521</v>
      </c>
      <c r="F14" s="85">
        <v>287531</v>
      </c>
      <c r="G14" s="29">
        <v>6.51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45001</v>
      </c>
      <c r="B15" s="29">
        <v>531591</v>
      </c>
      <c r="C15" s="28" t="s">
        <v>1070</v>
      </c>
      <c r="D15" s="28" t="s">
        <v>1073</v>
      </c>
      <c r="E15" s="28" t="s">
        <v>521</v>
      </c>
      <c r="F15" s="85">
        <v>651457</v>
      </c>
      <c r="G15" s="29">
        <v>6.69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45001</v>
      </c>
      <c r="B16" s="29">
        <v>539799</v>
      </c>
      <c r="C16" s="28" t="s">
        <v>1074</v>
      </c>
      <c r="D16" s="28" t="s">
        <v>1054</v>
      </c>
      <c r="E16" s="28" t="s">
        <v>520</v>
      </c>
      <c r="F16" s="85">
        <v>727000</v>
      </c>
      <c r="G16" s="29">
        <v>107.52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45001</v>
      </c>
      <c r="B17" s="29">
        <v>539799</v>
      </c>
      <c r="C17" s="28" t="s">
        <v>1074</v>
      </c>
      <c r="D17" s="28" t="s">
        <v>1057</v>
      </c>
      <c r="E17" s="28" t="s">
        <v>521</v>
      </c>
      <c r="F17" s="85">
        <v>727000</v>
      </c>
      <c r="G17" s="29">
        <v>107.52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45001</v>
      </c>
      <c r="B18" s="29">
        <v>543435</v>
      </c>
      <c r="C18" s="28" t="s">
        <v>1075</v>
      </c>
      <c r="D18" s="28" t="s">
        <v>1076</v>
      </c>
      <c r="E18" s="28" t="s">
        <v>521</v>
      </c>
      <c r="F18" s="85">
        <v>43500</v>
      </c>
      <c r="G18" s="29">
        <v>225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45001</v>
      </c>
      <c r="B19" s="29">
        <v>543435</v>
      </c>
      <c r="C19" s="28" t="s">
        <v>1075</v>
      </c>
      <c r="D19" s="28" t="s">
        <v>1077</v>
      </c>
      <c r="E19" s="28" t="s">
        <v>520</v>
      </c>
      <c r="F19" s="85">
        <v>43500</v>
      </c>
      <c r="G19" s="29">
        <v>225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45001</v>
      </c>
      <c r="B20" s="29">
        <v>539559</v>
      </c>
      <c r="C20" s="28" t="s">
        <v>991</v>
      </c>
      <c r="D20" s="28" t="s">
        <v>1043</v>
      </c>
      <c r="E20" s="28" t="s">
        <v>520</v>
      </c>
      <c r="F20" s="85">
        <v>178858</v>
      </c>
      <c r="G20" s="29">
        <v>12.89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45001</v>
      </c>
      <c r="B21" s="29">
        <v>539596</v>
      </c>
      <c r="C21" s="28" t="s">
        <v>1078</v>
      </c>
      <c r="D21" s="28" t="s">
        <v>1079</v>
      </c>
      <c r="E21" s="28" t="s">
        <v>521</v>
      </c>
      <c r="F21" s="85">
        <v>50000</v>
      </c>
      <c r="G21" s="29">
        <v>16.97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45001</v>
      </c>
      <c r="B22" s="29">
        <v>543516</v>
      </c>
      <c r="C22" s="28" t="s">
        <v>1044</v>
      </c>
      <c r="D22" s="28" t="s">
        <v>1019</v>
      </c>
      <c r="E22" s="28" t="s">
        <v>520</v>
      </c>
      <c r="F22" s="85">
        <v>36000</v>
      </c>
      <c r="G22" s="29">
        <v>163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45001</v>
      </c>
      <c r="B23" s="29">
        <v>543516</v>
      </c>
      <c r="C23" s="28" t="s">
        <v>1044</v>
      </c>
      <c r="D23" s="28" t="s">
        <v>1045</v>
      </c>
      <c r="E23" s="28" t="s">
        <v>521</v>
      </c>
      <c r="F23" s="85">
        <v>36000</v>
      </c>
      <c r="G23" s="29">
        <v>163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45001</v>
      </c>
      <c r="B24" s="29">
        <v>540811</v>
      </c>
      <c r="C24" s="28" t="s">
        <v>976</v>
      </c>
      <c r="D24" s="28" t="s">
        <v>1080</v>
      </c>
      <c r="E24" s="28" t="s">
        <v>520</v>
      </c>
      <c r="F24" s="85">
        <v>60000</v>
      </c>
      <c r="G24" s="29">
        <v>16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45001</v>
      </c>
      <c r="B25" s="29">
        <v>540811</v>
      </c>
      <c r="C25" s="28" t="s">
        <v>976</v>
      </c>
      <c r="D25" s="28" t="s">
        <v>1081</v>
      </c>
      <c r="E25" s="28" t="s">
        <v>520</v>
      </c>
      <c r="F25" s="85">
        <v>60000</v>
      </c>
      <c r="G25" s="29">
        <v>16.170000000000002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45001</v>
      </c>
      <c r="B26" s="29">
        <v>540811</v>
      </c>
      <c r="C26" s="28" t="s">
        <v>976</v>
      </c>
      <c r="D26" s="28" t="s">
        <v>1082</v>
      </c>
      <c r="E26" s="28" t="s">
        <v>521</v>
      </c>
      <c r="F26" s="85">
        <v>70000</v>
      </c>
      <c r="G26" s="29">
        <v>17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45001</v>
      </c>
      <c r="B27" s="29">
        <v>540811</v>
      </c>
      <c r="C27" s="28" t="s">
        <v>976</v>
      </c>
      <c r="D27" s="28" t="s">
        <v>1083</v>
      </c>
      <c r="E27" s="28" t="s">
        <v>520</v>
      </c>
      <c r="F27" s="85">
        <v>30000</v>
      </c>
      <c r="G27" s="29">
        <v>17.53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45001</v>
      </c>
      <c r="B28" s="29">
        <v>540811</v>
      </c>
      <c r="C28" s="28" t="s">
        <v>976</v>
      </c>
      <c r="D28" s="28" t="s">
        <v>1083</v>
      </c>
      <c r="E28" s="28" t="s">
        <v>521</v>
      </c>
      <c r="F28" s="85">
        <v>80000</v>
      </c>
      <c r="G28" s="29">
        <v>15.63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45001</v>
      </c>
      <c r="B29" s="29">
        <v>543595</v>
      </c>
      <c r="C29" s="28" t="s">
        <v>1084</v>
      </c>
      <c r="D29" s="28" t="s">
        <v>1085</v>
      </c>
      <c r="E29" s="28" t="s">
        <v>520</v>
      </c>
      <c r="F29" s="85">
        <v>11000</v>
      </c>
      <c r="G29" s="29">
        <v>181.5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45001</v>
      </c>
      <c r="B30" s="29">
        <v>543595</v>
      </c>
      <c r="C30" s="28" t="s">
        <v>1084</v>
      </c>
      <c r="D30" s="28" t="s">
        <v>1086</v>
      </c>
      <c r="E30" s="28" t="s">
        <v>521</v>
      </c>
      <c r="F30" s="85">
        <v>11000</v>
      </c>
      <c r="G30" s="29">
        <v>181.5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45001</v>
      </c>
      <c r="B31" s="29">
        <v>532022</v>
      </c>
      <c r="C31" s="28" t="s">
        <v>1087</v>
      </c>
      <c r="D31" s="28" t="s">
        <v>1050</v>
      </c>
      <c r="E31" s="28" t="s">
        <v>520</v>
      </c>
      <c r="F31" s="85">
        <v>600000</v>
      </c>
      <c r="G31" s="29">
        <v>13.97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45001</v>
      </c>
      <c r="B32" s="29">
        <v>532022</v>
      </c>
      <c r="C32" s="28" t="s">
        <v>1087</v>
      </c>
      <c r="D32" s="28" t="s">
        <v>1051</v>
      </c>
      <c r="E32" s="28" t="s">
        <v>521</v>
      </c>
      <c r="F32" s="85">
        <v>600000</v>
      </c>
      <c r="G32" s="29">
        <v>13.97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45001</v>
      </c>
      <c r="B33" s="29">
        <v>543239</v>
      </c>
      <c r="C33" s="28" t="s">
        <v>1088</v>
      </c>
      <c r="D33" s="28" t="s">
        <v>1089</v>
      </c>
      <c r="E33" s="28" t="s">
        <v>520</v>
      </c>
      <c r="F33" s="85">
        <v>92400</v>
      </c>
      <c r="G33" s="29">
        <v>110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45001</v>
      </c>
      <c r="B34" s="29">
        <v>543239</v>
      </c>
      <c r="C34" s="28" t="s">
        <v>1088</v>
      </c>
      <c r="D34" s="28" t="s">
        <v>1076</v>
      </c>
      <c r="E34" s="28" t="s">
        <v>521</v>
      </c>
      <c r="F34" s="85">
        <v>92400</v>
      </c>
      <c r="G34" s="29">
        <v>110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45001</v>
      </c>
      <c r="B35" s="29">
        <v>531913</v>
      </c>
      <c r="C35" s="28" t="s">
        <v>1090</v>
      </c>
      <c r="D35" s="28" t="s">
        <v>1091</v>
      </c>
      <c r="E35" s="28" t="s">
        <v>520</v>
      </c>
      <c r="F35" s="85">
        <v>28070</v>
      </c>
      <c r="G35" s="29">
        <v>6.03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45001</v>
      </c>
      <c r="B36" s="29">
        <v>532467</v>
      </c>
      <c r="C36" s="28" t="s">
        <v>1092</v>
      </c>
      <c r="D36" s="28" t="s">
        <v>1093</v>
      </c>
      <c r="E36" s="28" t="s">
        <v>520</v>
      </c>
      <c r="F36" s="85">
        <v>55575</v>
      </c>
      <c r="G36" s="29">
        <v>82.65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45001</v>
      </c>
      <c r="B37" s="29">
        <v>526967</v>
      </c>
      <c r="C37" s="28" t="s">
        <v>1094</v>
      </c>
      <c r="D37" s="28" t="s">
        <v>1095</v>
      </c>
      <c r="E37" s="28" t="s">
        <v>521</v>
      </c>
      <c r="F37" s="85">
        <v>23764</v>
      </c>
      <c r="G37" s="29">
        <v>11.45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45001</v>
      </c>
      <c r="B38" s="29">
        <v>526967</v>
      </c>
      <c r="C38" s="28" t="s">
        <v>1094</v>
      </c>
      <c r="D38" s="28" t="s">
        <v>1095</v>
      </c>
      <c r="E38" s="28" t="s">
        <v>520</v>
      </c>
      <c r="F38" s="85">
        <v>44898</v>
      </c>
      <c r="G38" s="29">
        <v>11.85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45001</v>
      </c>
      <c r="B39" s="29">
        <v>514428</v>
      </c>
      <c r="C39" s="28" t="s">
        <v>1096</v>
      </c>
      <c r="D39" s="28" t="s">
        <v>1097</v>
      </c>
      <c r="E39" s="28" t="s">
        <v>520</v>
      </c>
      <c r="F39" s="85">
        <v>45000</v>
      </c>
      <c r="G39" s="29">
        <v>209.46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45001</v>
      </c>
      <c r="B40" s="29">
        <v>514428</v>
      </c>
      <c r="C40" s="28" t="s">
        <v>1096</v>
      </c>
      <c r="D40" s="28" t="s">
        <v>1098</v>
      </c>
      <c r="E40" s="28" t="s">
        <v>521</v>
      </c>
      <c r="F40" s="85">
        <v>44190</v>
      </c>
      <c r="G40" s="29">
        <v>212.69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45001</v>
      </c>
      <c r="B41" s="29">
        <v>524614</v>
      </c>
      <c r="C41" s="28" t="s">
        <v>1014</v>
      </c>
      <c r="D41" s="28" t="s">
        <v>1099</v>
      </c>
      <c r="E41" s="28" t="s">
        <v>520</v>
      </c>
      <c r="F41" s="85">
        <v>115000</v>
      </c>
      <c r="G41" s="29">
        <v>68.319999999999993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45001</v>
      </c>
      <c r="B42" s="29">
        <v>524614</v>
      </c>
      <c r="C42" s="28" t="s">
        <v>1014</v>
      </c>
      <c r="D42" s="28" t="s">
        <v>1100</v>
      </c>
      <c r="E42" s="28" t="s">
        <v>520</v>
      </c>
      <c r="F42" s="85">
        <v>50000</v>
      </c>
      <c r="G42" s="29">
        <v>68.5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45001</v>
      </c>
      <c r="B43" s="29">
        <v>524614</v>
      </c>
      <c r="C43" s="28" t="s">
        <v>1014</v>
      </c>
      <c r="D43" s="28" t="s">
        <v>1101</v>
      </c>
      <c r="E43" s="28" t="s">
        <v>521</v>
      </c>
      <c r="F43" s="85">
        <v>60556</v>
      </c>
      <c r="G43" s="29">
        <v>68.48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45001</v>
      </c>
      <c r="B44" s="29">
        <v>524614</v>
      </c>
      <c r="C44" s="28" t="s">
        <v>1014</v>
      </c>
      <c r="D44" s="28" t="s">
        <v>1046</v>
      </c>
      <c r="E44" s="28" t="s">
        <v>521</v>
      </c>
      <c r="F44" s="85">
        <v>100000</v>
      </c>
      <c r="G44" s="29">
        <v>68.319999999999993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45001</v>
      </c>
      <c r="B45" s="29">
        <v>538794</v>
      </c>
      <c r="C45" s="28" t="s">
        <v>1102</v>
      </c>
      <c r="D45" s="28" t="s">
        <v>1103</v>
      </c>
      <c r="E45" s="28" t="s">
        <v>521</v>
      </c>
      <c r="F45" s="85">
        <v>22000</v>
      </c>
      <c r="G45" s="29">
        <v>30.15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45001</v>
      </c>
      <c r="B46" s="29">
        <v>538794</v>
      </c>
      <c r="C46" s="28" t="s">
        <v>1102</v>
      </c>
      <c r="D46" s="28" t="s">
        <v>1104</v>
      </c>
      <c r="E46" s="28" t="s">
        <v>520</v>
      </c>
      <c r="F46" s="85">
        <v>16000</v>
      </c>
      <c r="G46" s="29">
        <v>30.15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45001</v>
      </c>
      <c r="B47" s="29">
        <v>543286</v>
      </c>
      <c r="C47" s="28" t="s">
        <v>1105</v>
      </c>
      <c r="D47" s="28" t="s">
        <v>1106</v>
      </c>
      <c r="E47" s="28" t="s">
        <v>521</v>
      </c>
      <c r="F47" s="85">
        <v>30000</v>
      </c>
      <c r="G47" s="29">
        <v>23.25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45001</v>
      </c>
      <c r="B48" s="29">
        <v>530443</v>
      </c>
      <c r="C48" s="28" t="s">
        <v>1047</v>
      </c>
      <c r="D48" s="28" t="s">
        <v>1107</v>
      </c>
      <c r="E48" s="28" t="s">
        <v>521</v>
      </c>
      <c r="F48" s="85">
        <v>38900</v>
      </c>
      <c r="G48" s="29">
        <v>4.6900000000000004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45001</v>
      </c>
      <c r="B49" s="29">
        <v>541337</v>
      </c>
      <c r="C49" s="28" t="s">
        <v>1048</v>
      </c>
      <c r="D49" s="28" t="s">
        <v>1095</v>
      </c>
      <c r="E49" s="28" t="s">
        <v>521</v>
      </c>
      <c r="F49" s="85">
        <v>48000</v>
      </c>
      <c r="G49" s="29">
        <v>5.07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45001</v>
      </c>
      <c r="B50" s="29">
        <v>543351</v>
      </c>
      <c r="C50" s="28" t="s">
        <v>1108</v>
      </c>
      <c r="D50" s="28" t="s">
        <v>1019</v>
      </c>
      <c r="E50" s="28" t="s">
        <v>520</v>
      </c>
      <c r="F50" s="85">
        <v>25600</v>
      </c>
      <c r="G50" s="29">
        <v>76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45001</v>
      </c>
      <c r="B51" s="29">
        <v>543351</v>
      </c>
      <c r="C51" s="28" t="s">
        <v>1108</v>
      </c>
      <c r="D51" s="28" t="s">
        <v>1045</v>
      </c>
      <c r="E51" s="28" t="s">
        <v>521</v>
      </c>
      <c r="F51" s="85">
        <v>25600</v>
      </c>
      <c r="G51" s="29">
        <v>76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45001</v>
      </c>
      <c r="B52" s="29">
        <v>543285</v>
      </c>
      <c r="C52" s="28" t="s">
        <v>1109</v>
      </c>
      <c r="D52" s="28" t="s">
        <v>1110</v>
      </c>
      <c r="E52" s="28" t="s">
        <v>520</v>
      </c>
      <c r="F52" s="85">
        <v>50000</v>
      </c>
      <c r="G52" s="29">
        <v>130</v>
      </c>
      <c r="H52" s="29" t="s">
        <v>302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45001</v>
      </c>
      <c r="B53" s="29">
        <v>543285</v>
      </c>
      <c r="C53" s="28" t="s">
        <v>1109</v>
      </c>
      <c r="D53" s="28" t="s">
        <v>1111</v>
      </c>
      <c r="E53" s="28" t="s">
        <v>520</v>
      </c>
      <c r="F53" s="85">
        <v>34000</v>
      </c>
      <c r="G53" s="29">
        <v>130.68</v>
      </c>
      <c r="H53" s="29" t="s">
        <v>302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45001</v>
      </c>
      <c r="B54" s="29">
        <v>543285</v>
      </c>
      <c r="C54" s="28" t="s">
        <v>1109</v>
      </c>
      <c r="D54" s="28" t="s">
        <v>1112</v>
      </c>
      <c r="E54" s="28" t="s">
        <v>520</v>
      </c>
      <c r="F54" s="85">
        <v>54000</v>
      </c>
      <c r="G54" s="29">
        <v>127</v>
      </c>
      <c r="H54" s="29" t="s">
        <v>302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45001</v>
      </c>
      <c r="B55" s="29">
        <v>543285</v>
      </c>
      <c r="C55" s="28" t="s">
        <v>1109</v>
      </c>
      <c r="D55" s="28" t="s">
        <v>1113</v>
      </c>
      <c r="E55" s="28" t="s">
        <v>521</v>
      </c>
      <c r="F55" s="85">
        <v>84000</v>
      </c>
      <c r="G55" s="29">
        <v>130.27000000000001</v>
      </c>
      <c r="H55" s="29" t="s">
        <v>302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45001</v>
      </c>
      <c r="B56" s="29">
        <v>543285</v>
      </c>
      <c r="C56" s="28" t="s">
        <v>1109</v>
      </c>
      <c r="D56" s="28" t="s">
        <v>1114</v>
      </c>
      <c r="E56" s="28" t="s">
        <v>521</v>
      </c>
      <c r="F56" s="85">
        <v>54000</v>
      </c>
      <c r="G56" s="29">
        <v>127</v>
      </c>
      <c r="H56" s="29" t="s">
        <v>302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45001</v>
      </c>
      <c r="B57" s="29">
        <v>543805</v>
      </c>
      <c r="C57" s="28" t="s">
        <v>992</v>
      </c>
      <c r="D57" s="28" t="s">
        <v>1115</v>
      </c>
      <c r="E57" s="28" t="s">
        <v>521</v>
      </c>
      <c r="F57" s="85">
        <v>270000</v>
      </c>
      <c r="G57" s="29">
        <v>41.22</v>
      </c>
      <c r="H57" s="29" t="s">
        <v>302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45001</v>
      </c>
      <c r="B58" s="29">
        <v>543805</v>
      </c>
      <c r="C58" s="28" t="s">
        <v>992</v>
      </c>
      <c r="D58" s="28" t="s">
        <v>1116</v>
      </c>
      <c r="E58" s="28" t="s">
        <v>521</v>
      </c>
      <c r="F58" s="85">
        <v>3000</v>
      </c>
      <c r="G58" s="29">
        <v>41.22</v>
      </c>
      <c r="H58" s="29" t="s">
        <v>302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45001</v>
      </c>
      <c r="B59" s="29">
        <v>543805</v>
      </c>
      <c r="C59" s="28" t="s">
        <v>992</v>
      </c>
      <c r="D59" s="28" t="s">
        <v>1116</v>
      </c>
      <c r="E59" s="28" t="s">
        <v>520</v>
      </c>
      <c r="F59" s="85">
        <v>525000</v>
      </c>
      <c r="G59" s="29">
        <v>41.22</v>
      </c>
      <c r="H59" s="29" t="s">
        <v>302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45001</v>
      </c>
      <c r="B60" s="29">
        <v>530617</v>
      </c>
      <c r="C60" s="28" t="s">
        <v>1049</v>
      </c>
      <c r="D60" s="28" t="s">
        <v>1050</v>
      </c>
      <c r="E60" s="28" t="s">
        <v>521</v>
      </c>
      <c r="F60" s="85">
        <v>85759</v>
      </c>
      <c r="G60" s="29">
        <v>67.61</v>
      </c>
      <c r="H60" s="29" t="s">
        <v>302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45001</v>
      </c>
      <c r="B61" s="29">
        <v>530617</v>
      </c>
      <c r="C61" s="28" t="s">
        <v>1049</v>
      </c>
      <c r="D61" s="28" t="s">
        <v>1051</v>
      </c>
      <c r="E61" s="28" t="s">
        <v>520</v>
      </c>
      <c r="F61" s="85">
        <v>85759</v>
      </c>
      <c r="G61" s="29">
        <v>67.61</v>
      </c>
      <c r="H61" s="29" t="s">
        <v>302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45001</v>
      </c>
      <c r="B62" s="29">
        <v>531569</v>
      </c>
      <c r="C62" s="28" t="s">
        <v>1117</v>
      </c>
      <c r="D62" s="28" t="s">
        <v>1118</v>
      </c>
      <c r="E62" s="28" t="s">
        <v>520</v>
      </c>
      <c r="F62" s="85">
        <v>60000</v>
      </c>
      <c r="G62" s="29">
        <v>34</v>
      </c>
      <c r="H62" s="29" t="s">
        <v>302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45001</v>
      </c>
      <c r="B63" s="29">
        <v>538975</v>
      </c>
      <c r="C63" s="28" t="s">
        <v>1015</v>
      </c>
      <c r="D63" s="28" t="s">
        <v>1016</v>
      </c>
      <c r="E63" s="28" t="s">
        <v>521</v>
      </c>
      <c r="F63" s="85">
        <v>400000</v>
      </c>
      <c r="G63" s="29">
        <v>13.25</v>
      </c>
      <c r="H63" s="29" t="s">
        <v>302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45001</v>
      </c>
      <c r="B64" s="29">
        <v>538923</v>
      </c>
      <c r="C64" s="28" t="s">
        <v>1119</v>
      </c>
      <c r="D64" s="28" t="s">
        <v>1120</v>
      </c>
      <c r="E64" s="28" t="s">
        <v>520</v>
      </c>
      <c r="F64" s="85">
        <v>23724</v>
      </c>
      <c r="G64" s="29">
        <v>65</v>
      </c>
      <c r="H64" s="29" t="s">
        <v>302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45001</v>
      </c>
      <c r="B65" s="29">
        <v>538923</v>
      </c>
      <c r="C65" s="28" t="s">
        <v>1119</v>
      </c>
      <c r="D65" s="28" t="s">
        <v>1121</v>
      </c>
      <c r="E65" s="28" t="s">
        <v>521</v>
      </c>
      <c r="F65" s="85">
        <v>25000</v>
      </c>
      <c r="G65" s="29">
        <v>65</v>
      </c>
      <c r="H65" s="29" t="s">
        <v>302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45001</v>
      </c>
      <c r="B66" s="29">
        <v>540914</v>
      </c>
      <c r="C66" s="28" t="s">
        <v>1017</v>
      </c>
      <c r="D66" s="28" t="s">
        <v>1122</v>
      </c>
      <c r="E66" s="28" t="s">
        <v>521</v>
      </c>
      <c r="F66" s="85">
        <v>125000</v>
      </c>
      <c r="G66" s="29">
        <v>19.04</v>
      </c>
      <c r="H66" s="29" t="s">
        <v>302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45001</v>
      </c>
      <c r="B67" s="29">
        <v>540914</v>
      </c>
      <c r="C67" s="28" t="s">
        <v>1017</v>
      </c>
      <c r="D67" s="28" t="s">
        <v>1123</v>
      </c>
      <c r="E67" s="28" t="s">
        <v>521</v>
      </c>
      <c r="F67" s="85">
        <v>75000</v>
      </c>
      <c r="G67" s="29">
        <v>19.41</v>
      </c>
      <c r="H67" s="29" t="s">
        <v>302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45001</v>
      </c>
      <c r="B68" s="29">
        <v>540914</v>
      </c>
      <c r="C68" s="28" t="s">
        <v>1017</v>
      </c>
      <c r="D68" s="28" t="s">
        <v>1018</v>
      </c>
      <c r="E68" s="28" t="s">
        <v>520</v>
      </c>
      <c r="F68" s="85">
        <v>100000</v>
      </c>
      <c r="G68" s="29">
        <v>19</v>
      </c>
      <c r="H68" s="29" t="s">
        <v>302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45001</v>
      </c>
      <c r="B69" s="29">
        <v>542025</v>
      </c>
      <c r="C69" s="28" t="s">
        <v>1124</v>
      </c>
      <c r="D69" s="28" t="s">
        <v>1125</v>
      </c>
      <c r="E69" s="28" t="s">
        <v>521</v>
      </c>
      <c r="F69" s="85">
        <v>1248000</v>
      </c>
      <c r="G69" s="29">
        <v>0.43</v>
      </c>
      <c r="H69" s="29" t="s">
        <v>302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45001</v>
      </c>
      <c r="B70" s="29">
        <v>542025</v>
      </c>
      <c r="C70" s="28" t="s">
        <v>1124</v>
      </c>
      <c r="D70" s="28" t="s">
        <v>1126</v>
      </c>
      <c r="E70" s="28" t="s">
        <v>520</v>
      </c>
      <c r="F70" s="85">
        <v>1248000</v>
      </c>
      <c r="G70" s="29">
        <v>0.43</v>
      </c>
      <c r="H70" s="29" t="s">
        <v>302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45001</v>
      </c>
      <c r="B71" s="29">
        <v>541735</v>
      </c>
      <c r="C71" s="28" t="s">
        <v>1127</v>
      </c>
      <c r="D71" s="28" t="s">
        <v>1128</v>
      </c>
      <c r="E71" s="28" t="s">
        <v>521</v>
      </c>
      <c r="F71" s="85">
        <v>50505</v>
      </c>
      <c r="G71" s="29">
        <v>26.61</v>
      </c>
      <c r="H71" s="29" t="s">
        <v>302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45001</v>
      </c>
      <c r="B72" s="29">
        <v>541735</v>
      </c>
      <c r="C72" s="28" t="s">
        <v>1127</v>
      </c>
      <c r="D72" s="28" t="s">
        <v>1128</v>
      </c>
      <c r="E72" s="28" t="s">
        <v>520</v>
      </c>
      <c r="F72" s="85">
        <v>59620</v>
      </c>
      <c r="G72" s="29">
        <v>26.61</v>
      </c>
      <c r="H72" s="29" t="s">
        <v>302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45001</v>
      </c>
      <c r="B73" s="29" t="s">
        <v>1129</v>
      </c>
      <c r="C73" s="28" t="s">
        <v>1130</v>
      </c>
      <c r="D73" s="28" t="s">
        <v>1131</v>
      </c>
      <c r="E73" s="28" t="s">
        <v>520</v>
      </c>
      <c r="F73" s="85">
        <v>550000</v>
      </c>
      <c r="G73" s="29">
        <v>164</v>
      </c>
      <c r="H73" s="29" t="s">
        <v>867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45001</v>
      </c>
      <c r="B74" s="29" t="s">
        <v>1132</v>
      </c>
      <c r="C74" s="28" t="s">
        <v>1133</v>
      </c>
      <c r="D74" s="28" t="s">
        <v>1134</v>
      </c>
      <c r="E74" s="28" t="s">
        <v>520</v>
      </c>
      <c r="F74" s="85">
        <v>30400</v>
      </c>
      <c r="G74" s="29">
        <v>101.1</v>
      </c>
      <c r="H74" s="29" t="s">
        <v>867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45001</v>
      </c>
      <c r="B75" s="29" t="s">
        <v>1135</v>
      </c>
      <c r="C75" s="28" t="s">
        <v>1136</v>
      </c>
      <c r="D75" s="28" t="s">
        <v>1137</v>
      </c>
      <c r="E75" s="28" t="s">
        <v>520</v>
      </c>
      <c r="F75" s="85">
        <v>2759999</v>
      </c>
      <c r="G75" s="29">
        <v>24.15</v>
      </c>
      <c r="H75" s="29" t="s">
        <v>867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45001</v>
      </c>
      <c r="B76" s="29" t="s">
        <v>1138</v>
      </c>
      <c r="C76" s="28" t="s">
        <v>1139</v>
      </c>
      <c r="D76" s="28" t="s">
        <v>1140</v>
      </c>
      <c r="E76" s="28" t="s">
        <v>520</v>
      </c>
      <c r="F76" s="85">
        <v>413590</v>
      </c>
      <c r="G76" s="29">
        <v>12.39</v>
      </c>
      <c r="H76" s="29" t="s">
        <v>867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45001</v>
      </c>
      <c r="B77" s="29" t="s">
        <v>1141</v>
      </c>
      <c r="C77" s="28" t="s">
        <v>1142</v>
      </c>
      <c r="D77" s="28" t="s">
        <v>1143</v>
      </c>
      <c r="E77" s="28" t="s">
        <v>520</v>
      </c>
      <c r="F77" s="85">
        <v>235000</v>
      </c>
      <c r="G77" s="29">
        <v>25.8</v>
      </c>
      <c r="H77" s="29" t="s">
        <v>867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45001</v>
      </c>
      <c r="B78" s="29" t="s">
        <v>801</v>
      </c>
      <c r="C78" s="28" t="s">
        <v>1144</v>
      </c>
      <c r="D78" s="28" t="s">
        <v>1145</v>
      </c>
      <c r="E78" s="28" t="s">
        <v>520</v>
      </c>
      <c r="F78" s="85">
        <v>44300000</v>
      </c>
      <c r="G78" s="29">
        <v>70.05</v>
      </c>
      <c r="H78" s="29" t="s">
        <v>867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45001</v>
      </c>
      <c r="B79" s="29" t="s">
        <v>801</v>
      </c>
      <c r="C79" s="28" t="s">
        <v>1144</v>
      </c>
      <c r="D79" s="28" t="s">
        <v>1146</v>
      </c>
      <c r="E79" s="28" t="s">
        <v>520</v>
      </c>
      <c r="F79" s="85">
        <v>52801250</v>
      </c>
      <c r="G79" s="29">
        <v>70.05</v>
      </c>
      <c r="H79" s="29" t="s">
        <v>867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45001</v>
      </c>
      <c r="B80" s="29" t="s">
        <v>977</v>
      </c>
      <c r="C80" s="28" t="s">
        <v>978</v>
      </c>
      <c r="D80" s="28" t="s">
        <v>979</v>
      </c>
      <c r="E80" s="28" t="s">
        <v>520</v>
      </c>
      <c r="F80" s="85">
        <v>1645879</v>
      </c>
      <c r="G80" s="29">
        <v>12.13</v>
      </c>
      <c r="H80" s="29" t="s">
        <v>867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45001</v>
      </c>
      <c r="B81" s="29" t="s">
        <v>1052</v>
      </c>
      <c r="C81" s="28" t="s">
        <v>1053</v>
      </c>
      <c r="D81" s="28" t="s">
        <v>1147</v>
      </c>
      <c r="E81" s="28" t="s">
        <v>520</v>
      </c>
      <c r="F81" s="85">
        <v>172800</v>
      </c>
      <c r="G81" s="29">
        <v>108</v>
      </c>
      <c r="H81" s="29" t="s">
        <v>867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45001</v>
      </c>
      <c r="B82" s="29" t="s">
        <v>1148</v>
      </c>
      <c r="C82" s="28" t="s">
        <v>1149</v>
      </c>
      <c r="D82" s="28" t="s">
        <v>1150</v>
      </c>
      <c r="E82" s="28" t="s">
        <v>520</v>
      </c>
      <c r="F82" s="85">
        <v>249208</v>
      </c>
      <c r="G82" s="29">
        <v>160.11000000000001</v>
      </c>
      <c r="H82" s="29" t="s">
        <v>867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45001</v>
      </c>
      <c r="B83" s="29" t="s">
        <v>1055</v>
      </c>
      <c r="C83" s="28" t="s">
        <v>1056</v>
      </c>
      <c r="D83" s="28" t="s">
        <v>1151</v>
      </c>
      <c r="E83" s="28" t="s">
        <v>520</v>
      </c>
      <c r="F83" s="85">
        <v>39600</v>
      </c>
      <c r="G83" s="29">
        <v>104.56</v>
      </c>
      <c r="H83" s="29" t="s">
        <v>867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45001</v>
      </c>
      <c r="B84" s="29" t="s">
        <v>1020</v>
      </c>
      <c r="C84" s="28" t="s">
        <v>1021</v>
      </c>
      <c r="D84" s="28" t="s">
        <v>1152</v>
      </c>
      <c r="E84" s="28" t="s">
        <v>520</v>
      </c>
      <c r="F84" s="85">
        <v>923912</v>
      </c>
      <c r="G84" s="29">
        <v>18.8</v>
      </c>
      <c r="H84" s="29" t="s">
        <v>867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45001</v>
      </c>
      <c r="B85" s="29" t="s">
        <v>1129</v>
      </c>
      <c r="C85" s="28" t="s">
        <v>1130</v>
      </c>
      <c r="D85" s="28" t="s">
        <v>1153</v>
      </c>
      <c r="E85" s="28" t="s">
        <v>521</v>
      </c>
      <c r="F85" s="85">
        <v>593500</v>
      </c>
      <c r="G85" s="29">
        <v>164.04</v>
      </c>
      <c r="H85" s="29" t="s">
        <v>867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45001</v>
      </c>
      <c r="B86" s="29" t="s">
        <v>1132</v>
      </c>
      <c r="C86" s="28" t="s">
        <v>1133</v>
      </c>
      <c r="D86" s="28" t="s">
        <v>1154</v>
      </c>
      <c r="E86" s="28" t="s">
        <v>521</v>
      </c>
      <c r="F86" s="85">
        <v>30400</v>
      </c>
      <c r="G86" s="29">
        <v>101.1</v>
      </c>
      <c r="H86" s="29" t="s">
        <v>867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45001</v>
      </c>
      <c r="B87" s="29" t="s">
        <v>1135</v>
      </c>
      <c r="C87" s="28" t="s">
        <v>1136</v>
      </c>
      <c r="D87" s="28" t="s">
        <v>1155</v>
      </c>
      <c r="E87" s="28" t="s">
        <v>521</v>
      </c>
      <c r="F87" s="85">
        <v>2759999</v>
      </c>
      <c r="G87" s="29">
        <v>24.15</v>
      </c>
      <c r="H87" s="29" t="s">
        <v>867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45001</v>
      </c>
      <c r="B88" s="29" t="s">
        <v>1138</v>
      </c>
      <c r="C88" s="28" t="s">
        <v>1139</v>
      </c>
      <c r="D88" s="28" t="s">
        <v>1140</v>
      </c>
      <c r="E88" s="28" t="s">
        <v>521</v>
      </c>
      <c r="F88" s="85">
        <v>410475</v>
      </c>
      <c r="G88" s="29">
        <v>12.09</v>
      </c>
      <c r="H88" s="29" t="s">
        <v>867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45001</v>
      </c>
      <c r="B89" s="29" t="s">
        <v>1141</v>
      </c>
      <c r="C89" s="28" t="s">
        <v>1142</v>
      </c>
      <c r="D89" s="28" t="s">
        <v>1143</v>
      </c>
      <c r="E89" s="28" t="s">
        <v>521</v>
      </c>
      <c r="F89" s="85">
        <v>397903</v>
      </c>
      <c r="G89" s="29">
        <v>25.9</v>
      </c>
      <c r="H89" s="29" t="s">
        <v>867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45001</v>
      </c>
      <c r="B90" s="29" t="s">
        <v>801</v>
      </c>
      <c r="C90" s="28" t="s">
        <v>1144</v>
      </c>
      <c r="D90" s="28" t="s">
        <v>1156</v>
      </c>
      <c r="E90" s="28" t="s">
        <v>521</v>
      </c>
      <c r="F90" s="85">
        <v>230000000</v>
      </c>
      <c r="G90" s="29">
        <v>70.099999999999994</v>
      </c>
      <c r="H90" s="29" t="s">
        <v>867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45001</v>
      </c>
      <c r="B91" s="29" t="s">
        <v>977</v>
      </c>
      <c r="C91" s="28" t="s">
        <v>978</v>
      </c>
      <c r="D91" s="28" t="s">
        <v>1157</v>
      </c>
      <c r="E91" s="28" t="s">
        <v>521</v>
      </c>
      <c r="F91" s="85">
        <v>317776</v>
      </c>
      <c r="G91" s="29">
        <v>12.13</v>
      </c>
      <c r="H91" s="29" t="s">
        <v>867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45001</v>
      </c>
      <c r="B92" s="29" t="s">
        <v>977</v>
      </c>
      <c r="C92" s="28" t="s">
        <v>978</v>
      </c>
      <c r="D92" s="28" t="s">
        <v>1158</v>
      </c>
      <c r="E92" s="28" t="s">
        <v>521</v>
      </c>
      <c r="F92" s="85">
        <v>784127</v>
      </c>
      <c r="G92" s="29">
        <v>12.11</v>
      </c>
      <c r="H92" s="29" t="s">
        <v>867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45001</v>
      </c>
      <c r="B93" s="29" t="s">
        <v>977</v>
      </c>
      <c r="C93" s="28" t="s">
        <v>978</v>
      </c>
      <c r="D93" s="28" t="s">
        <v>1159</v>
      </c>
      <c r="E93" s="28" t="s">
        <v>521</v>
      </c>
      <c r="F93" s="85">
        <v>603148</v>
      </c>
      <c r="G93" s="29">
        <v>12.11</v>
      </c>
      <c r="H93" s="29" t="s">
        <v>867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45001</v>
      </c>
      <c r="B94" s="29" t="s">
        <v>1148</v>
      </c>
      <c r="C94" s="28" t="s">
        <v>1149</v>
      </c>
      <c r="D94" s="28" t="s">
        <v>1160</v>
      </c>
      <c r="E94" s="28" t="s">
        <v>521</v>
      </c>
      <c r="F94" s="85">
        <v>300000</v>
      </c>
      <c r="G94" s="29">
        <v>160.16</v>
      </c>
      <c r="H94" s="29" t="s">
        <v>867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45001</v>
      </c>
      <c r="B95" s="29" t="s">
        <v>1020</v>
      </c>
      <c r="C95" s="28" t="s">
        <v>1021</v>
      </c>
      <c r="D95" s="28" t="s">
        <v>1161</v>
      </c>
      <c r="E95" s="28" t="s">
        <v>521</v>
      </c>
      <c r="F95" s="85">
        <v>920805</v>
      </c>
      <c r="G95" s="29">
        <v>18.8</v>
      </c>
      <c r="H95" s="29" t="s">
        <v>867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/>
      <c r="B96" s="29"/>
      <c r="C96" s="28"/>
      <c r="D96" s="28"/>
      <c r="E96" s="28"/>
      <c r="F96" s="85"/>
      <c r="G96" s="29"/>
      <c r="H96" s="29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/>
      <c r="B97" s="29"/>
      <c r="C97" s="28"/>
      <c r="D97" s="28"/>
      <c r="E97" s="28"/>
      <c r="F97" s="85"/>
      <c r="G97" s="29"/>
      <c r="H97" s="29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/>
      <c r="B98" s="29"/>
      <c r="C98" s="28"/>
      <c r="D98" s="28"/>
      <c r="E98" s="28"/>
      <c r="F98" s="85"/>
      <c r="G98" s="29"/>
      <c r="H98" s="29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82"/>
  <sheetViews>
    <sheetView topLeftCell="A2" zoomScale="85" zoomScaleNormal="85" workbookViewId="0">
      <selection activeCell="D22" sqref="D2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918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45002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522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512</v>
      </c>
      <c r="C9" s="94"/>
      <c r="D9" s="95" t="s">
        <v>523</v>
      </c>
      <c r="E9" s="94" t="s">
        <v>524</v>
      </c>
      <c r="F9" s="94" t="s">
        <v>525</v>
      </c>
      <c r="G9" s="94" t="s">
        <v>526</v>
      </c>
      <c r="H9" s="94" t="s">
        <v>527</v>
      </c>
      <c r="I9" s="94" t="s">
        <v>528</v>
      </c>
      <c r="J9" s="93" t="s">
        <v>529</v>
      </c>
      <c r="K9" s="94" t="s">
        <v>530</v>
      </c>
      <c r="L9" s="96" t="s">
        <v>531</v>
      </c>
      <c r="M9" s="96" t="s">
        <v>532</v>
      </c>
      <c r="N9" s="94" t="s">
        <v>533</v>
      </c>
      <c r="O9" s="95" t="s">
        <v>534</v>
      </c>
      <c r="P9" s="94" t="s">
        <v>763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04">
        <v>1</v>
      </c>
      <c r="B10" s="305">
        <v>44896</v>
      </c>
      <c r="C10" s="306"/>
      <c r="D10" s="307" t="s">
        <v>197</v>
      </c>
      <c r="E10" s="308" t="s">
        <v>870</v>
      </c>
      <c r="F10" s="304">
        <v>3380</v>
      </c>
      <c r="G10" s="304">
        <v>3140</v>
      </c>
      <c r="H10" s="304">
        <v>3565</v>
      </c>
      <c r="I10" s="309" t="s">
        <v>862</v>
      </c>
      <c r="J10" s="291" t="s">
        <v>881</v>
      </c>
      <c r="K10" s="291">
        <f t="shared" ref="K10" si="0">H10-F10</f>
        <v>185</v>
      </c>
      <c r="L10" s="292">
        <f t="shared" ref="L10" si="1">(F10*-0.7)/100</f>
        <v>-23.66</v>
      </c>
      <c r="M10" s="293">
        <f t="shared" ref="M10" si="2">(K10+L10)/F10</f>
        <v>4.773372781065089E-2</v>
      </c>
      <c r="N10" s="291" t="s">
        <v>535</v>
      </c>
      <c r="O10" s="294">
        <v>44973</v>
      </c>
      <c r="P10" s="291"/>
      <c r="Q10" s="197"/>
      <c r="R10" s="197" t="s">
        <v>536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ht="13.9" customHeight="1">
      <c r="A11" s="245">
        <v>2</v>
      </c>
      <c r="B11" s="244">
        <v>44936</v>
      </c>
      <c r="C11" s="250"/>
      <c r="D11" s="251" t="s">
        <v>75</v>
      </c>
      <c r="E11" s="252" t="s">
        <v>537</v>
      </c>
      <c r="F11" s="245" t="s">
        <v>868</v>
      </c>
      <c r="G11" s="245">
        <v>735</v>
      </c>
      <c r="H11" s="245"/>
      <c r="I11" s="253" t="s">
        <v>869</v>
      </c>
      <c r="J11" s="246" t="s">
        <v>538</v>
      </c>
      <c r="K11" s="246"/>
      <c r="L11" s="247"/>
      <c r="M11" s="248"/>
      <c r="N11" s="246"/>
      <c r="O11" s="249"/>
      <c r="P11" s="247"/>
      <c r="Q11" s="197"/>
      <c r="R11" s="197" t="s">
        <v>536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ht="13.9" customHeight="1">
      <c r="A12" s="289">
        <v>3</v>
      </c>
      <c r="B12" s="285">
        <v>44950</v>
      </c>
      <c r="C12" s="286"/>
      <c r="D12" s="287" t="s">
        <v>762</v>
      </c>
      <c r="E12" s="288" t="s">
        <v>537</v>
      </c>
      <c r="F12" s="289">
        <v>1435</v>
      </c>
      <c r="G12" s="289">
        <v>1340</v>
      </c>
      <c r="H12" s="289">
        <v>1512.5</v>
      </c>
      <c r="I12" s="290" t="s">
        <v>872</v>
      </c>
      <c r="J12" s="291" t="s">
        <v>874</v>
      </c>
      <c r="K12" s="291">
        <f t="shared" ref="K12" si="3">H12-F12</f>
        <v>77.5</v>
      </c>
      <c r="L12" s="292">
        <f t="shared" ref="L12" si="4">(F12*-0.7)/100</f>
        <v>-10.044999999999998</v>
      </c>
      <c r="M12" s="293">
        <f t="shared" ref="M12" si="5">(K12+L12)/F12</f>
        <v>4.7006968641114984E-2</v>
      </c>
      <c r="N12" s="291" t="s">
        <v>535</v>
      </c>
      <c r="O12" s="294">
        <v>44957</v>
      </c>
      <c r="P12" s="291"/>
      <c r="Q12" s="197"/>
      <c r="R12" s="197" t="s">
        <v>799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44958</v>
      </c>
      <c r="C13" s="250"/>
      <c r="D13" s="251" t="s">
        <v>61</v>
      </c>
      <c r="E13" s="252" t="s">
        <v>565</v>
      </c>
      <c r="F13" s="245" t="s">
        <v>875</v>
      </c>
      <c r="G13" s="245">
        <v>790</v>
      </c>
      <c r="H13" s="245"/>
      <c r="I13" s="253" t="s">
        <v>876</v>
      </c>
      <c r="J13" s="246" t="s">
        <v>538</v>
      </c>
      <c r="K13" s="246"/>
      <c r="L13" s="247"/>
      <c r="M13" s="248"/>
      <c r="N13" s="246"/>
      <c r="O13" s="249"/>
      <c r="P13" s="247"/>
      <c r="Q13" s="197"/>
      <c r="R13" s="197" t="s">
        <v>536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245">
        <v>5</v>
      </c>
      <c r="B14" s="244">
        <v>44963</v>
      </c>
      <c r="C14" s="250"/>
      <c r="D14" s="251" t="s">
        <v>878</v>
      </c>
      <c r="E14" s="252" t="s">
        <v>565</v>
      </c>
      <c r="F14" s="245" t="s">
        <v>882</v>
      </c>
      <c r="G14" s="245">
        <v>660</v>
      </c>
      <c r="H14" s="245"/>
      <c r="I14" s="253" t="s">
        <v>879</v>
      </c>
      <c r="J14" s="246" t="s">
        <v>538</v>
      </c>
      <c r="K14" s="246"/>
      <c r="L14" s="247"/>
      <c r="M14" s="248"/>
      <c r="N14" s="246"/>
      <c r="O14" s="249"/>
      <c r="P14" s="247"/>
      <c r="Q14" s="197"/>
      <c r="R14" s="197" t="s">
        <v>536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245">
        <v>6</v>
      </c>
      <c r="B15" s="244">
        <v>44973</v>
      </c>
      <c r="C15" s="250"/>
      <c r="D15" s="251" t="s">
        <v>174</v>
      </c>
      <c r="E15" s="252" t="s">
        <v>565</v>
      </c>
      <c r="F15" s="245" t="s">
        <v>883</v>
      </c>
      <c r="G15" s="245">
        <v>2170</v>
      </c>
      <c r="H15" s="245"/>
      <c r="I15" s="253" t="s">
        <v>884</v>
      </c>
      <c r="J15" s="246" t="s">
        <v>538</v>
      </c>
      <c r="K15" s="246"/>
      <c r="L15" s="247"/>
      <c r="M15" s="248"/>
      <c r="N15" s="246"/>
      <c r="O15" s="249"/>
      <c r="P15" s="247"/>
      <c r="Q15" s="197"/>
      <c r="R15" s="197" t="s">
        <v>536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245">
        <v>7</v>
      </c>
      <c r="B16" s="244">
        <v>44977</v>
      </c>
      <c r="C16" s="250"/>
      <c r="D16" s="251" t="s">
        <v>856</v>
      </c>
      <c r="E16" s="252" t="s">
        <v>565</v>
      </c>
      <c r="F16" s="245" t="s">
        <v>887</v>
      </c>
      <c r="G16" s="245">
        <v>425</v>
      </c>
      <c r="H16" s="245"/>
      <c r="I16" s="253" t="s">
        <v>885</v>
      </c>
      <c r="J16" s="246" t="s">
        <v>538</v>
      </c>
      <c r="K16" s="246"/>
      <c r="L16" s="247"/>
      <c r="M16" s="248"/>
      <c r="N16" s="246"/>
      <c r="O16" s="249"/>
      <c r="P16" s="247"/>
      <c r="Q16" s="197"/>
      <c r="R16" s="197" t="s">
        <v>536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30">
        <v>8</v>
      </c>
      <c r="B17" s="310">
        <v>44978</v>
      </c>
      <c r="C17" s="331"/>
      <c r="D17" s="332" t="s">
        <v>82</v>
      </c>
      <c r="E17" s="333" t="s">
        <v>565</v>
      </c>
      <c r="F17" s="330">
        <v>284.5</v>
      </c>
      <c r="G17" s="330">
        <v>268</v>
      </c>
      <c r="H17" s="330">
        <v>303.5</v>
      </c>
      <c r="I17" s="334" t="s">
        <v>888</v>
      </c>
      <c r="J17" s="276" t="s">
        <v>929</v>
      </c>
      <c r="K17" s="276">
        <f t="shared" ref="K17" si="6">H17-F17</f>
        <v>19</v>
      </c>
      <c r="L17" s="315">
        <f t="shared" ref="L17" si="7">(F17*-0.7)/100</f>
        <v>-1.9914999999999998</v>
      </c>
      <c r="M17" s="316">
        <f t="shared" ref="M17" si="8">(K17+L17)/F17</f>
        <v>5.9783831282952553E-2</v>
      </c>
      <c r="N17" s="276" t="s">
        <v>535</v>
      </c>
      <c r="O17" s="317">
        <v>44988</v>
      </c>
      <c r="P17" s="335"/>
      <c r="Q17" s="197"/>
      <c r="R17" s="197" t="s">
        <v>799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61">
        <v>9</v>
      </c>
      <c r="B18" s="341">
        <v>44978</v>
      </c>
      <c r="C18" s="362"/>
      <c r="D18" s="363" t="s">
        <v>889</v>
      </c>
      <c r="E18" s="364" t="s">
        <v>565</v>
      </c>
      <c r="F18" s="361">
        <f>(865+899)/2</f>
        <v>882</v>
      </c>
      <c r="G18" s="361">
        <v>830</v>
      </c>
      <c r="H18" s="361">
        <v>830</v>
      </c>
      <c r="I18" s="365" t="s">
        <v>890</v>
      </c>
      <c r="J18" s="326" t="s">
        <v>1022</v>
      </c>
      <c r="K18" s="326">
        <f t="shared" ref="K18" si="9">H18-F18</f>
        <v>-52</v>
      </c>
      <c r="L18" s="346">
        <f t="shared" ref="L18" si="10">(F18*-0.7)/100</f>
        <v>-6.1739999999999995</v>
      </c>
      <c r="M18" s="347">
        <f t="shared" ref="M18" si="11">(K18+L18)/F18</f>
        <v>-6.5956916099773236E-2</v>
      </c>
      <c r="N18" s="326" t="s">
        <v>547</v>
      </c>
      <c r="O18" s="348">
        <v>45000</v>
      </c>
      <c r="P18" s="366"/>
      <c r="Q18" s="197"/>
      <c r="R18" s="197" t="s">
        <v>536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44981</v>
      </c>
      <c r="C19" s="250"/>
      <c r="D19" s="251" t="s">
        <v>175</v>
      </c>
      <c r="E19" s="252" t="s">
        <v>565</v>
      </c>
      <c r="F19" s="245" t="s">
        <v>899</v>
      </c>
      <c r="G19" s="245">
        <v>2890</v>
      </c>
      <c r="H19" s="245"/>
      <c r="I19" s="253" t="s">
        <v>871</v>
      </c>
      <c r="J19" s="246" t="s">
        <v>538</v>
      </c>
      <c r="K19" s="246"/>
      <c r="L19" s="247"/>
      <c r="M19" s="248"/>
      <c r="N19" s="246"/>
      <c r="O19" s="249"/>
      <c r="P19" s="247"/>
      <c r="Q19" s="197"/>
      <c r="R19" s="197" t="s">
        <v>536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30">
        <v>11</v>
      </c>
      <c r="B20" s="310">
        <v>44984</v>
      </c>
      <c r="C20" s="331"/>
      <c r="D20" s="332" t="s">
        <v>186</v>
      </c>
      <c r="E20" s="333" t="s">
        <v>565</v>
      </c>
      <c r="F20" s="330">
        <v>522.5</v>
      </c>
      <c r="G20" s="330">
        <v>478</v>
      </c>
      <c r="H20" s="330">
        <v>554</v>
      </c>
      <c r="I20" s="334" t="s">
        <v>877</v>
      </c>
      <c r="J20" s="276" t="s">
        <v>937</v>
      </c>
      <c r="K20" s="276">
        <f t="shared" ref="K20" si="12">H20-F20</f>
        <v>31.5</v>
      </c>
      <c r="L20" s="315">
        <f t="shared" ref="L20" si="13">(F20*-0.7)/100</f>
        <v>-3.6575000000000002</v>
      </c>
      <c r="M20" s="316">
        <f t="shared" ref="M20" si="14">(K20+L20)/F20</f>
        <v>5.3287081339712918E-2</v>
      </c>
      <c r="N20" s="276" t="s">
        <v>535</v>
      </c>
      <c r="O20" s="317">
        <v>44988</v>
      </c>
      <c r="P20" s="335"/>
      <c r="Q20" s="197"/>
      <c r="R20" s="197" t="s">
        <v>536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44986</v>
      </c>
      <c r="C21" s="250"/>
      <c r="D21" s="251" t="s">
        <v>896</v>
      </c>
      <c r="E21" s="252" t="s">
        <v>565</v>
      </c>
      <c r="F21" s="245" t="s">
        <v>911</v>
      </c>
      <c r="G21" s="245">
        <v>158</v>
      </c>
      <c r="H21" s="245"/>
      <c r="I21" s="253" t="s">
        <v>898</v>
      </c>
      <c r="J21" s="246" t="s">
        <v>538</v>
      </c>
      <c r="K21" s="246"/>
      <c r="L21" s="247"/>
      <c r="M21" s="248"/>
      <c r="N21" s="246"/>
      <c r="O21" s="249"/>
      <c r="P21" s="247"/>
      <c r="Q21" s="197"/>
      <c r="R21" s="197" t="s">
        <v>536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245">
        <v>13</v>
      </c>
      <c r="B22" s="244">
        <v>44999</v>
      </c>
      <c r="C22" s="250"/>
      <c r="D22" s="251" t="s">
        <v>1002</v>
      </c>
      <c r="E22" s="252" t="s">
        <v>565</v>
      </c>
      <c r="F22" s="245" t="s">
        <v>1003</v>
      </c>
      <c r="G22" s="245">
        <v>5340</v>
      </c>
      <c r="H22" s="245"/>
      <c r="I22" s="253" t="s">
        <v>1004</v>
      </c>
      <c r="J22" s="246" t="s">
        <v>538</v>
      </c>
      <c r="K22" s="246"/>
      <c r="L22" s="247"/>
      <c r="M22" s="248"/>
      <c r="N22" s="246"/>
      <c r="O22" s="249"/>
      <c r="P22" s="247"/>
      <c r="Q22" s="197"/>
      <c r="R22" s="197"/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245">
        <v>14</v>
      </c>
      <c r="B23" s="244">
        <v>44999</v>
      </c>
      <c r="C23" s="250"/>
      <c r="D23" s="251" t="s">
        <v>87</v>
      </c>
      <c r="E23" s="252" t="s">
        <v>565</v>
      </c>
      <c r="F23" s="245" t="s">
        <v>1005</v>
      </c>
      <c r="G23" s="245">
        <v>3680</v>
      </c>
      <c r="H23" s="245"/>
      <c r="I23" s="253" t="s">
        <v>1006</v>
      </c>
      <c r="J23" s="246" t="s">
        <v>538</v>
      </c>
      <c r="K23" s="246"/>
      <c r="L23" s="247"/>
      <c r="M23" s="248"/>
      <c r="N23" s="246"/>
      <c r="O23" s="249"/>
      <c r="P23" s="24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45001</v>
      </c>
      <c r="C24" s="250"/>
      <c r="D24" s="251" t="s">
        <v>82</v>
      </c>
      <c r="E24" s="252" t="s">
        <v>565</v>
      </c>
      <c r="F24" s="245" t="s">
        <v>1058</v>
      </c>
      <c r="G24" s="245">
        <v>255</v>
      </c>
      <c r="H24" s="245"/>
      <c r="I24" s="253" t="s">
        <v>766</v>
      </c>
      <c r="J24" s="369" t="s">
        <v>538</v>
      </c>
      <c r="K24" s="246"/>
      <c r="L24" s="247"/>
      <c r="M24" s="248"/>
      <c r="N24" s="246"/>
      <c r="O24" s="249"/>
      <c r="P24" s="247"/>
      <c r="Q24" s="197"/>
      <c r="R24" s="197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245"/>
      <c r="B25" s="244"/>
      <c r="C25" s="250"/>
      <c r="D25" s="251"/>
      <c r="E25" s="252"/>
      <c r="F25" s="245"/>
      <c r="G25" s="245"/>
      <c r="H25" s="245"/>
      <c r="I25" s="253"/>
      <c r="J25" s="246"/>
      <c r="K25" s="246"/>
      <c r="L25" s="247"/>
      <c r="M25" s="248"/>
      <c r="N25" s="246"/>
      <c r="O25" s="249"/>
      <c r="P25" s="247"/>
      <c r="Q25" s="197"/>
      <c r="R25" s="197"/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245"/>
      <c r="B26" s="244"/>
      <c r="C26" s="250"/>
      <c r="D26" s="251"/>
      <c r="E26" s="252"/>
      <c r="F26" s="245"/>
      <c r="G26" s="245"/>
      <c r="H26" s="245"/>
      <c r="I26" s="253"/>
      <c r="J26" s="246"/>
      <c r="K26" s="246"/>
      <c r="L26" s="247"/>
      <c r="M26" s="248"/>
      <c r="N26" s="246"/>
      <c r="O26" s="249"/>
      <c r="P26" s="247"/>
      <c r="Q26" s="197"/>
      <c r="R26" s="197"/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4.25" customHeight="1">
      <c r="A27" s="97"/>
      <c r="B27" s="98"/>
      <c r="C27" s="99"/>
      <c r="D27" s="100"/>
      <c r="E27" s="101"/>
      <c r="F27" s="101"/>
      <c r="H27" s="101"/>
      <c r="I27" s="102"/>
      <c r="J27" s="103"/>
      <c r="K27" s="103"/>
      <c r="L27" s="104"/>
      <c r="M27" s="105"/>
      <c r="N27" s="106"/>
      <c r="O27" s="107"/>
      <c r="P27" s="108"/>
      <c r="Q27" s="197"/>
      <c r="R27" s="197"/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4.25" customHeight="1">
      <c r="A28" s="97"/>
      <c r="B28" s="98"/>
      <c r="C28" s="99"/>
      <c r="D28" s="100"/>
      <c r="E28" s="101"/>
      <c r="F28" s="101"/>
      <c r="G28" s="97"/>
      <c r="H28" s="101"/>
      <c r="I28" s="102"/>
      <c r="J28" s="103"/>
      <c r="K28" s="103"/>
      <c r="L28" s="104"/>
      <c r="M28" s="105"/>
      <c r="N28" s="106"/>
      <c r="O28" s="107"/>
      <c r="P28" s="108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 t="s">
        <v>539</v>
      </c>
      <c r="B29" s="110"/>
      <c r="C29" s="111"/>
      <c r="E29" s="112"/>
      <c r="F29" s="112"/>
      <c r="G29" s="112"/>
      <c r="H29" s="112"/>
      <c r="I29" s="112"/>
      <c r="J29" s="113"/>
      <c r="K29" s="112"/>
      <c r="L29" s="114"/>
      <c r="M29" s="54"/>
      <c r="N29" s="113"/>
      <c r="O29" s="11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" customHeight="1">
      <c r="A30" s="115" t="s">
        <v>540</v>
      </c>
      <c r="B30" s="109"/>
      <c r="C30" s="109"/>
      <c r="D30" s="109"/>
      <c r="E30" s="41"/>
      <c r="F30" s="116" t="s">
        <v>541</v>
      </c>
      <c r="G30" s="6"/>
      <c r="H30" s="6"/>
      <c r="I30" s="6"/>
      <c r="J30" s="117"/>
      <c r="K30" s="118"/>
      <c r="L30" s="118"/>
      <c r="M30" s="119"/>
      <c r="N30" s="1"/>
      <c r="O30" s="120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ht="12" customHeight="1">
      <c r="A31" s="109" t="s">
        <v>542</v>
      </c>
      <c r="B31" s="109"/>
      <c r="C31" s="109"/>
      <c r="D31" s="109" t="s">
        <v>789</v>
      </c>
      <c r="E31" s="6"/>
      <c r="F31" s="116" t="s">
        <v>543</v>
      </c>
      <c r="G31" s="6"/>
      <c r="H31" s="6"/>
      <c r="I31" s="6"/>
      <c r="J31" s="117"/>
      <c r="K31" s="118"/>
      <c r="L31" s="118"/>
      <c r="M31" s="119"/>
      <c r="N31" s="1"/>
      <c r="O31" s="120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/>
      <c r="B32" s="109"/>
      <c r="C32" s="109"/>
      <c r="D32" s="109"/>
      <c r="E32" s="6"/>
      <c r="F32" s="6"/>
      <c r="G32" s="6"/>
      <c r="H32" s="6"/>
      <c r="I32" s="6"/>
      <c r="J32" s="121"/>
      <c r="K32" s="118"/>
      <c r="L32" s="118"/>
      <c r="M32" s="6"/>
      <c r="N32" s="122"/>
      <c r="O32" s="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.75" customHeight="1">
      <c r="A33" s="1"/>
      <c r="B33" s="123" t="s">
        <v>544</v>
      </c>
      <c r="C33" s="123"/>
      <c r="D33" s="123"/>
      <c r="E33" s="123"/>
      <c r="F33" s="124"/>
      <c r="G33" s="6"/>
      <c r="H33" s="6"/>
      <c r="I33" s="125"/>
      <c r="J33" s="126"/>
      <c r="K33" s="127"/>
      <c r="L33" s="126"/>
      <c r="M33" s="6"/>
      <c r="N33" s="1"/>
      <c r="O33" s="1"/>
      <c r="P33" s="1"/>
      <c r="R33" s="54"/>
      <c r="S33" s="1"/>
      <c r="T33" s="1"/>
      <c r="U33" s="1"/>
      <c r="V33" s="1"/>
      <c r="W33" s="1"/>
      <c r="X33" s="1"/>
      <c r="Y33" s="1"/>
      <c r="Z33" s="1"/>
    </row>
    <row r="34" spans="1:38" ht="38.25" customHeight="1">
      <c r="A34" s="266" t="s">
        <v>16</v>
      </c>
      <c r="B34" s="266" t="s">
        <v>512</v>
      </c>
      <c r="C34" s="266"/>
      <c r="D34" s="228" t="s">
        <v>523</v>
      </c>
      <c r="E34" s="266" t="s">
        <v>524</v>
      </c>
      <c r="F34" s="266" t="s">
        <v>525</v>
      </c>
      <c r="G34" s="266" t="s">
        <v>545</v>
      </c>
      <c r="H34" s="266" t="s">
        <v>527</v>
      </c>
      <c r="I34" s="266" t="s">
        <v>528</v>
      </c>
      <c r="J34" s="96" t="s">
        <v>529</v>
      </c>
      <c r="K34" s="94" t="s">
        <v>546</v>
      </c>
      <c r="L34" s="129" t="s">
        <v>531</v>
      </c>
      <c r="M34" s="96" t="s">
        <v>532</v>
      </c>
      <c r="N34" s="93" t="s">
        <v>533</v>
      </c>
      <c r="O34" s="228" t="s">
        <v>534</v>
      </c>
      <c r="P34" s="41"/>
      <c r="Q34" s="1"/>
      <c r="R34" s="54"/>
      <c r="S34" s="54"/>
      <c r="T34" s="54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s="198" customFormat="1" ht="13.5" customHeight="1">
      <c r="A35" s="318">
        <v>1</v>
      </c>
      <c r="B35" s="341">
        <v>44985</v>
      </c>
      <c r="C35" s="342"/>
      <c r="D35" s="343" t="s">
        <v>183</v>
      </c>
      <c r="E35" s="344" t="s">
        <v>537</v>
      </c>
      <c r="F35" s="318">
        <v>2357</v>
      </c>
      <c r="G35" s="318">
        <v>2270</v>
      </c>
      <c r="H35" s="318">
        <v>2270</v>
      </c>
      <c r="I35" s="345" t="s">
        <v>884</v>
      </c>
      <c r="J35" s="326" t="s">
        <v>1065</v>
      </c>
      <c r="K35" s="326">
        <f t="shared" ref="K35" si="15">H35-F35</f>
        <v>-87</v>
      </c>
      <c r="L35" s="346">
        <f t="shared" ref="L35" si="16">(F35*-0.7)/100</f>
        <v>-16.498999999999999</v>
      </c>
      <c r="M35" s="347">
        <f t="shared" ref="M35" si="17">(K35+L35)/F35</f>
        <v>-4.3911327959270254E-2</v>
      </c>
      <c r="N35" s="326" t="s">
        <v>547</v>
      </c>
      <c r="O35" s="348">
        <v>45000</v>
      </c>
      <c r="P35" s="267"/>
      <c r="R35" s="227" t="s">
        <v>536</v>
      </c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</row>
    <row r="36" spans="1:38" s="198" customFormat="1" ht="13.5" customHeight="1">
      <c r="A36" s="278">
        <v>2</v>
      </c>
      <c r="B36" s="310">
        <v>44986</v>
      </c>
      <c r="C36" s="311"/>
      <c r="D36" s="312" t="s">
        <v>50</v>
      </c>
      <c r="E36" s="313" t="s">
        <v>537</v>
      </c>
      <c r="F36" s="278">
        <v>561</v>
      </c>
      <c r="G36" s="278">
        <v>545</v>
      </c>
      <c r="H36" s="278">
        <v>576.5</v>
      </c>
      <c r="I36" s="314" t="s">
        <v>910</v>
      </c>
      <c r="J36" s="276" t="s">
        <v>920</v>
      </c>
      <c r="K36" s="276">
        <f t="shared" ref="K36" si="18">H36-F36</f>
        <v>15.5</v>
      </c>
      <c r="L36" s="315">
        <f t="shared" ref="L36" si="19">(F36*-0.7)/100</f>
        <v>-3.927</v>
      </c>
      <c r="M36" s="316">
        <f t="shared" ref="M36" si="20">(K36+L36)/F36</f>
        <v>2.0629233511586454E-2</v>
      </c>
      <c r="N36" s="276" t="s">
        <v>535</v>
      </c>
      <c r="O36" s="317">
        <v>44987</v>
      </c>
      <c r="P36" s="267"/>
      <c r="R36" s="227" t="s">
        <v>536</v>
      </c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</row>
    <row r="37" spans="1:38" s="198" customFormat="1" ht="13.5" customHeight="1">
      <c r="A37" s="278">
        <v>3</v>
      </c>
      <c r="B37" s="310">
        <v>44986</v>
      </c>
      <c r="C37" s="311"/>
      <c r="D37" s="312" t="s">
        <v>500</v>
      </c>
      <c r="E37" s="313" t="s">
        <v>537</v>
      </c>
      <c r="F37" s="278">
        <v>310</v>
      </c>
      <c r="G37" s="278">
        <v>300</v>
      </c>
      <c r="H37" s="278">
        <v>318.5</v>
      </c>
      <c r="I37" s="314" t="s">
        <v>912</v>
      </c>
      <c r="J37" s="276" t="s">
        <v>938</v>
      </c>
      <c r="K37" s="276">
        <f t="shared" ref="K37" si="21">H37-F37</f>
        <v>8.5</v>
      </c>
      <c r="L37" s="315">
        <f t="shared" ref="L37" si="22">(F37*-0.7)/100</f>
        <v>-2.17</v>
      </c>
      <c r="M37" s="316">
        <f t="shared" ref="M37" si="23">(K37+L37)/F37</f>
        <v>2.0419354838709679E-2</v>
      </c>
      <c r="N37" s="276" t="s">
        <v>535</v>
      </c>
      <c r="O37" s="317">
        <v>44991</v>
      </c>
      <c r="P37" s="267"/>
      <c r="R37" s="227" t="s">
        <v>799</v>
      </c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</row>
    <row r="38" spans="1:38" s="198" customFormat="1" ht="13.5" customHeight="1">
      <c r="A38" s="318">
        <v>4</v>
      </c>
      <c r="B38" s="341">
        <v>44986</v>
      </c>
      <c r="C38" s="342"/>
      <c r="D38" s="343" t="s">
        <v>198</v>
      </c>
      <c r="E38" s="344" t="s">
        <v>537</v>
      </c>
      <c r="F38" s="318">
        <v>1110</v>
      </c>
      <c r="G38" s="318">
        <v>1078</v>
      </c>
      <c r="H38" s="318">
        <v>1063.5</v>
      </c>
      <c r="I38" s="345" t="s">
        <v>913</v>
      </c>
      <c r="J38" s="326" t="s">
        <v>962</v>
      </c>
      <c r="K38" s="326">
        <f t="shared" ref="K38" si="24">H38-F38</f>
        <v>-46.5</v>
      </c>
      <c r="L38" s="346">
        <f t="shared" ref="L38" si="25">(F38*-0.7)/100</f>
        <v>-7.77</v>
      </c>
      <c r="M38" s="347">
        <f t="shared" ref="M38" si="26">(K38+L38)/F38</f>
        <v>-4.8891891891891887E-2</v>
      </c>
      <c r="N38" s="326" t="s">
        <v>547</v>
      </c>
      <c r="O38" s="348">
        <v>44994</v>
      </c>
      <c r="P38" s="267"/>
      <c r="R38" s="227" t="s">
        <v>536</v>
      </c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</row>
    <row r="39" spans="1:38" s="269" customFormat="1" ht="13.5" customHeight="1">
      <c r="A39" s="318">
        <v>5</v>
      </c>
      <c r="B39" s="327">
        <v>44988</v>
      </c>
      <c r="C39" s="342"/>
      <c r="D39" s="343" t="s">
        <v>148</v>
      </c>
      <c r="E39" s="344" t="s">
        <v>537</v>
      </c>
      <c r="F39" s="318">
        <v>1266</v>
      </c>
      <c r="G39" s="318">
        <v>1230</v>
      </c>
      <c r="H39" s="318">
        <v>1230</v>
      </c>
      <c r="I39" s="345" t="s">
        <v>932</v>
      </c>
      <c r="J39" s="326" t="s">
        <v>975</v>
      </c>
      <c r="K39" s="326">
        <f t="shared" ref="K39" si="27">H39-F39</f>
        <v>-36</v>
      </c>
      <c r="L39" s="346">
        <f t="shared" ref="L39" si="28">(F39*-0.7)/100</f>
        <v>-8.8620000000000001</v>
      </c>
      <c r="M39" s="347">
        <f t="shared" ref="M39" si="29">(K39+L39)/F39</f>
        <v>-3.5436018957345973E-2</v>
      </c>
      <c r="N39" s="326" t="s">
        <v>547</v>
      </c>
      <c r="O39" s="348">
        <v>44995</v>
      </c>
      <c r="P39" s="267"/>
      <c r="Q39" s="198"/>
      <c r="R39" s="227" t="s">
        <v>536</v>
      </c>
      <c r="S39" s="197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</row>
    <row r="40" spans="1:38" s="198" customFormat="1" ht="13.5" customHeight="1">
      <c r="A40" s="201">
        <v>6</v>
      </c>
      <c r="B40" s="244">
        <v>44988</v>
      </c>
      <c r="C40" s="272"/>
      <c r="D40" s="273" t="s">
        <v>193</v>
      </c>
      <c r="E40" s="274" t="s">
        <v>537</v>
      </c>
      <c r="F40" s="201" t="s">
        <v>934</v>
      </c>
      <c r="G40" s="201">
        <v>689</v>
      </c>
      <c r="H40" s="201"/>
      <c r="I40" s="275" t="s">
        <v>935</v>
      </c>
      <c r="J40" s="226" t="s">
        <v>538</v>
      </c>
      <c r="K40" s="226"/>
      <c r="L40" s="281"/>
      <c r="M40" s="282"/>
      <c r="N40" s="226"/>
      <c r="O40" s="283"/>
      <c r="P40" s="267"/>
      <c r="R40" s="227" t="s">
        <v>536</v>
      </c>
      <c r="S40" s="197"/>
      <c r="T40" s="197"/>
      <c r="U40" s="197"/>
      <c r="V40" s="197"/>
      <c r="W40" s="197"/>
      <c r="X40" s="197"/>
      <c r="Y40" s="197"/>
      <c r="Z40" s="197"/>
      <c r="AA40" s="197"/>
      <c r="AB40" s="197"/>
      <c r="AC40" s="197"/>
      <c r="AD40" s="197"/>
      <c r="AE40" s="197"/>
      <c r="AF40" s="197"/>
      <c r="AG40" s="197"/>
      <c r="AH40" s="197"/>
      <c r="AI40" s="197"/>
      <c r="AJ40" s="197"/>
      <c r="AK40" s="197"/>
      <c r="AL40" s="197"/>
    </row>
    <row r="41" spans="1:38" s="198" customFormat="1" ht="13.5" customHeight="1">
      <c r="A41" s="318">
        <v>7</v>
      </c>
      <c r="B41" s="341">
        <v>44991</v>
      </c>
      <c r="C41" s="342"/>
      <c r="D41" s="343" t="s">
        <v>944</v>
      </c>
      <c r="E41" s="344" t="s">
        <v>537</v>
      </c>
      <c r="F41" s="318">
        <v>582</v>
      </c>
      <c r="G41" s="318">
        <v>566</v>
      </c>
      <c r="H41" s="318">
        <v>560</v>
      </c>
      <c r="I41" s="345" t="s">
        <v>945</v>
      </c>
      <c r="J41" s="326" t="s">
        <v>981</v>
      </c>
      <c r="K41" s="326">
        <f t="shared" ref="K41" si="30">H41-F41</f>
        <v>-22</v>
      </c>
      <c r="L41" s="346">
        <f t="shared" ref="L41" si="31">(F41*-0.7)/100</f>
        <v>-4.0739999999999998</v>
      </c>
      <c r="M41" s="347">
        <f t="shared" ref="M41" si="32">(K41+L41)/F41</f>
        <v>-4.4800687285223365E-2</v>
      </c>
      <c r="N41" s="326" t="s">
        <v>547</v>
      </c>
      <c r="O41" s="348">
        <v>44998</v>
      </c>
      <c r="P41" s="267"/>
      <c r="R41" s="227" t="s">
        <v>799</v>
      </c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</row>
    <row r="42" spans="1:38" s="269" customFormat="1" ht="13.5" customHeight="1">
      <c r="A42" s="201">
        <v>8</v>
      </c>
      <c r="B42" s="199">
        <v>45000</v>
      </c>
      <c r="C42" s="272"/>
      <c r="D42" s="273" t="s">
        <v>148</v>
      </c>
      <c r="E42" s="274" t="s">
        <v>537</v>
      </c>
      <c r="F42" s="201" t="s">
        <v>1023</v>
      </c>
      <c r="G42" s="201">
        <v>1137</v>
      </c>
      <c r="H42" s="201"/>
      <c r="I42" s="275" t="s">
        <v>1024</v>
      </c>
      <c r="J42" s="226" t="s">
        <v>538</v>
      </c>
      <c r="K42" s="226"/>
      <c r="L42" s="281"/>
      <c r="M42" s="282"/>
      <c r="N42" s="226"/>
      <c r="O42" s="283"/>
      <c r="P42" s="267"/>
      <c r="Q42" s="198"/>
      <c r="R42" s="227"/>
      <c r="S42" s="197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</row>
    <row r="43" spans="1:38" s="198" customFormat="1" ht="13.5" customHeight="1">
      <c r="A43" s="201">
        <v>9</v>
      </c>
      <c r="B43" s="244">
        <v>45001</v>
      </c>
      <c r="C43" s="272"/>
      <c r="D43" s="273" t="s">
        <v>500</v>
      </c>
      <c r="E43" s="274" t="s">
        <v>537</v>
      </c>
      <c r="F43" s="201" t="s">
        <v>1059</v>
      </c>
      <c r="G43" s="201">
        <v>290</v>
      </c>
      <c r="H43" s="201"/>
      <c r="I43" s="275" t="s">
        <v>1060</v>
      </c>
      <c r="J43" s="226" t="s">
        <v>538</v>
      </c>
      <c r="K43" s="226"/>
      <c r="L43" s="281"/>
      <c r="M43" s="282"/>
      <c r="N43" s="226"/>
      <c r="O43" s="283"/>
      <c r="P43" s="267"/>
      <c r="R43" s="22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</row>
    <row r="44" spans="1:38" s="198" customFormat="1" ht="13.5" customHeight="1">
      <c r="A44" s="201">
        <v>10</v>
      </c>
      <c r="B44" s="244"/>
      <c r="C44" s="272"/>
      <c r="D44" s="273"/>
      <c r="E44" s="274"/>
      <c r="F44" s="201"/>
      <c r="G44" s="201"/>
      <c r="H44" s="201"/>
      <c r="I44" s="275"/>
      <c r="J44" s="226"/>
      <c r="K44" s="226"/>
      <c r="L44" s="281"/>
      <c r="M44" s="282"/>
      <c r="N44" s="226"/>
      <c r="O44" s="283"/>
      <c r="P44" s="267"/>
      <c r="R44" s="227"/>
      <c r="S44" s="197"/>
      <c r="T44" s="197"/>
      <c r="U44" s="197"/>
      <c r="V44" s="197"/>
      <c r="W44" s="197"/>
      <c r="X44" s="197"/>
      <c r="Y44" s="197"/>
      <c r="Z44" s="197"/>
      <c r="AA44" s="197"/>
      <c r="AB44" s="197"/>
      <c r="AC44" s="197"/>
      <c r="AD44" s="197"/>
      <c r="AE44" s="197"/>
      <c r="AF44" s="197"/>
      <c r="AG44" s="197"/>
      <c r="AH44" s="197"/>
      <c r="AI44" s="197"/>
      <c r="AJ44" s="197"/>
      <c r="AK44" s="197"/>
      <c r="AL44" s="197"/>
    </row>
    <row r="45" spans="1:38" s="269" customFormat="1" ht="13.5" customHeight="1">
      <c r="A45" s="201">
        <v>11</v>
      </c>
      <c r="B45" s="199"/>
      <c r="C45" s="272"/>
      <c r="D45" s="273"/>
      <c r="E45" s="274"/>
      <c r="F45" s="201"/>
      <c r="G45" s="201"/>
      <c r="H45" s="201"/>
      <c r="I45" s="275"/>
      <c r="J45" s="226"/>
      <c r="K45" s="226"/>
      <c r="L45" s="281"/>
      <c r="M45" s="282"/>
      <c r="N45" s="226"/>
      <c r="O45" s="283"/>
      <c r="P45" s="267"/>
      <c r="Q45" s="198"/>
      <c r="R45" s="227"/>
      <c r="S45" s="197"/>
      <c r="T45" s="268"/>
      <c r="U45" s="268"/>
      <c r="V45" s="268"/>
      <c r="W45" s="268"/>
      <c r="X45" s="268"/>
      <c r="Y45" s="268"/>
      <c r="Z45" s="268"/>
      <c r="AA45" s="268"/>
      <c r="AB45" s="268"/>
      <c r="AC45" s="268"/>
      <c r="AD45" s="268"/>
      <c r="AE45" s="268"/>
      <c r="AF45" s="268"/>
      <c r="AG45" s="268"/>
      <c r="AH45" s="268"/>
      <c r="AI45" s="268"/>
      <c r="AJ45" s="268"/>
      <c r="AK45" s="268"/>
      <c r="AL45" s="268"/>
    </row>
    <row r="46" spans="1:38" s="198" customFormat="1" ht="13.5" customHeight="1">
      <c r="A46" s="201">
        <v>12</v>
      </c>
      <c r="B46" s="244"/>
      <c r="C46" s="272"/>
      <c r="D46" s="273"/>
      <c r="E46" s="274"/>
      <c r="F46" s="201"/>
      <c r="G46" s="201"/>
      <c r="H46" s="201"/>
      <c r="I46" s="275"/>
      <c r="J46" s="226"/>
      <c r="K46" s="226"/>
      <c r="L46" s="281"/>
      <c r="M46" s="282"/>
      <c r="N46" s="226"/>
      <c r="O46" s="283"/>
      <c r="P46" s="267"/>
      <c r="R46" s="227"/>
      <c r="S46" s="197"/>
      <c r="T46" s="197"/>
      <c r="U46" s="197"/>
      <c r="V46" s="197"/>
      <c r="W46" s="197"/>
      <c r="X46" s="197"/>
      <c r="Y46" s="197"/>
      <c r="Z46" s="197"/>
      <c r="AA46" s="197"/>
      <c r="AB46" s="197"/>
      <c r="AC46" s="197"/>
      <c r="AD46" s="197"/>
      <c r="AE46" s="197"/>
      <c r="AF46" s="197"/>
      <c r="AG46" s="197"/>
      <c r="AH46" s="197"/>
      <c r="AI46" s="197"/>
      <c r="AJ46" s="197"/>
      <c r="AK46" s="197"/>
      <c r="AL46" s="197"/>
    </row>
    <row r="47" spans="1:38" ht="44.25" customHeight="1">
      <c r="A47" s="109" t="s">
        <v>539</v>
      </c>
      <c r="B47" s="130"/>
      <c r="C47" s="130"/>
      <c r="D47" s="1"/>
      <c r="E47" s="6"/>
      <c r="F47" s="6"/>
      <c r="G47" s="6"/>
      <c r="H47" s="6" t="s">
        <v>551</v>
      </c>
      <c r="I47" s="6"/>
      <c r="J47" s="6"/>
      <c r="K47" s="105"/>
      <c r="L47" s="131"/>
      <c r="M47" s="105"/>
      <c r="N47" s="106"/>
      <c r="O47" s="105"/>
      <c r="P47" s="1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2.75" customHeight="1">
      <c r="A48" s="115" t="s">
        <v>540</v>
      </c>
      <c r="B48" s="109"/>
      <c r="C48" s="109"/>
      <c r="D48" s="109"/>
      <c r="E48" s="41"/>
      <c r="F48" s="116" t="s">
        <v>541</v>
      </c>
      <c r="G48" s="54"/>
      <c r="H48" s="41"/>
      <c r="I48" s="54"/>
      <c r="J48" s="6"/>
      <c r="K48" s="132"/>
      <c r="L48" s="133"/>
      <c r="M48" s="6"/>
      <c r="N48" s="99"/>
      <c r="O48" s="134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4.25" customHeight="1">
      <c r="A49" s="115"/>
      <c r="B49" s="109"/>
      <c r="C49" s="109"/>
      <c r="D49" s="109"/>
      <c r="E49" s="6"/>
      <c r="F49" s="116" t="s">
        <v>543</v>
      </c>
      <c r="G49" s="54"/>
      <c r="H49" s="41"/>
      <c r="I49" s="54"/>
      <c r="J49" s="6"/>
      <c r="K49" s="132"/>
      <c r="L49" s="133"/>
      <c r="M49" s="6"/>
      <c r="N49" s="99"/>
      <c r="O49" s="134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4.25" customHeight="1">
      <c r="A50" s="109"/>
      <c r="B50" s="109"/>
      <c r="C50" s="109"/>
      <c r="D50" s="109"/>
      <c r="E50" s="6"/>
      <c r="F50" s="6"/>
      <c r="G50" s="6"/>
      <c r="H50" s="6"/>
      <c r="I50" s="6"/>
      <c r="J50" s="121"/>
      <c r="K50" s="118"/>
      <c r="L50" s="119"/>
      <c r="M50" s="6"/>
      <c r="N50" s="122"/>
      <c r="O50" s="1"/>
      <c r="P50" s="4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12.75" customHeight="1">
      <c r="A51" s="135" t="s">
        <v>552</v>
      </c>
      <c r="B51" s="135"/>
      <c r="C51" s="135"/>
      <c r="D51" s="135"/>
      <c r="E51" s="6"/>
      <c r="F51" s="6"/>
      <c r="G51" s="6"/>
      <c r="H51" s="6"/>
      <c r="I51" s="6"/>
      <c r="J51" s="6"/>
      <c r="K51" s="6"/>
      <c r="L51" s="6"/>
      <c r="M51" s="6"/>
      <c r="N51" s="6"/>
      <c r="O51" s="21"/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ht="38.25" customHeight="1">
      <c r="A52" s="94" t="s">
        <v>16</v>
      </c>
      <c r="B52" s="94" t="s">
        <v>512</v>
      </c>
      <c r="C52" s="94"/>
      <c r="D52" s="95" t="s">
        <v>523</v>
      </c>
      <c r="E52" s="94" t="s">
        <v>524</v>
      </c>
      <c r="F52" s="94" t="s">
        <v>525</v>
      </c>
      <c r="G52" s="94" t="s">
        <v>545</v>
      </c>
      <c r="H52" s="94" t="s">
        <v>527</v>
      </c>
      <c r="I52" s="94" t="s">
        <v>528</v>
      </c>
      <c r="J52" s="93" t="s">
        <v>529</v>
      </c>
      <c r="K52" s="136" t="s">
        <v>553</v>
      </c>
      <c r="L52" s="96" t="s">
        <v>531</v>
      </c>
      <c r="M52" s="136" t="s">
        <v>554</v>
      </c>
      <c r="N52" s="94" t="s">
        <v>555</v>
      </c>
      <c r="O52" s="93" t="s">
        <v>533</v>
      </c>
      <c r="P52" s="95" t="s">
        <v>534</v>
      </c>
      <c r="Q52" s="41"/>
      <c r="R52" s="6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</row>
    <row r="53" spans="1:38" s="198" customFormat="1" ht="12.75" customHeight="1">
      <c r="A53" s="318">
        <v>1</v>
      </c>
      <c r="B53" s="319">
        <v>44978</v>
      </c>
      <c r="C53" s="320"/>
      <c r="D53" s="320" t="s">
        <v>891</v>
      </c>
      <c r="E53" s="318" t="s">
        <v>537</v>
      </c>
      <c r="F53" s="318">
        <v>442.5</v>
      </c>
      <c r="G53" s="318">
        <v>432</v>
      </c>
      <c r="H53" s="321">
        <v>432</v>
      </c>
      <c r="I53" s="321" t="s">
        <v>892</v>
      </c>
      <c r="J53" s="326" t="s">
        <v>930</v>
      </c>
      <c r="K53" s="323">
        <f t="shared" ref="K53" si="33">H53-F53</f>
        <v>-10.5</v>
      </c>
      <c r="L53" s="324">
        <v>100</v>
      </c>
      <c r="M53" s="325">
        <f t="shared" ref="M53" si="34">(K53*N53)-100</f>
        <v>-14275</v>
      </c>
      <c r="N53" s="323">
        <v>1350</v>
      </c>
      <c r="O53" s="326" t="s">
        <v>547</v>
      </c>
      <c r="P53" s="327">
        <v>44988</v>
      </c>
      <c r="Q53" s="200"/>
      <c r="R53" s="203" t="s">
        <v>799</v>
      </c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230"/>
      <c r="AG53" s="229"/>
      <c r="AH53" s="200"/>
      <c r="AI53" s="200"/>
      <c r="AJ53" s="230"/>
      <c r="AK53" s="230"/>
      <c r="AL53" s="230"/>
    </row>
    <row r="54" spans="1:38" s="198" customFormat="1" ht="12.75" customHeight="1">
      <c r="A54" s="201">
        <v>2</v>
      </c>
      <c r="B54" s="299">
        <v>44979</v>
      </c>
      <c r="C54" s="235"/>
      <c r="D54" s="235" t="s">
        <v>893</v>
      </c>
      <c r="E54" s="201" t="s">
        <v>537</v>
      </c>
      <c r="F54" s="201" t="s">
        <v>894</v>
      </c>
      <c r="G54" s="201">
        <v>1380</v>
      </c>
      <c r="H54" s="202"/>
      <c r="I54" s="202" t="s">
        <v>895</v>
      </c>
      <c r="J54" s="226" t="s">
        <v>538</v>
      </c>
      <c r="K54" s="202"/>
      <c r="L54" s="218"/>
      <c r="M54" s="219"/>
      <c r="N54" s="202"/>
      <c r="O54" s="226"/>
      <c r="P54" s="199"/>
      <c r="Q54" s="200"/>
      <c r="R54" s="203" t="s">
        <v>536</v>
      </c>
      <c r="S54" s="197"/>
      <c r="T54" s="197"/>
      <c r="U54" s="197"/>
      <c r="V54" s="197"/>
      <c r="W54" s="197"/>
      <c r="X54" s="197"/>
      <c r="Y54" s="197"/>
      <c r="Z54" s="197"/>
      <c r="AA54" s="197"/>
      <c r="AB54" s="197"/>
      <c r="AC54" s="197"/>
      <c r="AD54" s="197"/>
      <c r="AE54" s="197"/>
      <c r="AF54" s="230"/>
      <c r="AG54" s="229"/>
      <c r="AH54" s="200"/>
      <c r="AI54" s="200"/>
      <c r="AJ54" s="230"/>
      <c r="AK54" s="230"/>
      <c r="AL54" s="230"/>
    </row>
    <row r="55" spans="1:38" s="198" customFormat="1" ht="15.6" customHeight="1">
      <c r="A55" s="301">
        <v>3</v>
      </c>
      <c r="B55" s="277">
        <v>44986</v>
      </c>
      <c r="C55" s="298"/>
      <c r="D55" s="298" t="s">
        <v>908</v>
      </c>
      <c r="E55" s="278" t="s">
        <v>537</v>
      </c>
      <c r="F55" s="278">
        <v>2130</v>
      </c>
      <c r="G55" s="278">
        <v>2090</v>
      </c>
      <c r="H55" s="297">
        <v>2162</v>
      </c>
      <c r="I55" s="302" t="s">
        <v>909</v>
      </c>
      <c r="J55" s="303" t="s">
        <v>931</v>
      </c>
      <c r="K55" s="284">
        <f t="shared" ref="K55" si="35">H55-F55</f>
        <v>32</v>
      </c>
      <c r="L55" s="295">
        <v>100</v>
      </c>
      <c r="M55" s="296">
        <f t="shared" ref="M55" si="36">(K55*N55)-100</f>
        <v>9500</v>
      </c>
      <c r="N55" s="284">
        <v>300</v>
      </c>
      <c r="O55" s="276" t="s">
        <v>535</v>
      </c>
      <c r="P55" s="277">
        <v>44988</v>
      </c>
      <c r="Q55" s="1"/>
      <c r="R55" s="6" t="s">
        <v>536</v>
      </c>
      <c r="S55" s="1"/>
      <c r="T55" s="1"/>
      <c r="U55" s="1"/>
      <c r="V55" s="1"/>
      <c r="W55" s="1"/>
      <c r="X55" s="6"/>
      <c r="Y55" s="1"/>
      <c r="Z55" s="1"/>
      <c r="AA55" s="1"/>
      <c r="AB55" s="1"/>
      <c r="AC55" s="1"/>
      <c r="AD55" s="6"/>
      <c r="AE55" s="1"/>
      <c r="AF55" s="1"/>
      <c r="AG55" s="1"/>
      <c r="AH55" s="197"/>
      <c r="AI55" s="197"/>
      <c r="AJ55" s="203"/>
      <c r="AK55" s="197"/>
      <c r="AL55" s="197"/>
    </row>
    <row r="56" spans="1:38" s="198" customFormat="1" ht="15.6" customHeight="1">
      <c r="A56" s="301">
        <v>4</v>
      </c>
      <c r="B56" s="277">
        <v>44986</v>
      </c>
      <c r="C56" s="298"/>
      <c r="D56" s="298" t="s">
        <v>916</v>
      </c>
      <c r="E56" s="278" t="s">
        <v>537</v>
      </c>
      <c r="F56" s="278">
        <v>753</v>
      </c>
      <c r="G56" s="278">
        <v>739</v>
      </c>
      <c r="H56" s="297">
        <v>762.5</v>
      </c>
      <c r="I56" s="302" t="s">
        <v>917</v>
      </c>
      <c r="J56" s="303" t="s">
        <v>933</v>
      </c>
      <c r="K56" s="284">
        <f t="shared" ref="K56" si="37">H56-F56</f>
        <v>9.5</v>
      </c>
      <c r="L56" s="295">
        <v>100</v>
      </c>
      <c r="M56" s="296">
        <f t="shared" ref="M56" si="38">(K56*N56)-100</f>
        <v>8925</v>
      </c>
      <c r="N56" s="284">
        <v>950</v>
      </c>
      <c r="O56" s="276" t="s">
        <v>535</v>
      </c>
      <c r="P56" s="277">
        <v>44988</v>
      </c>
      <c r="Q56" s="1"/>
      <c r="R56" s="6" t="s">
        <v>536</v>
      </c>
      <c r="S56" s="1"/>
      <c r="T56" s="1"/>
      <c r="U56" s="1"/>
      <c r="V56" s="1"/>
      <c r="W56" s="1"/>
      <c r="X56" s="6"/>
      <c r="Y56" s="1"/>
      <c r="Z56" s="1"/>
      <c r="AA56" s="1"/>
      <c r="AB56" s="1"/>
      <c r="AC56" s="1"/>
      <c r="AD56" s="6"/>
      <c r="AE56" s="1"/>
      <c r="AF56" s="1"/>
      <c r="AG56" s="1"/>
      <c r="AH56" s="197"/>
      <c r="AI56" s="197"/>
      <c r="AJ56" s="203"/>
      <c r="AK56" s="197"/>
      <c r="AL56" s="197"/>
    </row>
    <row r="57" spans="1:38" s="198" customFormat="1" ht="12.75" customHeight="1">
      <c r="A57" s="318">
        <v>5</v>
      </c>
      <c r="B57" s="319">
        <v>44987</v>
      </c>
      <c r="C57" s="320"/>
      <c r="D57" s="320" t="s">
        <v>922</v>
      </c>
      <c r="E57" s="318" t="s">
        <v>537</v>
      </c>
      <c r="F57" s="318">
        <v>3202.5</v>
      </c>
      <c r="G57" s="318">
        <v>3155</v>
      </c>
      <c r="H57" s="321">
        <v>3155</v>
      </c>
      <c r="I57" s="321" t="s">
        <v>923</v>
      </c>
      <c r="J57" s="322" t="s">
        <v>928</v>
      </c>
      <c r="K57" s="323">
        <f t="shared" ref="K57" si="39">H57-F57</f>
        <v>-47.5</v>
      </c>
      <c r="L57" s="324">
        <v>100</v>
      </c>
      <c r="M57" s="325">
        <f t="shared" ref="M57" si="40">(K57*N57)-100</f>
        <v>-13162.5</v>
      </c>
      <c r="N57" s="323">
        <v>275</v>
      </c>
      <c r="O57" s="326" t="s">
        <v>547</v>
      </c>
      <c r="P57" s="327">
        <v>44987</v>
      </c>
      <c r="Q57" s="200"/>
      <c r="R57" s="203" t="s">
        <v>799</v>
      </c>
      <c r="S57" s="197"/>
      <c r="T57" s="197"/>
      <c r="U57" s="197"/>
      <c r="V57" s="197"/>
      <c r="W57" s="197"/>
      <c r="X57" s="197"/>
      <c r="Y57" s="197"/>
      <c r="Z57" s="197"/>
      <c r="AA57" s="197"/>
      <c r="AB57" s="197"/>
      <c r="AC57" s="197"/>
      <c r="AD57" s="197"/>
      <c r="AE57" s="197"/>
      <c r="AF57" s="230"/>
      <c r="AG57" s="229"/>
      <c r="AH57" s="200"/>
      <c r="AI57" s="200"/>
      <c r="AJ57" s="230"/>
      <c r="AK57" s="230"/>
      <c r="AL57" s="230"/>
    </row>
    <row r="58" spans="1:38" s="198" customFormat="1" ht="12.75" customHeight="1">
      <c r="A58" s="318">
        <v>6</v>
      </c>
      <c r="B58" s="319">
        <v>44995</v>
      </c>
      <c r="C58" s="320"/>
      <c r="D58" s="320" t="s">
        <v>973</v>
      </c>
      <c r="E58" s="318" t="s">
        <v>537</v>
      </c>
      <c r="F58" s="318">
        <v>2340</v>
      </c>
      <c r="G58" s="318">
        <v>2290</v>
      </c>
      <c r="H58" s="321">
        <v>2290</v>
      </c>
      <c r="I58" s="321" t="s">
        <v>974</v>
      </c>
      <c r="J58" s="322" t="s">
        <v>982</v>
      </c>
      <c r="K58" s="323">
        <f t="shared" ref="K58:K59" si="41">H58-F58</f>
        <v>-50</v>
      </c>
      <c r="L58" s="324">
        <v>100</v>
      </c>
      <c r="M58" s="325">
        <f t="shared" ref="M58:M59" si="42">(K58*N58)-100</f>
        <v>-12600</v>
      </c>
      <c r="N58" s="323">
        <v>250</v>
      </c>
      <c r="O58" s="326" t="s">
        <v>547</v>
      </c>
      <c r="P58" s="327">
        <v>44998</v>
      </c>
      <c r="Q58" s="200"/>
      <c r="R58" s="203"/>
      <c r="S58" s="197"/>
      <c r="T58" s="197"/>
      <c r="U58" s="197"/>
      <c r="V58" s="197"/>
      <c r="W58" s="197"/>
      <c r="X58" s="197"/>
      <c r="Y58" s="197"/>
      <c r="Z58" s="197"/>
      <c r="AA58" s="197"/>
      <c r="AB58" s="197"/>
      <c r="AC58" s="197"/>
      <c r="AD58" s="197"/>
      <c r="AE58" s="197"/>
      <c r="AF58" s="230"/>
      <c r="AG58" s="229"/>
      <c r="AH58" s="200"/>
      <c r="AI58" s="200"/>
      <c r="AJ58" s="230"/>
      <c r="AK58" s="230"/>
      <c r="AL58" s="230"/>
    </row>
    <row r="59" spans="1:38" ht="12.75" customHeight="1">
      <c r="A59" s="301">
        <v>7</v>
      </c>
      <c r="B59" s="277">
        <v>44999</v>
      </c>
      <c r="C59" s="359"/>
      <c r="D59" s="359" t="s">
        <v>996</v>
      </c>
      <c r="E59" s="301" t="s">
        <v>537</v>
      </c>
      <c r="F59" s="301">
        <v>659</v>
      </c>
      <c r="G59" s="301">
        <v>645</v>
      </c>
      <c r="H59" s="360">
        <v>669.5</v>
      </c>
      <c r="I59" s="360" t="s">
        <v>997</v>
      </c>
      <c r="J59" s="303" t="s">
        <v>655</v>
      </c>
      <c r="K59" s="284">
        <f t="shared" si="41"/>
        <v>10.5</v>
      </c>
      <c r="L59" s="295">
        <v>100</v>
      </c>
      <c r="M59" s="296">
        <f t="shared" si="42"/>
        <v>8825</v>
      </c>
      <c r="N59" s="284">
        <v>850</v>
      </c>
      <c r="O59" s="276" t="s">
        <v>535</v>
      </c>
      <c r="P59" s="277">
        <v>45001</v>
      </c>
      <c r="Q59" s="356"/>
      <c r="R59" s="54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357"/>
      <c r="AG59" s="358"/>
      <c r="AH59" s="356"/>
      <c r="AI59" s="356"/>
      <c r="AJ59" s="357"/>
      <c r="AK59" s="357"/>
      <c r="AL59" s="357"/>
    </row>
    <row r="60" spans="1:38" ht="12.75" customHeight="1">
      <c r="A60" s="389">
        <v>8</v>
      </c>
      <c r="B60" s="383">
        <v>44999</v>
      </c>
      <c r="C60" s="350"/>
      <c r="D60" s="350" t="s">
        <v>998</v>
      </c>
      <c r="E60" s="257" t="s">
        <v>537</v>
      </c>
      <c r="F60" s="257" t="s">
        <v>999</v>
      </c>
      <c r="G60" s="389">
        <v>16880</v>
      </c>
      <c r="H60" s="351"/>
      <c r="I60" s="351" t="s">
        <v>1001</v>
      </c>
      <c r="J60" s="391" t="s">
        <v>538</v>
      </c>
      <c r="K60" s="353"/>
      <c r="L60" s="354"/>
      <c r="M60" s="355"/>
      <c r="N60" s="353"/>
      <c r="O60" s="351"/>
      <c r="P60" s="258"/>
      <c r="Q60" s="356"/>
      <c r="R60" s="54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357"/>
      <c r="AG60" s="358"/>
      <c r="AH60" s="356"/>
      <c r="AI60" s="356"/>
      <c r="AJ60" s="357"/>
      <c r="AK60" s="357"/>
      <c r="AL60" s="357"/>
    </row>
    <row r="61" spans="1:38" ht="12.75" customHeight="1">
      <c r="A61" s="390"/>
      <c r="B61" s="384"/>
      <c r="C61" s="350"/>
      <c r="D61" s="350" t="s">
        <v>1011</v>
      </c>
      <c r="E61" s="257" t="s">
        <v>886</v>
      </c>
      <c r="F61" s="257" t="s">
        <v>1000</v>
      </c>
      <c r="G61" s="390"/>
      <c r="H61" s="351"/>
      <c r="I61" s="351"/>
      <c r="J61" s="392"/>
      <c r="K61" s="353"/>
      <c r="L61" s="354"/>
      <c r="M61" s="355"/>
      <c r="N61" s="353"/>
      <c r="O61" s="351"/>
      <c r="P61" s="258"/>
      <c r="Q61" s="356"/>
      <c r="R61" s="54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357"/>
      <c r="AG61" s="358"/>
      <c r="AH61" s="356"/>
      <c r="AI61" s="356"/>
      <c r="AJ61" s="357"/>
      <c r="AK61" s="357"/>
      <c r="AL61" s="357"/>
    </row>
    <row r="62" spans="1:38" ht="12.75" customHeight="1">
      <c r="A62" s="318">
        <v>9</v>
      </c>
      <c r="B62" s="327">
        <v>44999</v>
      </c>
      <c r="C62" s="320"/>
      <c r="D62" s="320" t="s">
        <v>1009</v>
      </c>
      <c r="E62" s="318" t="s">
        <v>537</v>
      </c>
      <c r="F62" s="318">
        <v>156</v>
      </c>
      <c r="G62" s="318">
        <v>152.75</v>
      </c>
      <c r="H62" s="321">
        <v>152.75</v>
      </c>
      <c r="I62" s="321" t="s">
        <v>1010</v>
      </c>
      <c r="J62" s="322" t="s">
        <v>1064</v>
      </c>
      <c r="K62" s="323">
        <f t="shared" ref="K62" si="43">H62-F62</f>
        <v>-3.25</v>
      </c>
      <c r="L62" s="324">
        <v>100</v>
      </c>
      <c r="M62" s="325">
        <f t="shared" ref="M62" si="44">(K62*N62)-100</f>
        <v>-12612.5</v>
      </c>
      <c r="N62" s="323">
        <v>3850</v>
      </c>
      <c r="O62" s="326" t="s">
        <v>547</v>
      </c>
      <c r="P62" s="327">
        <v>45000</v>
      </c>
      <c r="Q62" s="356"/>
      <c r="R62" s="54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357"/>
      <c r="AG62" s="358"/>
      <c r="AH62" s="356"/>
      <c r="AI62" s="356"/>
      <c r="AJ62" s="357"/>
      <c r="AK62" s="357"/>
      <c r="AL62" s="357"/>
    </row>
    <row r="63" spans="1:38" ht="12.75" customHeight="1">
      <c r="A63" s="257">
        <v>10</v>
      </c>
      <c r="B63" s="349">
        <v>45000</v>
      </c>
      <c r="C63" s="350"/>
      <c r="D63" s="350" t="s">
        <v>1031</v>
      </c>
      <c r="E63" s="257" t="s">
        <v>537</v>
      </c>
      <c r="F63" s="257" t="s">
        <v>1032</v>
      </c>
      <c r="G63" s="257">
        <v>752</v>
      </c>
      <c r="H63" s="351"/>
      <c r="I63" s="351" t="s">
        <v>1033</v>
      </c>
      <c r="J63" s="352" t="s">
        <v>538</v>
      </c>
      <c r="K63" s="353"/>
      <c r="L63" s="354"/>
      <c r="M63" s="355"/>
      <c r="N63" s="353"/>
      <c r="O63" s="351"/>
      <c r="P63" s="258"/>
      <c r="Q63" s="356"/>
      <c r="R63" s="54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357"/>
      <c r="AG63" s="358"/>
      <c r="AH63" s="356"/>
      <c r="AI63" s="356"/>
      <c r="AJ63" s="357"/>
      <c r="AK63" s="357"/>
      <c r="AL63" s="357"/>
    </row>
    <row r="64" spans="1:38" ht="12.75" customHeight="1">
      <c r="A64" s="257">
        <v>11</v>
      </c>
      <c r="B64" s="349">
        <v>45000</v>
      </c>
      <c r="C64" s="350"/>
      <c r="D64" s="350" t="s">
        <v>1034</v>
      </c>
      <c r="E64" s="257" t="s">
        <v>537</v>
      </c>
      <c r="F64" s="257" t="s">
        <v>1035</v>
      </c>
      <c r="G64" s="257">
        <v>1845</v>
      </c>
      <c r="H64" s="351"/>
      <c r="I64" s="351" t="s">
        <v>1036</v>
      </c>
      <c r="J64" s="352" t="s">
        <v>538</v>
      </c>
      <c r="K64" s="353"/>
      <c r="L64" s="354"/>
      <c r="M64" s="355"/>
      <c r="N64" s="353"/>
      <c r="O64" s="351"/>
      <c r="P64" s="258"/>
      <c r="Q64" s="356"/>
      <c r="R64" s="54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357"/>
      <c r="AG64" s="358"/>
      <c r="AH64" s="356"/>
      <c r="AI64" s="356"/>
      <c r="AJ64" s="357"/>
      <c r="AK64" s="357"/>
      <c r="AL64" s="357"/>
    </row>
    <row r="65" spans="1:38" ht="12.75" customHeight="1">
      <c r="A65" s="257"/>
      <c r="B65" s="349"/>
      <c r="C65" s="350"/>
      <c r="D65" s="350"/>
      <c r="E65" s="257"/>
      <c r="F65" s="257"/>
      <c r="G65" s="257"/>
      <c r="H65" s="351"/>
      <c r="I65" s="351"/>
      <c r="J65" s="352"/>
      <c r="K65" s="353"/>
      <c r="L65" s="354"/>
      <c r="M65" s="355"/>
      <c r="N65" s="353"/>
      <c r="O65" s="351"/>
      <c r="P65" s="258"/>
      <c r="Q65" s="356"/>
      <c r="R65" s="54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357"/>
      <c r="AG65" s="358"/>
      <c r="AH65" s="356"/>
      <c r="AI65" s="356"/>
      <c r="AJ65" s="357"/>
      <c r="AK65" s="357"/>
      <c r="AL65" s="357"/>
    </row>
    <row r="66" spans="1:38" ht="12.75" customHeight="1">
      <c r="A66" s="257"/>
      <c r="B66" s="349"/>
      <c r="C66" s="350"/>
      <c r="D66" s="350"/>
      <c r="E66" s="257"/>
      <c r="F66" s="257"/>
      <c r="G66" s="257"/>
      <c r="H66" s="351"/>
      <c r="I66" s="351"/>
      <c r="J66" s="352"/>
      <c r="K66" s="353"/>
      <c r="L66" s="354"/>
      <c r="M66" s="355"/>
      <c r="N66" s="353"/>
      <c r="O66" s="351"/>
      <c r="P66" s="258"/>
      <c r="Q66" s="356"/>
      <c r="R66" s="54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357"/>
      <c r="AG66" s="358"/>
      <c r="AH66" s="356"/>
      <c r="AI66" s="356"/>
      <c r="AJ66" s="357"/>
      <c r="AK66" s="357"/>
      <c r="AL66" s="357"/>
    </row>
    <row r="67" spans="1:38" s="198" customFormat="1" ht="12.75" customHeight="1">
      <c r="A67" s="201"/>
      <c r="B67" s="199"/>
      <c r="C67" s="235"/>
      <c r="D67" s="235"/>
      <c r="E67" s="201"/>
      <c r="F67" s="201"/>
      <c r="G67" s="201"/>
      <c r="H67" s="202"/>
      <c r="I67" s="202"/>
      <c r="J67" s="226"/>
      <c r="K67" s="235"/>
      <c r="L67" s="201"/>
      <c r="M67" s="201"/>
      <c r="N67" s="201"/>
      <c r="O67" s="202"/>
      <c r="P67" s="202"/>
      <c r="Q67" s="200"/>
      <c r="R67" s="203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230"/>
      <c r="AG67" s="229"/>
      <c r="AH67" s="200"/>
      <c r="AI67" s="200"/>
      <c r="AJ67" s="230"/>
      <c r="AK67" s="230"/>
      <c r="AL67" s="230"/>
    </row>
    <row r="68" spans="1:38" ht="38.25" customHeight="1">
      <c r="A68" s="137" t="s">
        <v>557</v>
      </c>
      <c r="B68" s="137"/>
      <c r="C68" s="137"/>
      <c r="D68" s="137"/>
      <c r="E68" s="138"/>
      <c r="F68" s="102"/>
      <c r="G68" s="102"/>
      <c r="H68" s="102"/>
      <c r="I68" s="102"/>
      <c r="J68" s="1"/>
      <c r="K68" s="6"/>
      <c r="L68" s="6"/>
      <c r="M68" s="6"/>
      <c r="N68" s="1"/>
      <c r="O68" s="1"/>
      <c r="P68" s="41"/>
      <c r="Q68" s="41"/>
      <c r="R68" s="6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41"/>
      <c r="AG68" s="41"/>
      <c r="AH68" s="41"/>
      <c r="AI68" s="41"/>
      <c r="AJ68" s="41"/>
      <c r="AK68" s="41"/>
      <c r="AL68" s="41"/>
    </row>
    <row r="69" spans="1:38" ht="38.25">
      <c r="A69" s="94" t="s">
        <v>16</v>
      </c>
      <c r="B69" s="94" t="s">
        <v>512</v>
      </c>
      <c r="C69" s="94"/>
      <c r="D69" s="95" t="s">
        <v>523</v>
      </c>
      <c r="E69" s="94" t="s">
        <v>524</v>
      </c>
      <c r="F69" s="94" t="s">
        <v>525</v>
      </c>
      <c r="G69" s="94" t="s">
        <v>545</v>
      </c>
      <c r="H69" s="94" t="s">
        <v>527</v>
      </c>
      <c r="I69" s="94" t="s">
        <v>528</v>
      </c>
      <c r="J69" s="93" t="s">
        <v>529</v>
      </c>
      <c r="K69" s="93" t="s">
        <v>558</v>
      </c>
      <c r="L69" s="96" t="s">
        <v>531</v>
      </c>
      <c r="M69" s="136" t="s">
        <v>554</v>
      </c>
      <c r="N69" s="94" t="s">
        <v>555</v>
      </c>
      <c r="O69" s="94" t="s">
        <v>533</v>
      </c>
      <c r="P69" s="95" t="s">
        <v>534</v>
      </c>
      <c r="Q69" s="41"/>
      <c r="R69" s="6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41"/>
      <c r="AG69" s="41"/>
      <c r="AH69" s="41"/>
      <c r="AI69" s="41"/>
      <c r="AJ69" s="41"/>
      <c r="AK69" s="41"/>
      <c r="AL69" s="41"/>
    </row>
    <row r="70" spans="1:38" s="198" customFormat="1" ht="15.6" customHeight="1">
      <c r="A70" s="301">
        <v>1</v>
      </c>
      <c r="B70" s="277">
        <v>44985</v>
      </c>
      <c r="C70" s="298"/>
      <c r="D70" s="298" t="s">
        <v>901</v>
      </c>
      <c r="E70" s="278" t="s">
        <v>537</v>
      </c>
      <c r="F70" s="278">
        <v>38</v>
      </c>
      <c r="G70" s="278">
        <v>21</v>
      </c>
      <c r="H70" s="297">
        <v>45.5</v>
      </c>
      <c r="I70" s="302" t="s">
        <v>902</v>
      </c>
      <c r="J70" s="276" t="s">
        <v>924</v>
      </c>
      <c r="K70" s="284">
        <f t="shared" ref="K70" si="45">H70-F70</f>
        <v>7.5</v>
      </c>
      <c r="L70" s="295">
        <v>100</v>
      </c>
      <c r="M70" s="296">
        <f t="shared" ref="M70" si="46">(K70*N70)-100</f>
        <v>2150</v>
      </c>
      <c r="N70" s="284">
        <v>300</v>
      </c>
      <c r="O70" s="276" t="s">
        <v>535</v>
      </c>
      <c r="P70" s="277">
        <v>44987</v>
      </c>
      <c r="Q70" s="1"/>
      <c r="R70" s="6" t="s">
        <v>799</v>
      </c>
      <c r="S70" s="1"/>
      <c r="T70" s="1"/>
      <c r="U70" s="1"/>
      <c r="V70" s="1"/>
      <c r="W70" s="1"/>
      <c r="X70" s="6"/>
      <c r="Y70" s="1"/>
      <c r="Z70" s="1"/>
      <c r="AA70" s="1"/>
      <c r="AB70" s="1"/>
      <c r="AC70" s="1"/>
      <c r="AD70" s="6"/>
      <c r="AE70" s="1"/>
      <c r="AF70" s="1"/>
      <c r="AG70" s="1"/>
      <c r="AH70" s="197"/>
      <c r="AI70" s="197"/>
      <c r="AJ70" s="203"/>
      <c r="AK70" s="197"/>
      <c r="AL70" s="197"/>
    </row>
    <row r="71" spans="1:38" s="198" customFormat="1" ht="15.6" customHeight="1">
      <c r="A71" s="385">
        <v>2</v>
      </c>
      <c r="B71" s="383">
        <v>44985</v>
      </c>
      <c r="C71" s="235"/>
      <c r="D71" s="235" t="s">
        <v>903</v>
      </c>
      <c r="E71" s="201" t="s">
        <v>537</v>
      </c>
      <c r="F71" s="201" t="s">
        <v>905</v>
      </c>
      <c r="G71" s="201"/>
      <c r="H71" s="202"/>
      <c r="I71" s="271"/>
      <c r="J71" s="387" t="s">
        <v>538</v>
      </c>
      <c r="K71" s="202"/>
      <c r="L71" s="218"/>
      <c r="M71" s="219"/>
      <c r="N71" s="202"/>
      <c r="O71" s="226"/>
      <c r="P71" s="199"/>
      <c r="Q71" s="1"/>
      <c r="R71" s="6" t="s">
        <v>536</v>
      </c>
      <c r="S71" s="1"/>
      <c r="T71" s="1"/>
      <c r="U71" s="1"/>
      <c r="V71" s="1"/>
      <c r="W71" s="1"/>
      <c r="X71" s="6"/>
      <c r="Y71" s="1"/>
      <c r="Z71" s="1"/>
      <c r="AA71" s="1"/>
      <c r="AB71" s="1"/>
      <c r="AC71" s="1"/>
      <c r="AD71" s="6"/>
      <c r="AE71" s="1"/>
      <c r="AF71" s="1"/>
      <c r="AG71" s="1"/>
      <c r="AH71" s="197"/>
      <c r="AI71" s="197"/>
      <c r="AJ71" s="203"/>
      <c r="AK71" s="197"/>
      <c r="AL71" s="197"/>
    </row>
    <row r="72" spans="1:38" s="198" customFormat="1" ht="15.6" customHeight="1">
      <c r="A72" s="386"/>
      <c r="B72" s="384"/>
      <c r="C72" s="235"/>
      <c r="D72" s="235" t="s">
        <v>904</v>
      </c>
      <c r="E72" s="201" t="s">
        <v>886</v>
      </c>
      <c r="F72" s="201" t="s">
        <v>906</v>
      </c>
      <c r="G72" s="201"/>
      <c r="H72" s="202"/>
      <c r="I72" s="271"/>
      <c r="J72" s="388"/>
      <c r="K72" s="202"/>
      <c r="L72" s="218"/>
      <c r="M72" s="219"/>
      <c r="N72" s="202"/>
      <c r="O72" s="226"/>
      <c r="P72" s="199"/>
      <c r="Q72" s="1"/>
      <c r="R72" s="6"/>
      <c r="S72" s="1"/>
      <c r="T72" s="1"/>
      <c r="U72" s="1"/>
      <c r="V72" s="1"/>
      <c r="W72" s="1"/>
      <c r="X72" s="6"/>
      <c r="Y72" s="1"/>
      <c r="Z72" s="1"/>
      <c r="AA72" s="1"/>
      <c r="AB72" s="1"/>
      <c r="AC72" s="1"/>
      <c r="AD72" s="6"/>
      <c r="AE72" s="1"/>
      <c r="AF72" s="1"/>
      <c r="AG72" s="1"/>
      <c r="AH72" s="197"/>
      <c r="AI72" s="197"/>
      <c r="AJ72" s="203"/>
      <c r="AK72" s="197"/>
      <c r="AL72" s="197"/>
    </row>
    <row r="73" spans="1:38" s="198" customFormat="1" ht="15.6" customHeight="1">
      <c r="A73" s="301">
        <v>3</v>
      </c>
      <c r="B73" s="277">
        <v>44985</v>
      </c>
      <c r="C73" s="298"/>
      <c r="D73" s="298" t="s">
        <v>907</v>
      </c>
      <c r="E73" s="278" t="s">
        <v>537</v>
      </c>
      <c r="F73" s="278">
        <v>22</v>
      </c>
      <c r="G73" s="278"/>
      <c r="H73" s="297">
        <v>28.5</v>
      </c>
      <c r="I73" s="302" t="s">
        <v>897</v>
      </c>
      <c r="J73" s="303" t="s">
        <v>919</v>
      </c>
      <c r="K73" s="284">
        <f t="shared" ref="K73" si="47">H73-F73</f>
        <v>6.5</v>
      </c>
      <c r="L73" s="295">
        <v>100</v>
      </c>
      <c r="M73" s="296">
        <f t="shared" ref="M73" si="48">(K73*N73)-100</f>
        <v>1525</v>
      </c>
      <c r="N73" s="284">
        <v>250</v>
      </c>
      <c r="O73" s="276" t="s">
        <v>535</v>
      </c>
      <c r="P73" s="277">
        <v>44986</v>
      </c>
      <c r="Q73" s="1"/>
      <c r="R73" s="6" t="s">
        <v>536</v>
      </c>
      <c r="S73" s="1"/>
      <c r="T73" s="1"/>
      <c r="U73" s="1"/>
      <c r="V73" s="1"/>
      <c r="W73" s="1"/>
      <c r="X73" s="6"/>
      <c r="Y73" s="1"/>
      <c r="Z73" s="1"/>
      <c r="AA73" s="1"/>
      <c r="AB73" s="1"/>
      <c r="AC73" s="1"/>
      <c r="AD73" s="6"/>
      <c r="AE73" s="1"/>
      <c r="AF73" s="1"/>
      <c r="AG73" s="1"/>
      <c r="AH73" s="197"/>
      <c r="AI73" s="197"/>
      <c r="AJ73" s="203"/>
      <c r="AK73" s="197"/>
      <c r="AL73" s="197"/>
    </row>
    <row r="74" spans="1:38" s="198" customFormat="1" ht="15.6" customHeight="1">
      <c r="A74" s="301">
        <v>4</v>
      </c>
      <c r="B74" s="277">
        <v>44986</v>
      </c>
      <c r="C74" s="298"/>
      <c r="D74" s="298" t="s">
        <v>907</v>
      </c>
      <c r="E74" s="278" t="s">
        <v>537</v>
      </c>
      <c r="F74" s="278">
        <v>20.5</v>
      </c>
      <c r="G74" s="278"/>
      <c r="H74" s="297">
        <v>27.5</v>
      </c>
      <c r="I74" s="302" t="s">
        <v>897</v>
      </c>
      <c r="J74" s="303" t="s">
        <v>921</v>
      </c>
      <c r="K74" s="284">
        <f t="shared" ref="K74" si="49">H74-F74</f>
        <v>7</v>
      </c>
      <c r="L74" s="295">
        <v>100</v>
      </c>
      <c r="M74" s="296">
        <f t="shared" ref="M74" si="50">(K74*N74)-100</f>
        <v>1650</v>
      </c>
      <c r="N74" s="284">
        <v>250</v>
      </c>
      <c r="O74" s="276" t="s">
        <v>535</v>
      </c>
      <c r="P74" s="277">
        <v>44987</v>
      </c>
      <c r="Q74" s="1"/>
      <c r="R74" s="6" t="s">
        <v>536</v>
      </c>
      <c r="S74" s="1"/>
      <c r="T74" s="1"/>
      <c r="U74" s="1"/>
      <c r="V74" s="1"/>
      <c r="W74" s="1"/>
      <c r="X74" s="6"/>
      <c r="Y74" s="1"/>
      <c r="Z74" s="1"/>
      <c r="AA74" s="1"/>
      <c r="AB74" s="1"/>
      <c r="AC74" s="1"/>
      <c r="AD74" s="6"/>
      <c r="AE74" s="1"/>
      <c r="AF74" s="1"/>
      <c r="AG74" s="1"/>
      <c r="AH74" s="197"/>
      <c r="AI74" s="197"/>
      <c r="AJ74" s="203"/>
      <c r="AK74" s="197"/>
      <c r="AL74" s="197"/>
    </row>
    <row r="75" spans="1:38" s="198" customFormat="1" ht="15.6" customHeight="1">
      <c r="A75" s="301">
        <v>5</v>
      </c>
      <c r="B75" s="277">
        <v>44986</v>
      </c>
      <c r="C75" s="298"/>
      <c r="D75" s="298" t="s">
        <v>914</v>
      </c>
      <c r="E75" s="278" t="s">
        <v>537</v>
      </c>
      <c r="F75" s="278">
        <v>71</v>
      </c>
      <c r="G75" s="278">
        <v>40</v>
      </c>
      <c r="H75" s="297">
        <v>91</v>
      </c>
      <c r="I75" s="302" t="s">
        <v>915</v>
      </c>
      <c r="J75" s="303" t="s">
        <v>880</v>
      </c>
      <c r="K75" s="284">
        <f t="shared" ref="K75" si="51">H75-F75</f>
        <v>20</v>
      </c>
      <c r="L75" s="295">
        <v>100</v>
      </c>
      <c r="M75" s="296">
        <f t="shared" ref="M75" si="52">(K75*N75)-100</f>
        <v>900</v>
      </c>
      <c r="N75" s="284">
        <v>50</v>
      </c>
      <c r="O75" s="276" t="s">
        <v>535</v>
      </c>
      <c r="P75" s="277">
        <v>44986</v>
      </c>
      <c r="Q75" s="1"/>
      <c r="R75" s="6" t="s">
        <v>536</v>
      </c>
      <c r="S75" s="1"/>
      <c r="T75" s="1"/>
      <c r="U75" s="1"/>
      <c r="V75" s="1"/>
      <c r="W75" s="1"/>
      <c r="X75" s="6"/>
      <c r="Y75" s="1"/>
      <c r="Z75" s="1"/>
      <c r="AA75" s="1"/>
      <c r="AB75" s="1"/>
      <c r="AC75" s="1"/>
      <c r="AD75" s="6"/>
      <c r="AE75" s="1"/>
      <c r="AF75" s="1"/>
      <c r="AG75" s="1"/>
      <c r="AH75" s="197"/>
      <c r="AI75" s="197"/>
      <c r="AJ75" s="203"/>
      <c r="AK75" s="197"/>
      <c r="AL75" s="197"/>
    </row>
    <row r="76" spans="1:38" s="198" customFormat="1" ht="15.6" customHeight="1">
      <c r="A76" s="328">
        <v>6</v>
      </c>
      <c r="B76" s="327">
        <v>44987</v>
      </c>
      <c r="C76" s="320"/>
      <c r="D76" s="320" t="s">
        <v>914</v>
      </c>
      <c r="E76" s="318" t="s">
        <v>537</v>
      </c>
      <c r="F76" s="318">
        <v>19</v>
      </c>
      <c r="G76" s="318">
        <v>0</v>
      </c>
      <c r="H76" s="321">
        <v>0</v>
      </c>
      <c r="I76" s="329" t="s">
        <v>897</v>
      </c>
      <c r="J76" s="322" t="s">
        <v>925</v>
      </c>
      <c r="K76" s="323">
        <f t="shared" ref="K76:K77" si="53">H76-F76</f>
        <v>-19</v>
      </c>
      <c r="L76" s="324">
        <v>100</v>
      </c>
      <c r="M76" s="325">
        <f t="shared" ref="M76:M78" si="54">(K76*N76)-100</f>
        <v>-1050</v>
      </c>
      <c r="N76" s="323">
        <v>50</v>
      </c>
      <c r="O76" s="326" t="s">
        <v>547</v>
      </c>
      <c r="P76" s="327">
        <v>44987</v>
      </c>
      <c r="Q76" s="1"/>
      <c r="R76" s="6" t="s">
        <v>799</v>
      </c>
      <c r="S76" s="1"/>
      <c r="T76" s="1"/>
      <c r="U76" s="1"/>
      <c r="V76" s="1"/>
      <c r="W76" s="1"/>
      <c r="X76" s="6"/>
      <c r="Y76" s="1"/>
      <c r="Z76" s="1"/>
      <c r="AA76" s="1"/>
      <c r="AB76" s="1"/>
      <c r="AC76" s="1"/>
      <c r="AD76" s="6"/>
      <c r="AE76" s="1"/>
      <c r="AF76" s="1"/>
      <c r="AG76" s="1"/>
      <c r="AH76" s="197"/>
      <c r="AI76" s="197"/>
      <c r="AJ76" s="203"/>
      <c r="AK76" s="197"/>
      <c r="AL76" s="197"/>
    </row>
    <row r="77" spans="1:38" s="198" customFormat="1" ht="15.6" customHeight="1">
      <c r="A77" s="301">
        <v>7</v>
      </c>
      <c r="B77" s="277">
        <v>44987</v>
      </c>
      <c r="C77" s="298"/>
      <c r="D77" s="298" t="s">
        <v>926</v>
      </c>
      <c r="E77" s="278" t="s">
        <v>537</v>
      </c>
      <c r="F77" s="278">
        <v>65</v>
      </c>
      <c r="G77" s="278">
        <v>0</v>
      </c>
      <c r="H77" s="297">
        <v>95</v>
      </c>
      <c r="I77" s="302" t="s">
        <v>927</v>
      </c>
      <c r="J77" s="303" t="s">
        <v>550</v>
      </c>
      <c r="K77" s="284">
        <f t="shared" si="53"/>
        <v>30</v>
      </c>
      <c r="L77" s="295">
        <v>100</v>
      </c>
      <c r="M77" s="296">
        <f t="shared" si="54"/>
        <v>650</v>
      </c>
      <c r="N77" s="284">
        <v>25</v>
      </c>
      <c r="O77" s="276" t="s">
        <v>535</v>
      </c>
      <c r="P77" s="277">
        <v>44987</v>
      </c>
      <c r="Q77" s="1"/>
      <c r="R77" s="6" t="s">
        <v>536</v>
      </c>
      <c r="S77" s="1"/>
      <c r="T77" s="1"/>
      <c r="U77" s="1"/>
      <c r="V77" s="1"/>
      <c r="W77" s="1"/>
      <c r="X77" s="6"/>
      <c r="Y77" s="1"/>
      <c r="Z77" s="1"/>
      <c r="AA77" s="1"/>
      <c r="AB77" s="1"/>
      <c r="AC77" s="1"/>
      <c r="AD77" s="6"/>
      <c r="AE77" s="1"/>
      <c r="AF77" s="1"/>
      <c r="AG77" s="1"/>
      <c r="AH77" s="197"/>
      <c r="AI77" s="197"/>
      <c r="AJ77" s="203"/>
      <c r="AK77" s="197"/>
      <c r="AL77" s="197"/>
    </row>
    <row r="78" spans="1:38" s="198" customFormat="1" ht="15.6" customHeight="1">
      <c r="A78" s="301">
        <v>8</v>
      </c>
      <c r="B78" s="277">
        <v>44988</v>
      </c>
      <c r="C78" s="298"/>
      <c r="D78" s="298" t="s">
        <v>936</v>
      </c>
      <c r="E78" s="278" t="s">
        <v>886</v>
      </c>
      <c r="F78" s="278">
        <v>43</v>
      </c>
      <c r="G78" s="278">
        <v>64</v>
      </c>
      <c r="H78" s="297">
        <v>27</v>
      </c>
      <c r="I78" s="302" t="s">
        <v>940</v>
      </c>
      <c r="J78" s="303" t="s">
        <v>964</v>
      </c>
      <c r="K78" s="284">
        <f>F78-H78</f>
        <v>16</v>
      </c>
      <c r="L78" s="295">
        <v>100</v>
      </c>
      <c r="M78" s="296">
        <f t="shared" si="54"/>
        <v>4700</v>
      </c>
      <c r="N78" s="284">
        <v>300</v>
      </c>
      <c r="O78" s="276" t="s">
        <v>535</v>
      </c>
      <c r="P78" s="277">
        <v>44995</v>
      </c>
      <c r="Q78" s="1"/>
      <c r="R78" s="6" t="s">
        <v>536</v>
      </c>
      <c r="S78" s="1"/>
      <c r="T78" s="1"/>
      <c r="U78" s="1"/>
      <c r="V78" s="1"/>
      <c r="W78" s="1"/>
      <c r="X78" s="6"/>
      <c r="Y78" s="1"/>
      <c r="Z78" s="1"/>
      <c r="AA78" s="1"/>
      <c r="AB78" s="1"/>
      <c r="AC78" s="1"/>
      <c r="AD78" s="6"/>
      <c r="AE78" s="1"/>
      <c r="AF78" s="1"/>
      <c r="AG78" s="1"/>
      <c r="AH78" s="197"/>
      <c r="AI78" s="197"/>
      <c r="AJ78" s="203"/>
      <c r="AK78" s="197"/>
      <c r="AL78" s="197"/>
    </row>
    <row r="79" spans="1:38" s="198" customFormat="1" ht="15.6" customHeight="1">
      <c r="A79" s="301">
        <v>9</v>
      </c>
      <c r="B79" s="277">
        <v>44991</v>
      </c>
      <c r="C79" s="298"/>
      <c r="D79" s="298" t="s">
        <v>939</v>
      </c>
      <c r="E79" s="278" t="s">
        <v>886</v>
      </c>
      <c r="F79" s="278">
        <v>97.5</v>
      </c>
      <c r="G79" s="278">
        <v>140</v>
      </c>
      <c r="H79" s="297">
        <v>67.5</v>
      </c>
      <c r="I79" s="302" t="s">
        <v>941</v>
      </c>
      <c r="J79" s="303" t="s">
        <v>550</v>
      </c>
      <c r="K79" s="284">
        <f>F79-H79</f>
        <v>30</v>
      </c>
      <c r="L79" s="295">
        <v>100</v>
      </c>
      <c r="M79" s="296">
        <f t="shared" ref="M79" si="55">(K79*N79)-100</f>
        <v>1400</v>
      </c>
      <c r="N79" s="284">
        <v>50</v>
      </c>
      <c r="O79" s="276" t="s">
        <v>535</v>
      </c>
      <c r="P79" s="277">
        <v>44993</v>
      </c>
      <c r="Q79" s="1"/>
      <c r="R79" s="6" t="s">
        <v>536</v>
      </c>
      <c r="S79" s="1"/>
      <c r="T79" s="1"/>
      <c r="U79" s="1"/>
      <c r="V79" s="1"/>
      <c r="W79" s="1"/>
      <c r="X79" s="6"/>
      <c r="Y79" s="1"/>
      <c r="Z79" s="1"/>
      <c r="AA79" s="1"/>
      <c r="AB79" s="1"/>
      <c r="AC79" s="1"/>
      <c r="AD79" s="6"/>
      <c r="AE79" s="1"/>
      <c r="AF79" s="1"/>
      <c r="AG79" s="1"/>
      <c r="AH79" s="197"/>
      <c r="AI79" s="197"/>
      <c r="AJ79" s="203"/>
      <c r="AK79" s="197"/>
      <c r="AL79" s="197"/>
    </row>
    <row r="80" spans="1:38" s="198" customFormat="1" ht="15.6" customHeight="1">
      <c r="A80" s="301">
        <v>10</v>
      </c>
      <c r="B80" s="277">
        <v>44991</v>
      </c>
      <c r="C80" s="298"/>
      <c r="D80" s="298" t="s">
        <v>942</v>
      </c>
      <c r="E80" s="278" t="s">
        <v>537</v>
      </c>
      <c r="F80" s="278">
        <v>57</v>
      </c>
      <c r="G80" s="278">
        <v>18</v>
      </c>
      <c r="H80" s="297">
        <v>80</v>
      </c>
      <c r="I80" s="302" t="s">
        <v>943</v>
      </c>
      <c r="J80" s="303" t="s">
        <v>946</v>
      </c>
      <c r="K80" s="284">
        <f t="shared" ref="K80" si="56">H80-F80</f>
        <v>23</v>
      </c>
      <c r="L80" s="295">
        <v>100</v>
      </c>
      <c r="M80" s="296">
        <f t="shared" ref="M80" si="57">(K80*N80)-100</f>
        <v>1050</v>
      </c>
      <c r="N80" s="284">
        <v>50</v>
      </c>
      <c r="O80" s="276" t="s">
        <v>535</v>
      </c>
      <c r="P80" s="277">
        <v>44991</v>
      </c>
      <c r="Q80" s="1"/>
      <c r="R80" s="6" t="s">
        <v>799</v>
      </c>
      <c r="S80" s="1"/>
      <c r="T80" s="1"/>
      <c r="U80" s="1"/>
      <c r="V80" s="1"/>
      <c r="W80" s="1"/>
      <c r="X80" s="6"/>
      <c r="Y80" s="1"/>
      <c r="Z80" s="1"/>
      <c r="AA80" s="1"/>
      <c r="AB80" s="1"/>
      <c r="AC80" s="1"/>
      <c r="AD80" s="6"/>
      <c r="AE80" s="1"/>
      <c r="AF80" s="1"/>
      <c r="AG80" s="1"/>
      <c r="AH80" s="197"/>
      <c r="AI80" s="197"/>
      <c r="AJ80" s="203"/>
      <c r="AK80" s="197"/>
      <c r="AL80" s="197"/>
    </row>
    <row r="81" spans="1:38" s="198" customFormat="1" ht="15.6" customHeight="1">
      <c r="A81" s="328">
        <v>11</v>
      </c>
      <c r="B81" s="327">
        <v>44993</v>
      </c>
      <c r="C81" s="320"/>
      <c r="D81" s="320" t="s">
        <v>947</v>
      </c>
      <c r="E81" s="318" t="s">
        <v>537</v>
      </c>
      <c r="F81" s="318">
        <v>10.5</v>
      </c>
      <c r="G81" s="318">
        <v>7</v>
      </c>
      <c r="H81" s="321">
        <v>6</v>
      </c>
      <c r="I81" s="329" t="s">
        <v>948</v>
      </c>
      <c r="J81" s="322" t="s">
        <v>993</v>
      </c>
      <c r="K81" s="323">
        <f t="shared" ref="K81" si="58">H81-F81</f>
        <v>-4.5</v>
      </c>
      <c r="L81" s="324">
        <v>100</v>
      </c>
      <c r="M81" s="325">
        <f t="shared" ref="M81" si="59">(K81*N81)-100</f>
        <v>-6287.5</v>
      </c>
      <c r="N81" s="323">
        <v>1375</v>
      </c>
      <c r="O81" s="326" t="s">
        <v>547</v>
      </c>
      <c r="P81" s="327">
        <v>44995</v>
      </c>
      <c r="Q81" s="197"/>
      <c r="R81" s="203"/>
      <c r="S81" s="197"/>
      <c r="T81" s="197"/>
      <c r="U81" s="197"/>
      <c r="V81" s="197"/>
      <c r="W81" s="197"/>
      <c r="X81" s="203"/>
      <c r="Y81" s="197"/>
      <c r="Z81" s="197"/>
      <c r="AA81" s="197"/>
      <c r="AB81" s="197"/>
      <c r="AC81" s="197"/>
      <c r="AD81" s="203"/>
      <c r="AE81" s="197"/>
      <c r="AF81" s="197"/>
      <c r="AG81" s="197"/>
      <c r="AH81" s="197"/>
      <c r="AI81" s="197"/>
      <c r="AJ81" s="203"/>
      <c r="AK81" s="197"/>
      <c r="AL81" s="197"/>
    </row>
    <row r="82" spans="1:38" s="198" customFormat="1" ht="15.6" customHeight="1">
      <c r="A82" s="301">
        <v>12</v>
      </c>
      <c r="B82" s="277">
        <v>44993</v>
      </c>
      <c r="C82" s="298"/>
      <c r="D82" s="298" t="s">
        <v>949</v>
      </c>
      <c r="E82" s="278" t="s">
        <v>537</v>
      </c>
      <c r="F82" s="278">
        <v>29</v>
      </c>
      <c r="G82" s="278">
        <v>13</v>
      </c>
      <c r="H82" s="297">
        <v>37.5</v>
      </c>
      <c r="I82" s="302" t="s">
        <v>950</v>
      </c>
      <c r="J82" s="303" t="s">
        <v>938</v>
      </c>
      <c r="K82" s="284">
        <f t="shared" ref="K82" si="60">H82-F82</f>
        <v>8.5</v>
      </c>
      <c r="L82" s="295">
        <v>100</v>
      </c>
      <c r="M82" s="296">
        <f t="shared" ref="M82:M85" si="61">(K82*N82)-100</f>
        <v>2237.5</v>
      </c>
      <c r="N82" s="284">
        <v>275</v>
      </c>
      <c r="O82" s="276" t="s">
        <v>535</v>
      </c>
      <c r="P82" s="277">
        <v>44993</v>
      </c>
      <c r="Q82" s="197"/>
      <c r="R82" s="203"/>
      <c r="S82" s="197"/>
      <c r="T82" s="197"/>
      <c r="U82" s="197"/>
      <c r="V82" s="197"/>
      <c r="W82" s="197"/>
      <c r="X82" s="203"/>
      <c r="Y82" s="197"/>
      <c r="Z82" s="197"/>
      <c r="AA82" s="197"/>
      <c r="AB82" s="197"/>
      <c r="AC82" s="197"/>
      <c r="AD82" s="203"/>
      <c r="AE82" s="197"/>
      <c r="AF82" s="197"/>
      <c r="AG82" s="197"/>
      <c r="AH82" s="197"/>
      <c r="AI82" s="197"/>
      <c r="AJ82" s="203"/>
      <c r="AK82" s="197"/>
      <c r="AL82" s="197"/>
    </row>
    <row r="83" spans="1:38" s="198" customFormat="1" ht="15.6" customHeight="1">
      <c r="A83" s="301">
        <v>13</v>
      </c>
      <c r="B83" s="277">
        <v>44993</v>
      </c>
      <c r="C83" s="298"/>
      <c r="D83" s="298" t="s">
        <v>939</v>
      </c>
      <c r="E83" s="278" t="s">
        <v>886</v>
      </c>
      <c r="F83" s="278">
        <v>94</v>
      </c>
      <c r="G83" s="278">
        <v>140</v>
      </c>
      <c r="H83" s="297">
        <v>73</v>
      </c>
      <c r="I83" s="339">
        <v>1</v>
      </c>
      <c r="J83" s="303" t="s">
        <v>548</v>
      </c>
      <c r="K83" s="284">
        <f>F83-H83</f>
        <v>21</v>
      </c>
      <c r="L83" s="295">
        <v>100</v>
      </c>
      <c r="M83" s="296">
        <f t="shared" si="61"/>
        <v>950</v>
      </c>
      <c r="N83" s="284">
        <v>50</v>
      </c>
      <c r="O83" s="276" t="s">
        <v>535</v>
      </c>
      <c r="P83" s="277">
        <v>44994</v>
      </c>
      <c r="Q83" s="197"/>
      <c r="R83" s="203"/>
      <c r="S83" s="197"/>
      <c r="T83" s="197"/>
      <c r="U83" s="197"/>
      <c r="V83" s="197"/>
      <c r="W83" s="197"/>
      <c r="X83" s="203"/>
      <c r="Y83" s="197"/>
      <c r="Z83" s="197"/>
      <c r="AA83" s="197"/>
      <c r="AB83" s="197"/>
      <c r="AC83" s="197"/>
      <c r="AD83" s="203"/>
      <c r="AE83" s="197"/>
      <c r="AF83" s="197"/>
      <c r="AG83" s="197"/>
      <c r="AH83" s="197"/>
      <c r="AI83" s="197"/>
      <c r="AJ83" s="203"/>
      <c r="AK83" s="197"/>
      <c r="AL83" s="197"/>
    </row>
    <row r="84" spans="1:38" s="198" customFormat="1" ht="15.6" customHeight="1">
      <c r="A84" s="301">
        <v>14</v>
      </c>
      <c r="B84" s="277">
        <v>44994</v>
      </c>
      <c r="C84" s="298"/>
      <c r="D84" s="298" t="s">
        <v>951</v>
      </c>
      <c r="E84" s="278" t="s">
        <v>537</v>
      </c>
      <c r="F84" s="278">
        <v>65</v>
      </c>
      <c r="G84" s="278"/>
      <c r="H84" s="297">
        <v>125</v>
      </c>
      <c r="I84" s="339" t="s">
        <v>927</v>
      </c>
      <c r="J84" s="303" t="s">
        <v>743</v>
      </c>
      <c r="K84" s="284">
        <f t="shared" ref="K84:K85" si="62">H84-F84</f>
        <v>60</v>
      </c>
      <c r="L84" s="295">
        <v>100</v>
      </c>
      <c r="M84" s="296">
        <f t="shared" si="61"/>
        <v>1400</v>
      </c>
      <c r="N84" s="284">
        <v>25</v>
      </c>
      <c r="O84" s="276" t="s">
        <v>535</v>
      </c>
      <c r="P84" s="277">
        <v>44994</v>
      </c>
      <c r="Q84" s="197"/>
      <c r="R84" s="203"/>
      <c r="S84" s="197"/>
      <c r="T84" s="197"/>
      <c r="U84" s="197"/>
      <c r="V84" s="197"/>
      <c r="W84" s="197"/>
      <c r="X84" s="203"/>
      <c r="Y84" s="197"/>
      <c r="Z84" s="197"/>
      <c r="AA84" s="197"/>
      <c r="AB84" s="197"/>
      <c r="AC84" s="197"/>
      <c r="AD84" s="203"/>
      <c r="AE84" s="197"/>
      <c r="AF84" s="197"/>
      <c r="AG84" s="197"/>
      <c r="AH84" s="197"/>
      <c r="AI84" s="197"/>
      <c r="AJ84" s="203"/>
      <c r="AK84" s="197"/>
      <c r="AL84" s="197"/>
    </row>
    <row r="85" spans="1:38" s="198" customFormat="1" ht="15.6" customHeight="1">
      <c r="A85" s="328">
        <v>15</v>
      </c>
      <c r="B85" s="327">
        <v>44994</v>
      </c>
      <c r="C85" s="320"/>
      <c r="D85" s="320" t="s">
        <v>952</v>
      </c>
      <c r="E85" s="318" t="s">
        <v>537</v>
      </c>
      <c r="F85" s="318">
        <v>50</v>
      </c>
      <c r="G85" s="318">
        <v>30</v>
      </c>
      <c r="H85" s="321">
        <v>30</v>
      </c>
      <c r="I85" s="340" t="s">
        <v>953</v>
      </c>
      <c r="J85" s="322" t="s">
        <v>965</v>
      </c>
      <c r="K85" s="323">
        <f t="shared" si="62"/>
        <v>-20</v>
      </c>
      <c r="L85" s="324">
        <v>100</v>
      </c>
      <c r="M85" s="325">
        <f t="shared" si="61"/>
        <v>-5100</v>
      </c>
      <c r="N85" s="323">
        <v>250</v>
      </c>
      <c r="O85" s="326" t="s">
        <v>547</v>
      </c>
      <c r="P85" s="327">
        <v>44995</v>
      </c>
      <c r="Q85" s="197"/>
      <c r="R85" s="203"/>
      <c r="S85" s="197"/>
      <c r="T85" s="197"/>
      <c r="U85" s="197"/>
      <c r="V85" s="197"/>
      <c r="W85" s="197"/>
      <c r="X85" s="203"/>
      <c r="Y85" s="197"/>
      <c r="Z85" s="197"/>
      <c r="AA85" s="197"/>
      <c r="AB85" s="197"/>
      <c r="AC85" s="197"/>
      <c r="AD85" s="203"/>
      <c r="AE85" s="197"/>
      <c r="AF85" s="197"/>
      <c r="AG85" s="197"/>
      <c r="AH85" s="197"/>
      <c r="AI85" s="197"/>
      <c r="AJ85" s="203"/>
      <c r="AK85" s="197"/>
      <c r="AL85" s="197"/>
    </row>
    <row r="86" spans="1:38" s="198" customFormat="1" ht="15.6" customHeight="1">
      <c r="A86" s="301">
        <v>16</v>
      </c>
      <c r="B86" s="277">
        <v>44994</v>
      </c>
      <c r="C86" s="298"/>
      <c r="D86" s="298" t="s">
        <v>954</v>
      </c>
      <c r="E86" s="278" t="s">
        <v>537</v>
      </c>
      <c r="F86" s="278">
        <v>45</v>
      </c>
      <c r="G86" s="278">
        <v>9</v>
      </c>
      <c r="H86" s="297">
        <v>67</v>
      </c>
      <c r="I86" s="339" t="s">
        <v>955</v>
      </c>
      <c r="J86" s="303" t="s">
        <v>956</v>
      </c>
      <c r="K86" s="284">
        <f t="shared" ref="K86" si="63">H86-F86</f>
        <v>22</v>
      </c>
      <c r="L86" s="295">
        <v>100</v>
      </c>
      <c r="M86" s="296">
        <f t="shared" ref="M86" si="64">(K86*N86)-100</f>
        <v>1000</v>
      </c>
      <c r="N86" s="284">
        <v>50</v>
      </c>
      <c r="O86" s="276" t="s">
        <v>535</v>
      </c>
      <c r="P86" s="277">
        <v>44994</v>
      </c>
      <c r="Q86" s="197"/>
      <c r="R86" s="203"/>
      <c r="S86" s="197"/>
      <c r="T86" s="197"/>
      <c r="U86" s="197"/>
      <c r="V86" s="197"/>
      <c r="W86" s="197"/>
      <c r="X86" s="203"/>
      <c r="Y86" s="197"/>
      <c r="Z86" s="197"/>
      <c r="AA86" s="197"/>
      <c r="AB86" s="197"/>
      <c r="AC86" s="197"/>
      <c r="AD86" s="203"/>
      <c r="AE86" s="197"/>
      <c r="AF86" s="197"/>
      <c r="AG86" s="197"/>
      <c r="AH86" s="197"/>
      <c r="AI86" s="197"/>
      <c r="AJ86" s="203"/>
      <c r="AK86" s="197"/>
      <c r="AL86" s="197"/>
    </row>
    <row r="87" spans="1:38" s="198" customFormat="1" ht="15.6" customHeight="1">
      <c r="A87" s="270">
        <v>17</v>
      </c>
      <c r="B87" s="199">
        <v>44994</v>
      </c>
      <c r="C87" s="235"/>
      <c r="D87" s="235" t="s">
        <v>957</v>
      </c>
      <c r="E87" s="201" t="s">
        <v>537</v>
      </c>
      <c r="F87" s="201" t="s">
        <v>958</v>
      </c>
      <c r="G87" s="201">
        <v>13</v>
      </c>
      <c r="H87" s="202"/>
      <c r="I87" s="338" t="s">
        <v>959</v>
      </c>
      <c r="J87" s="246" t="s">
        <v>538</v>
      </c>
      <c r="K87" s="256"/>
      <c r="L87" s="336"/>
      <c r="M87" s="337"/>
      <c r="N87" s="256"/>
      <c r="O87" s="226"/>
      <c r="P87" s="199"/>
      <c r="Q87" s="197"/>
      <c r="R87" s="203"/>
      <c r="S87" s="197"/>
      <c r="T87" s="197"/>
      <c r="U87" s="197"/>
      <c r="V87" s="197"/>
      <c r="W87" s="197"/>
      <c r="X87" s="203"/>
      <c r="Y87" s="197"/>
      <c r="Z87" s="197"/>
      <c r="AA87" s="197"/>
      <c r="AB87" s="197"/>
      <c r="AC87" s="197"/>
      <c r="AD87" s="203"/>
      <c r="AE87" s="197"/>
      <c r="AF87" s="197"/>
      <c r="AG87" s="197"/>
      <c r="AH87" s="197"/>
      <c r="AI87" s="197"/>
      <c r="AJ87" s="203"/>
      <c r="AK87" s="197"/>
      <c r="AL87" s="197"/>
    </row>
    <row r="88" spans="1:38" s="198" customFormat="1" ht="15.6" customHeight="1">
      <c r="A88" s="328">
        <v>18</v>
      </c>
      <c r="B88" s="327">
        <v>44994</v>
      </c>
      <c r="C88" s="320"/>
      <c r="D88" s="320" t="s">
        <v>960</v>
      </c>
      <c r="E88" s="318" t="s">
        <v>537</v>
      </c>
      <c r="F88" s="318">
        <v>45</v>
      </c>
      <c r="G88" s="318">
        <v>0</v>
      </c>
      <c r="H88" s="321">
        <v>0</v>
      </c>
      <c r="I88" s="340" t="s">
        <v>961</v>
      </c>
      <c r="J88" s="322" t="s">
        <v>963</v>
      </c>
      <c r="K88" s="323">
        <f t="shared" ref="K88:K89" si="65">H88-F88</f>
        <v>-45</v>
      </c>
      <c r="L88" s="324">
        <v>100</v>
      </c>
      <c r="M88" s="325">
        <f t="shared" ref="M88:M89" si="66">(K88*N88)-100</f>
        <v>-1225</v>
      </c>
      <c r="N88" s="323">
        <v>25</v>
      </c>
      <c r="O88" s="326" t="s">
        <v>547</v>
      </c>
      <c r="P88" s="327">
        <v>44994</v>
      </c>
      <c r="Q88" s="197"/>
      <c r="R88" s="203"/>
      <c r="S88" s="197"/>
      <c r="T88" s="197"/>
      <c r="U88" s="197"/>
      <c r="V88" s="197"/>
      <c r="W88" s="197"/>
      <c r="X88" s="203"/>
      <c r="Y88" s="197"/>
      <c r="Z88" s="197"/>
      <c r="AA88" s="197"/>
      <c r="AB88" s="197"/>
      <c r="AC88" s="197"/>
      <c r="AD88" s="203"/>
      <c r="AE88" s="197"/>
      <c r="AF88" s="197"/>
      <c r="AG88" s="197"/>
      <c r="AH88" s="197"/>
      <c r="AI88" s="197"/>
      <c r="AJ88" s="203"/>
      <c r="AK88" s="197"/>
      <c r="AL88" s="197"/>
    </row>
    <row r="89" spans="1:38" s="198" customFormat="1" ht="15.6" customHeight="1">
      <c r="A89" s="301">
        <v>19</v>
      </c>
      <c r="B89" s="277">
        <v>44995</v>
      </c>
      <c r="C89" s="298"/>
      <c r="D89" s="298" t="s">
        <v>966</v>
      </c>
      <c r="E89" s="278" t="s">
        <v>537</v>
      </c>
      <c r="F89" s="278">
        <v>62.5</v>
      </c>
      <c r="G89" s="278">
        <v>28</v>
      </c>
      <c r="H89" s="297">
        <v>64</v>
      </c>
      <c r="I89" s="339" t="s">
        <v>955</v>
      </c>
      <c r="J89" s="303" t="s">
        <v>967</v>
      </c>
      <c r="K89" s="284">
        <f t="shared" si="65"/>
        <v>1.5</v>
      </c>
      <c r="L89" s="295">
        <v>100</v>
      </c>
      <c r="M89" s="296">
        <f t="shared" si="66"/>
        <v>-25</v>
      </c>
      <c r="N89" s="284">
        <v>50</v>
      </c>
      <c r="O89" s="276" t="s">
        <v>656</v>
      </c>
      <c r="P89" s="277">
        <v>44995</v>
      </c>
      <c r="Q89" s="197"/>
      <c r="R89" s="203"/>
      <c r="S89" s="197"/>
      <c r="T89" s="197"/>
      <c r="U89" s="197"/>
      <c r="V89" s="197"/>
      <c r="W89" s="197"/>
      <c r="X89" s="203"/>
      <c r="Y89" s="197"/>
      <c r="Z89" s="197"/>
      <c r="AA89" s="197"/>
      <c r="AB89" s="197"/>
      <c r="AC89" s="197"/>
      <c r="AD89" s="203"/>
      <c r="AE89" s="197"/>
      <c r="AF89" s="197"/>
      <c r="AG89" s="197"/>
      <c r="AH89" s="197"/>
      <c r="AI89" s="197"/>
      <c r="AJ89" s="203"/>
      <c r="AK89" s="197"/>
      <c r="AL89" s="197"/>
    </row>
    <row r="90" spans="1:38" s="198" customFormat="1" ht="15.6" customHeight="1">
      <c r="A90" s="301">
        <v>20</v>
      </c>
      <c r="B90" s="277">
        <v>44995</v>
      </c>
      <c r="C90" s="298"/>
      <c r="D90" s="298" t="s">
        <v>901</v>
      </c>
      <c r="E90" s="278" t="s">
        <v>537</v>
      </c>
      <c r="F90" s="278">
        <v>39</v>
      </c>
      <c r="G90" s="278">
        <v>21</v>
      </c>
      <c r="H90" s="297">
        <v>48.5</v>
      </c>
      <c r="I90" s="339" t="s">
        <v>968</v>
      </c>
      <c r="J90" s="303" t="s">
        <v>980</v>
      </c>
      <c r="K90" s="284">
        <f t="shared" ref="K90" si="67">H90-F90</f>
        <v>9.5</v>
      </c>
      <c r="L90" s="295">
        <v>100</v>
      </c>
      <c r="M90" s="296">
        <f t="shared" ref="M90" si="68">(K90*N90)-100</f>
        <v>2750</v>
      </c>
      <c r="N90" s="284">
        <v>300</v>
      </c>
      <c r="O90" s="276" t="s">
        <v>535</v>
      </c>
      <c r="P90" s="277">
        <v>44998</v>
      </c>
      <c r="Q90" s="197"/>
      <c r="R90" s="203"/>
      <c r="S90" s="197"/>
      <c r="T90" s="197"/>
      <c r="U90" s="197"/>
      <c r="V90" s="197"/>
      <c r="W90" s="197"/>
      <c r="X90" s="203"/>
      <c r="Y90" s="197"/>
      <c r="Z90" s="197"/>
      <c r="AA90" s="197"/>
      <c r="AB90" s="197"/>
      <c r="AC90" s="197"/>
      <c r="AD90" s="203"/>
      <c r="AE90" s="197"/>
      <c r="AF90" s="197"/>
      <c r="AG90" s="197"/>
      <c r="AH90" s="197"/>
      <c r="AI90" s="197"/>
      <c r="AJ90" s="203"/>
      <c r="AK90" s="197"/>
      <c r="AL90" s="197"/>
    </row>
    <row r="91" spans="1:38" s="198" customFormat="1" ht="15.6" customHeight="1">
      <c r="A91" s="301">
        <v>21</v>
      </c>
      <c r="B91" s="277">
        <v>44995</v>
      </c>
      <c r="C91" s="298"/>
      <c r="D91" s="298" t="s">
        <v>969</v>
      </c>
      <c r="E91" s="278" t="s">
        <v>537</v>
      </c>
      <c r="F91" s="278">
        <v>138</v>
      </c>
      <c r="G91" s="278">
        <v>90</v>
      </c>
      <c r="H91" s="297">
        <v>163.5</v>
      </c>
      <c r="I91" s="339" t="s">
        <v>970</v>
      </c>
      <c r="J91" s="303" t="s">
        <v>971</v>
      </c>
      <c r="K91" s="284">
        <f t="shared" ref="K91" si="69">H91-F91</f>
        <v>25.5</v>
      </c>
      <c r="L91" s="295">
        <v>100</v>
      </c>
      <c r="M91" s="296">
        <f t="shared" ref="M91" si="70">(K91*N91)-100</f>
        <v>2450</v>
      </c>
      <c r="N91" s="284">
        <v>100</v>
      </c>
      <c r="O91" s="276" t="s">
        <v>535</v>
      </c>
      <c r="P91" s="277">
        <v>44995</v>
      </c>
      <c r="Q91" s="197"/>
      <c r="R91" s="203"/>
      <c r="S91" s="197"/>
      <c r="T91" s="197"/>
      <c r="U91" s="197"/>
      <c r="V91" s="197"/>
      <c r="W91" s="197"/>
      <c r="X91" s="203"/>
      <c r="Y91" s="197"/>
      <c r="Z91" s="197"/>
      <c r="AA91" s="197"/>
      <c r="AB91" s="197"/>
      <c r="AC91" s="197"/>
      <c r="AD91" s="203"/>
      <c r="AE91" s="197"/>
      <c r="AF91" s="197"/>
      <c r="AG91" s="197"/>
      <c r="AH91" s="197"/>
      <c r="AI91" s="197"/>
      <c r="AJ91" s="203"/>
      <c r="AK91" s="197"/>
      <c r="AL91" s="197"/>
    </row>
    <row r="92" spans="1:38" s="198" customFormat="1" ht="15.6" customHeight="1">
      <c r="A92" s="301">
        <v>22</v>
      </c>
      <c r="B92" s="277">
        <v>44995</v>
      </c>
      <c r="C92" s="298"/>
      <c r="D92" s="298" t="s">
        <v>969</v>
      </c>
      <c r="E92" s="278" t="s">
        <v>537</v>
      </c>
      <c r="F92" s="278">
        <v>131</v>
      </c>
      <c r="G92" s="278">
        <v>80</v>
      </c>
      <c r="H92" s="297">
        <v>154</v>
      </c>
      <c r="I92" s="339" t="s">
        <v>972</v>
      </c>
      <c r="J92" s="303" t="s">
        <v>946</v>
      </c>
      <c r="K92" s="284">
        <f t="shared" ref="K92" si="71">H92-F92</f>
        <v>23</v>
      </c>
      <c r="L92" s="295">
        <v>100</v>
      </c>
      <c r="M92" s="296">
        <f t="shared" ref="M92" si="72">(K92*N92)-100</f>
        <v>2200</v>
      </c>
      <c r="N92" s="284">
        <v>100</v>
      </c>
      <c r="O92" s="276" t="s">
        <v>535</v>
      </c>
      <c r="P92" s="277">
        <v>44995</v>
      </c>
      <c r="Q92" s="197"/>
      <c r="R92" s="203"/>
      <c r="S92" s="197"/>
      <c r="T92" s="197"/>
      <c r="U92" s="197"/>
      <c r="V92" s="197"/>
      <c r="W92" s="197"/>
      <c r="X92" s="203"/>
      <c r="Y92" s="197"/>
      <c r="Z92" s="197"/>
      <c r="AA92" s="197"/>
      <c r="AB92" s="197"/>
      <c r="AC92" s="197"/>
      <c r="AD92" s="203"/>
      <c r="AE92" s="197"/>
      <c r="AF92" s="197"/>
      <c r="AG92" s="197"/>
      <c r="AH92" s="197"/>
      <c r="AI92" s="197"/>
      <c r="AJ92" s="203"/>
      <c r="AK92" s="197"/>
      <c r="AL92" s="197"/>
    </row>
    <row r="93" spans="1:38" s="198" customFormat="1" ht="15.6" customHeight="1">
      <c r="A93" s="301">
        <v>23</v>
      </c>
      <c r="B93" s="277">
        <v>44998</v>
      </c>
      <c r="C93" s="298"/>
      <c r="D93" s="298" t="s">
        <v>983</v>
      </c>
      <c r="E93" s="278" t="s">
        <v>537</v>
      </c>
      <c r="F93" s="278">
        <v>32</v>
      </c>
      <c r="G93" s="278">
        <v>14</v>
      </c>
      <c r="H93" s="297">
        <v>52</v>
      </c>
      <c r="I93" s="339" t="s">
        <v>984</v>
      </c>
      <c r="J93" s="303" t="s">
        <v>946</v>
      </c>
      <c r="K93" s="284">
        <f t="shared" ref="K93" si="73">H93-F93</f>
        <v>20</v>
      </c>
      <c r="L93" s="295">
        <v>100</v>
      </c>
      <c r="M93" s="296">
        <f t="shared" ref="M93:M96" si="74">(K93*N93)-100</f>
        <v>4900</v>
      </c>
      <c r="N93" s="284">
        <v>250</v>
      </c>
      <c r="O93" s="276" t="s">
        <v>535</v>
      </c>
      <c r="P93" s="277">
        <v>44998</v>
      </c>
      <c r="Q93" s="197"/>
      <c r="R93" s="203"/>
      <c r="S93" s="197"/>
      <c r="T93" s="197"/>
      <c r="U93" s="197"/>
      <c r="V93" s="197"/>
      <c r="W93" s="197"/>
      <c r="X93" s="203"/>
      <c r="Y93" s="197"/>
      <c r="Z93" s="197"/>
      <c r="AA93" s="197"/>
      <c r="AB93" s="197"/>
      <c r="AC93" s="197"/>
      <c r="AD93" s="203"/>
      <c r="AE93" s="197"/>
      <c r="AF93" s="197"/>
      <c r="AG93" s="197"/>
      <c r="AH93" s="197"/>
      <c r="AI93" s="197"/>
      <c r="AJ93" s="203"/>
      <c r="AK93" s="197"/>
      <c r="AL93" s="197"/>
    </row>
    <row r="94" spans="1:38" s="198" customFormat="1" ht="15.6" customHeight="1">
      <c r="A94" s="301">
        <v>24</v>
      </c>
      <c r="B94" s="277">
        <v>44998</v>
      </c>
      <c r="C94" s="298"/>
      <c r="D94" s="298" t="s">
        <v>985</v>
      </c>
      <c r="E94" s="278" t="s">
        <v>886</v>
      </c>
      <c r="F94" s="278">
        <v>16</v>
      </c>
      <c r="G94" s="278">
        <v>25</v>
      </c>
      <c r="H94" s="297">
        <v>10</v>
      </c>
      <c r="I94" s="339">
        <v>1</v>
      </c>
      <c r="J94" s="303" t="s">
        <v>986</v>
      </c>
      <c r="K94" s="284">
        <f>F94-H94</f>
        <v>6</v>
      </c>
      <c r="L94" s="295">
        <v>100</v>
      </c>
      <c r="M94" s="296">
        <f t="shared" si="74"/>
        <v>3500</v>
      </c>
      <c r="N94" s="284">
        <v>600</v>
      </c>
      <c r="O94" s="276" t="s">
        <v>535</v>
      </c>
      <c r="P94" s="277">
        <v>44998</v>
      </c>
      <c r="Q94" s="197"/>
      <c r="R94" s="203"/>
      <c r="S94" s="197"/>
      <c r="T94" s="197"/>
      <c r="U94" s="197"/>
      <c r="V94" s="197"/>
      <c r="W94" s="197"/>
      <c r="X94" s="203"/>
      <c r="Y94" s="197"/>
      <c r="Z94" s="197"/>
      <c r="AA94" s="197"/>
      <c r="AB94" s="197"/>
      <c r="AC94" s="197"/>
      <c r="AD94" s="203"/>
      <c r="AE94" s="197"/>
      <c r="AF94" s="197"/>
      <c r="AG94" s="197"/>
      <c r="AH94" s="197"/>
      <c r="AI94" s="197"/>
      <c r="AJ94" s="203"/>
      <c r="AK94" s="197"/>
      <c r="AL94" s="197"/>
    </row>
    <row r="95" spans="1:38" s="198" customFormat="1" ht="15.6" customHeight="1">
      <c r="A95" s="301">
        <v>25</v>
      </c>
      <c r="B95" s="277">
        <v>44998</v>
      </c>
      <c r="C95" s="298"/>
      <c r="D95" s="298" t="s">
        <v>901</v>
      </c>
      <c r="E95" s="278" t="s">
        <v>537</v>
      </c>
      <c r="F95" s="278">
        <v>41</v>
      </c>
      <c r="G95" s="278">
        <v>23</v>
      </c>
      <c r="H95" s="297">
        <v>48.5</v>
      </c>
      <c r="I95" s="302" t="s">
        <v>968</v>
      </c>
      <c r="J95" s="303" t="s">
        <v>924</v>
      </c>
      <c r="K95" s="284">
        <f t="shared" ref="K95:K96" si="75">H95-F95</f>
        <v>7.5</v>
      </c>
      <c r="L95" s="295">
        <v>100</v>
      </c>
      <c r="M95" s="296">
        <f t="shared" si="74"/>
        <v>2150</v>
      </c>
      <c r="N95" s="284">
        <v>300</v>
      </c>
      <c r="O95" s="276" t="s">
        <v>535</v>
      </c>
      <c r="P95" s="277">
        <v>44999</v>
      </c>
      <c r="Q95" s="197"/>
      <c r="R95" s="203"/>
      <c r="S95" s="197"/>
      <c r="T95" s="197"/>
      <c r="U95" s="197"/>
      <c r="V95" s="197"/>
      <c r="W95" s="197"/>
      <c r="X95" s="203"/>
      <c r="Y95" s="197"/>
      <c r="Z95" s="197"/>
      <c r="AA95" s="197"/>
      <c r="AB95" s="197"/>
      <c r="AC95" s="197"/>
      <c r="AD95" s="203"/>
      <c r="AE95" s="197"/>
      <c r="AF95" s="197"/>
      <c r="AG95" s="197"/>
      <c r="AH95" s="197"/>
      <c r="AI95" s="197"/>
      <c r="AJ95" s="203"/>
      <c r="AK95" s="197"/>
      <c r="AL95" s="197"/>
    </row>
    <row r="96" spans="1:38" s="198" customFormat="1" ht="15.6" customHeight="1">
      <c r="A96" s="328">
        <v>26</v>
      </c>
      <c r="B96" s="327">
        <v>44998</v>
      </c>
      <c r="C96" s="320"/>
      <c r="D96" s="320" t="s">
        <v>966</v>
      </c>
      <c r="E96" s="318" t="s">
        <v>537</v>
      </c>
      <c r="F96" s="318">
        <v>38</v>
      </c>
      <c r="G96" s="318">
        <v>8</v>
      </c>
      <c r="H96" s="321">
        <v>9.5</v>
      </c>
      <c r="I96" s="329" t="s">
        <v>961</v>
      </c>
      <c r="J96" s="322" t="s">
        <v>995</v>
      </c>
      <c r="K96" s="323">
        <f t="shared" si="75"/>
        <v>-28.5</v>
      </c>
      <c r="L96" s="324">
        <v>100</v>
      </c>
      <c r="M96" s="325">
        <f t="shared" si="74"/>
        <v>-2950</v>
      </c>
      <c r="N96" s="323">
        <v>100</v>
      </c>
      <c r="O96" s="326" t="s">
        <v>547</v>
      </c>
      <c r="P96" s="327">
        <v>44999</v>
      </c>
      <c r="Q96" s="197"/>
      <c r="R96" s="203"/>
      <c r="S96" s="197"/>
      <c r="T96" s="197"/>
      <c r="U96" s="197"/>
      <c r="V96" s="197"/>
      <c r="W96" s="197"/>
      <c r="X96" s="203"/>
      <c r="Y96" s="197"/>
      <c r="Z96" s="197"/>
      <c r="AA96" s="197"/>
      <c r="AB96" s="197"/>
      <c r="AC96" s="197"/>
      <c r="AD96" s="203"/>
      <c r="AE96" s="197"/>
      <c r="AF96" s="197"/>
      <c r="AG96" s="197"/>
      <c r="AH96" s="197"/>
      <c r="AI96" s="197"/>
      <c r="AJ96" s="203"/>
      <c r="AK96" s="197"/>
      <c r="AL96" s="197"/>
    </row>
    <row r="97" spans="1:38" s="198" customFormat="1" ht="15.6" customHeight="1">
      <c r="A97" s="328">
        <v>27</v>
      </c>
      <c r="B97" s="327">
        <v>44998</v>
      </c>
      <c r="C97" s="320"/>
      <c r="D97" s="320" t="s">
        <v>987</v>
      </c>
      <c r="E97" s="318" t="s">
        <v>537</v>
      </c>
      <c r="F97" s="318">
        <v>128</v>
      </c>
      <c r="G97" s="318">
        <v>90</v>
      </c>
      <c r="H97" s="321">
        <v>90</v>
      </c>
      <c r="I97" s="329" t="s">
        <v>972</v>
      </c>
      <c r="J97" s="322" t="s">
        <v>994</v>
      </c>
      <c r="K97" s="323">
        <f t="shared" ref="K97" si="76">H97-F97</f>
        <v>-38</v>
      </c>
      <c r="L97" s="324">
        <v>100</v>
      </c>
      <c r="M97" s="325">
        <f t="shared" ref="M97" si="77">(K97*N97)-100</f>
        <v>-3900</v>
      </c>
      <c r="N97" s="323">
        <v>100</v>
      </c>
      <c r="O97" s="326" t="s">
        <v>547</v>
      </c>
      <c r="P97" s="327">
        <v>44999</v>
      </c>
      <c r="Q97" s="197"/>
      <c r="R97" s="203"/>
      <c r="S97" s="197"/>
      <c r="T97" s="197"/>
      <c r="U97" s="197"/>
      <c r="V97" s="197"/>
      <c r="W97" s="197"/>
      <c r="X97" s="203"/>
      <c r="Y97" s="197"/>
      <c r="Z97" s="197"/>
      <c r="AA97" s="197"/>
      <c r="AB97" s="197"/>
      <c r="AC97" s="197"/>
      <c r="AD97" s="203"/>
      <c r="AE97" s="197"/>
      <c r="AF97" s="197"/>
      <c r="AG97" s="197"/>
      <c r="AH97" s="197"/>
      <c r="AI97" s="197"/>
      <c r="AJ97" s="203"/>
      <c r="AK97" s="197"/>
      <c r="AL97" s="197"/>
    </row>
    <row r="98" spans="1:38" s="198" customFormat="1" ht="15.6" customHeight="1">
      <c r="A98" s="328">
        <v>28</v>
      </c>
      <c r="B98" s="327">
        <v>44998</v>
      </c>
      <c r="C98" s="320"/>
      <c r="D98" s="320" t="s">
        <v>988</v>
      </c>
      <c r="E98" s="318" t="s">
        <v>537</v>
      </c>
      <c r="F98" s="318">
        <v>250</v>
      </c>
      <c r="G98" s="318">
        <v>130</v>
      </c>
      <c r="H98" s="321">
        <v>130</v>
      </c>
      <c r="I98" s="329" t="s">
        <v>989</v>
      </c>
      <c r="J98" s="322" t="s">
        <v>990</v>
      </c>
      <c r="K98" s="323">
        <f t="shared" ref="K98:K99" si="78">H98-F98</f>
        <v>-120</v>
      </c>
      <c r="L98" s="324">
        <v>100</v>
      </c>
      <c r="M98" s="325">
        <f t="shared" ref="M98:M99" si="79">(K98*N98)-100</f>
        <v>-3100</v>
      </c>
      <c r="N98" s="323">
        <v>25</v>
      </c>
      <c r="O98" s="326" t="s">
        <v>547</v>
      </c>
      <c r="P98" s="327">
        <v>44998</v>
      </c>
      <c r="Q98" s="197"/>
      <c r="R98" s="203"/>
      <c r="S98" s="197"/>
      <c r="T98" s="197"/>
      <c r="U98" s="197"/>
      <c r="V98" s="197"/>
      <c r="W98" s="197"/>
      <c r="X98" s="203"/>
      <c r="Y98" s="197"/>
      <c r="Z98" s="197"/>
      <c r="AA98" s="197"/>
      <c r="AB98" s="197"/>
      <c r="AC98" s="197"/>
      <c r="AD98" s="203"/>
      <c r="AE98" s="197"/>
      <c r="AF98" s="197"/>
      <c r="AG98" s="197"/>
      <c r="AH98" s="197"/>
      <c r="AI98" s="197"/>
      <c r="AJ98" s="203"/>
      <c r="AK98" s="197"/>
      <c r="AL98" s="197"/>
    </row>
    <row r="99" spans="1:38" s="198" customFormat="1" ht="15.6" customHeight="1">
      <c r="A99" s="301">
        <v>29</v>
      </c>
      <c r="B99" s="277">
        <v>44999</v>
      </c>
      <c r="C99" s="298"/>
      <c r="D99" s="359" t="s">
        <v>901</v>
      </c>
      <c r="E99" s="301" t="s">
        <v>537</v>
      </c>
      <c r="F99" s="301">
        <v>39</v>
      </c>
      <c r="G99" s="301">
        <v>21</v>
      </c>
      <c r="H99" s="360">
        <v>49</v>
      </c>
      <c r="I99" s="360" t="s">
        <v>968</v>
      </c>
      <c r="J99" s="303" t="s">
        <v>1030</v>
      </c>
      <c r="K99" s="284">
        <f t="shared" si="78"/>
        <v>10</v>
      </c>
      <c r="L99" s="295">
        <v>100</v>
      </c>
      <c r="M99" s="296">
        <f t="shared" si="79"/>
        <v>2900</v>
      </c>
      <c r="N99" s="284">
        <v>300</v>
      </c>
      <c r="O99" s="276" t="s">
        <v>535</v>
      </c>
      <c r="P99" s="277">
        <v>45000</v>
      </c>
      <c r="Q99" s="197"/>
      <c r="R99" s="203"/>
      <c r="S99" s="197"/>
      <c r="T99" s="197"/>
      <c r="U99" s="197"/>
      <c r="V99" s="197"/>
      <c r="W99" s="197"/>
      <c r="X99" s="203"/>
      <c r="Y99" s="197"/>
      <c r="Z99" s="197"/>
      <c r="AA99" s="197"/>
      <c r="AB99" s="197"/>
      <c r="AC99" s="197"/>
      <c r="AD99" s="203"/>
      <c r="AE99" s="197"/>
      <c r="AF99" s="197"/>
      <c r="AG99" s="197"/>
      <c r="AH99" s="197"/>
      <c r="AI99" s="197"/>
      <c r="AJ99" s="203"/>
      <c r="AK99" s="197"/>
      <c r="AL99" s="197"/>
    </row>
    <row r="100" spans="1:38" s="198" customFormat="1" ht="15.6" customHeight="1">
      <c r="A100" s="301">
        <v>30</v>
      </c>
      <c r="B100" s="277">
        <v>44999</v>
      </c>
      <c r="C100" s="298"/>
      <c r="D100" s="359" t="s">
        <v>1007</v>
      </c>
      <c r="E100" s="301" t="s">
        <v>537</v>
      </c>
      <c r="F100" s="301">
        <v>145</v>
      </c>
      <c r="G100" s="301">
        <v>95</v>
      </c>
      <c r="H100" s="360">
        <v>165</v>
      </c>
      <c r="I100" s="360" t="s">
        <v>1008</v>
      </c>
      <c r="J100" s="303" t="s">
        <v>880</v>
      </c>
      <c r="K100" s="284">
        <f t="shared" ref="K100:K102" si="80">H100-F100</f>
        <v>20</v>
      </c>
      <c r="L100" s="295">
        <v>100</v>
      </c>
      <c r="M100" s="296">
        <f t="shared" ref="M100:M102" si="81">(K100*N100)-100</f>
        <v>1900</v>
      </c>
      <c r="N100" s="284">
        <v>100</v>
      </c>
      <c r="O100" s="276" t="s">
        <v>535</v>
      </c>
      <c r="P100" s="277">
        <v>44999</v>
      </c>
      <c r="Q100" s="197"/>
      <c r="R100" s="203"/>
      <c r="S100" s="197"/>
      <c r="T100" s="197"/>
      <c r="U100" s="197"/>
      <c r="V100" s="197"/>
      <c r="W100" s="197"/>
      <c r="X100" s="203"/>
      <c r="Y100" s="197"/>
      <c r="Z100" s="197"/>
      <c r="AA100" s="197"/>
      <c r="AB100" s="197"/>
      <c r="AC100" s="197"/>
      <c r="AD100" s="203"/>
      <c r="AE100" s="197"/>
      <c r="AF100" s="197"/>
      <c r="AG100" s="197"/>
      <c r="AH100" s="197"/>
      <c r="AI100" s="197"/>
      <c r="AJ100" s="203"/>
      <c r="AK100" s="197"/>
      <c r="AL100" s="197"/>
    </row>
    <row r="101" spans="1:38" s="198" customFormat="1" ht="15.6" customHeight="1">
      <c r="A101" s="301">
        <v>31</v>
      </c>
      <c r="B101" s="277">
        <v>44999</v>
      </c>
      <c r="C101" s="298"/>
      <c r="D101" s="359" t="s">
        <v>1007</v>
      </c>
      <c r="E101" s="301" t="s">
        <v>537</v>
      </c>
      <c r="F101" s="301">
        <v>145</v>
      </c>
      <c r="G101" s="301">
        <v>95</v>
      </c>
      <c r="H101" s="360">
        <v>163</v>
      </c>
      <c r="I101" s="360" t="s">
        <v>1008</v>
      </c>
      <c r="J101" s="303" t="s">
        <v>1013</v>
      </c>
      <c r="K101" s="284">
        <f t="shared" si="80"/>
        <v>18</v>
      </c>
      <c r="L101" s="295">
        <v>100</v>
      </c>
      <c r="M101" s="296">
        <f t="shared" si="81"/>
        <v>1700</v>
      </c>
      <c r="N101" s="284">
        <v>100</v>
      </c>
      <c r="O101" s="276" t="s">
        <v>535</v>
      </c>
      <c r="P101" s="277">
        <v>44999</v>
      </c>
      <c r="Q101" s="197"/>
      <c r="R101" s="203"/>
      <c r="S101" s="197"/>
      <c r="T101" s="197"/>
      <c r="U101" s="197"/>
      <c r="V101" s="197"/>
      <c r="W101" s="197"/>
      <c r="X101" s="203"/>
      <c r="Y101" s="197"/>
      <c r="Z101" s="197"/>
      <c r="AA101" s="197"/>
      <c r="AB101" s="197"/>
      <c r="AC101" s="197"/>
      <c r="AD101" s="203"/>
      <c r="AE101" s="197"/>
      <c r="AF101" s="197"/>
      <c r="AG101" s="197"/>
      <c r="AH101" s="197"/>
      <c r="AI101" s="197"/>
      <c r="AJ101" s="203"/>
      <c r="AK101" s="197"/>
      <c r="AL101" s="197"/>
    </row>
    <row r="102" spans="1:38" s="198" customFormat="1" ht="15.6" customHeight="1">
      <c r="A102" s="301">
        <v>32</v>
      </c>
      <c r="B102" s="277">
        <v>44999</v>
      </c>
      <c r="C102" s="298"/>
      <c r="D102" s="359" t="s">
        <v>1012</v>
      </c>
      <c r="E102" s="278" t="s">
        <v>537</v>
      </c>
      <c r="F102" s="278">
        <v>285</v>
      </c>
      <c r="G102" s="278">
        <v>150</v>
      </c>
      <c r="H102" s="297">
        <v>425</v>
      </c>
      <c r="I102" s="339">
        <v>500</v>
      </c>
      <c r="J102" s="303" t="s">
        <v>685</v>
      </c>
      <c r="K102" s="284">
        <f t="shared" si="80"/>
        <v>140</v>
      </c>
      <c r="L102" s="295">
        <v>100</v>
      </c>
      <c r="M102" s="296">
        <f t="shared" si="81"/>
        <v>3400</v>
      </c>
      <c r="N102" s="284">
        <v>25</v>
      </c>
      <c r="O102" s="276" t="s">
        <v>535</v>
      </c>
      <c r="P102" s="277">
        <v>45000</v>
      </c>
      <c r="Q102" s="197"/>
      <c r="R102" s="203"/>
      <c r="S102" s="197"/>
      <c r="T102" s="197"/>
      <c r="U102" s="197"/>
      <c r="V102" s="197"/>
      <c r="W102" s="197"/>
      <c r="X102" s="203"/>
      <c r="Y102" s="197"/>
      <c r="Z102" s="197"/>
      <c r="AA102" s="197"/>
      <c r="AB102" s="197"/>
      <c r="AC102" s="197"/>
      <c r="AD102" s="203"/>
      <c r="AE102" s="197"/>
      <c r="AF102" s="197"/>
      <c r="AG102" s="197"/>
      <c r="AH102" s="197"/>
      <c r="AI102" s="197"/>
      <c r="AJ102" s="203"/>
      <c r="AK102" s="197"/>
      <c r="AL102" s="197"/>
    </row>
    <row r="103" spans="1:38" s="198" customFormat="1" ht="15.6" customHeight="1">
      <c r="A103" s="301">
        <v>33</v>
      </c>
      <c r="B103" s="277">
        <v>45000</v>
      </c>
      <c r="C103" s="298"/>
      <c r="D103" s="359" t="s">
        <v>1025</v>
      </c>
      <c r="E103" s="278" t="s">
        <v>537</v>
      </c>
      <c r="F103" s="278">
        <v>260</v>
      </c>
      <c r="G103" s="278">
        <v>130</v>
      </c>
      <c r="H103" s="297">
        <v>315</v>
      </c>
      <c r="I103" s="339" t="s">
        <v>989</v>
      </c>
      <c r="J103" s="303" t="s">
        <v>673</v>
      </c>
      <c r="K103" s="284">
        <f t="shared" ref="K103:K104" si="82">H103-F103</f>
        <v>55</v>
      </c>
      <c r="L103" s="295">
        <v>100</v>
      </c>
      <c r="M103" s="296">
        <f t="shared" ref="M103:M104" si="83">(K103*N103)-100</f>
        <v>1275</v>
      </c>
      <c r="N103" s="284">
        <v>25</v>
      </c>
      <c r="O103" s="276" t="s">
        <v>535</v>
      </c>
      <c r="P103" s="277">
        <v>45000</v>
      </c>
      <c r="Q103" s="197"/>
      <c r="R103" s="203"/>
      <c r="S103" s="197"/>
      <c r="T103" s="197"/>
      <c r="U103" s="197"/>
      <c r="V103" s="197"/>
      <c r="W103" s="197"/>
      <c r="X103" s="203"/>
      <c r="Y103" s="197"/>
      <c r="Z103" s="197"/>
      <c r="AA103" s="197"/>
      <c r="AB103" s="197"/>
      <c r="AC103" s="197"/>
      <c r="AD103" s="203"/>
      <c r="AE103" s="197"/>
      <c r="AF103" s="197"/>
      <c r="AG103" s="197"/>
      <c r="AH103" s="197"/>
      <c r="AI103" s="197"/>
      <c r="AJ103" s="203"/>
      <c r="AK103" s="197"/>
      <c r="AL103" s="197"/>
    </row>
    <row r="104" spans="1:38" s="198" customFormat="1" ht="15.6" customHeight="1">
      <c r="A104" s="301">
        <v>34</v>
      </c>
      <c r="B104" s="277">
        <v>45000</v>
      </c>
      <c r="C104" s="298"/>
      <c r="D104" s="359" t="s">
        <v>1027</v>
      </c>
      <c r="E104" s="278" t="s">
        <v>537</v>
      </c>
      <c r="F104" s="278">
        <v>19.5</v>
      </c>
      <c r="G104" s="278">
        <v>13</v>
      </c>
      <c r="H104" s="297">
        <v>23.5</v>
      </c>
      <c r="I104" s="339" t="s">
        <v>1028</v>
      </c>
      <c r="J104" s="303" t="s">
        <v>1029</v>
      </c>
      <c r="K104" s="284">
        <f t="shared" si="82"/>
        <v>4</v>
      </c>
      <c r="L104" s="295">
        <v>100</v>
      </c>
      <c r="M104" s="296">
        <f t="shared" si="83"/>
        <v>2700</v>
      </c>
      <c r="N104" s="284">
        <v>700</v>
      </c>
      <c r="O104" s="276" t="s">
        <v>535</v>
      </c>
      <c r="P104" s="277">
        <v>45000</v>
      </c>
      <c r="Q104" s="197"/>
      <c r="R104" s="203"/>
      <c r="S104" s="197"/>
      <c r="T104" s="197"/>
      <c r="U104" s="197"/>
      <c r="V104" s="197"/>
      <c r="W104" s="197"/>
      <c r="X104" s="203"/>
      <c r="Y104" s="197"/>
      <c r="Z104" s="197"/>
      <c r="AA104" s="197"/>
      <c r="AB104" s="197"/>
      <c r="AC104" s="197"/>
      <c r="AD104" s="203"/>
      <c r="AE104" s="197"/>
      <c r="AF104" s="197"/>
      <c r="AG104" s="197"/>
      <c r="AH104" s="197"/>
      <c r="AI104" s="197"/>
      <c r="AJ104" s="203"/>
      <c r="AK104" s="197"/>
      <c r="AL104" s="197"/>
    </row>
    <row r="105" spans="1:38" s="198" customFormat="1" ht="15.6" customHeight="1">
      <c r="A105" s="328">
        <v>35</v>
      </c>
      <c r="B105" s="327">
        <v>45000</v>
      </c>
      <c r="C105" s="320"/>
      <c r="D105" s="368" t="s">
        <v>1025</v>
      </c>
      <c r="E105" s="318" t="s">
        <v>537</v>
      </c>
      <c r="F105" s="318">
        <v>235</v>
      </c>
      <c r="G105" s="318">
        <v>120</v>
      </c>
      <c r="H105" s="321">
        <v>120</v>
      </c>
      <c r="I105" s="340" t="s">
        <v>989</v>
      </c>
      <c r="J105" s="322" t="s">
        <v>1026</v>
      </c>
      <c r="K105" s="323">
        <f t="shared" ref="K105:K107" si="84">H105-F105</f>
        <v>-115</v>
      </c>
      <c r="L105" s="324">
        <v>100</v>
      </c>
      <c r="M105" s="325">
        <f t="shared" ref="M105:M106" si="85">(K105*N105)-100</f>
        <v>-2975</v>
      </c>
      <c r="N105" s="323">
        <v>25</v>
      </c>
      <c r="O105" s="326" t="s">
        <v>547</v>
      </c>
      <c r="P105" s="327">
        <v>45000</v>
      </c>
      <c r="Q105" s="197"/>
      <c r="R105" s="203"/>
      <c r="S105" s="197"/>
      <c r="T105" s="197"/>
      <c r="U105" s="197"/>
      <c r="V105" s="197"/>
      <c r="W105" s="197"/>
      <c r="X105" s="203"/>
      <c r="Y105" s="197"/>
      <c r="Z105" s="197"/>
      <c r="AA105" s="197"/>
      <c r="AB105" s="197"/>
      <c r="AC105" s="197"/>
      <c r="AD105" s="203"/>
      <c r="AE105" s="197"/>
      <c r="AF105" s="197"/>
      <c r="AG105" s="197"/>
      <c r="AH105" s="197"/>
      <c r="AI105" s="197"/>
      <c r="AJ105" s="203"/>
      <c r="AK105" s="197"/>
      <c r="AL105" s="197"/>
    </row>
    <row r="106" spans="1:38" s="198" customFormat="1" ht="15.6" customHeight="1">
      <c r="A106" s="301">
        <v>36</v>
      </c>
      <c r="B106" s="277">
        <v>45001</v>
      </c>
      <c r="C106" s="298"/>
      <c r="D106" s="359" t="s">
        <v>901</v>
      </c>
      <c r="E106" s="278" t="s">
        <v>537</v>
      </c>
      <c r="F106" s="278">
        <v>30</v>
      </c>
      <c r="G106" s="278">
        <v>13</v>
      </c>
      <c r="H106" s="297">
        <v>37.5</v>
      </c>
      <c r="I106" s="339" t="s">
        <v>1061</v>
      </c>
      <c r="J106" s="303" t="s">
        <v>924</v>
      </c>
      <c r="K106" s="284">
        <f t="shared" ref="K106" si="86">H106-F106</f>
        <v>7.5</v>
      </c>
      <c r="L106" s="295">
        <v>100</v>
      </c>
      <c r="M106" s="296">
        <f t="shared" si="85"/>
        <v>2150</v>
      </c>
      <c r="N106" s="284">
        <v>300</v>
      </c>
      <c r="O106" s="276" t="s">
        <v>535</v>
      </c>
      <c r="P106" s="277">
        <v>45001</v>
      </c>
      <c r="Q106" s="197"/>
      <c r="R106" s="203"/>
      <c r="S106" s="197"/>
      <c r="T106" s="197"/>
      <c r="U106" s="197"/>
      <c r="V106" s="197"/>
      <c r="W106" s="197"/>
      <c r="X106" s="203"/>
      <c r="Y106" s="197"/>
      <c r="Z106" s="197"/>
      <c r="AA106" s="197"/>
      <c r="AB106" s="197"/>
      <c r="AC106" s="197"/>
      <c r="AD106" s="203"/>
      <c r="AE106" s="197"/>
      <c r="AF106" s="197"/>
      <c r="AG106" s="197"/>
      <c r="AH106" s="197"/>
      <c r="AI106" s="197"/>
      <c r="AJ106" s="203"/>
      <c r="AK106" s="197"/>
      <c r="AL106" s="197"/>
    </row>
    <row r="107" spans="1:38" s="198" customFormat="1" ht="15.6" customHeight="1">
      <c r="A107" s="301">
        <v>37</v>
      </c>
      <c r="B107" s="277">
        <v>45001</v>
      </c>
      <c r="C107" s="298"/>
      <c r="D107" s="359" t="s">
        <v>1062</v>
      </c>
      <c r="E107" s="278" t="s">
        <v>537</v>
      </c>
      <c r="F107" s="278">
        <v>26</v>
      </c>
      <c r="G107" s="278">
        <v>0</v>
      </c>
      <c r="H107" s="297">
        <v>46</v>
      </c>
      <c r="I107" s="339" t="s">
        <v>1063</v>
      </c>
      <c r="J107" s="303" t="s">
        <v>880</v>
      </c>
      <c r="K107" s="284">
        <f t="shared" si="84"/>
        <v>20</v>
      </c>
      <c r="L107" s="295">
        <v>100</v>
      </c>
      <c r="M107" s="296">
        <f t="shared" ref="M107" si="87">(K107*N107)-100</f>
        <v>900</v>
      </c>
      <c r="N107" s="284">
        <v>50</v>
      </c>
      <c r="O107" s="276" t="s">
        <v>535</v>
      </c>
      <c r="P107" s="277">
        <v>45001</v>
      </c>
      <c r="Q107" s="197"/>
      <c r="R107" s="203"/>
      <c r="S107" s="197"/>
      <c r="T107" s="197"/>
      <c r="U107" s="197"/>
      <c r="V107" s="197"/>
      <c r="W107" s="197"/>
      <c r="X107" s="203"/>
      <c r="Y107" s="197"/>
      <c r="Z107" s="197"/>
      <c r="AA107" s="197"/>
      <c r="AB107" s="197"/>
      <c r="AC107" s="197"/>
      <c r="AD107" s="203"/>
      <c r="AE107" s="197"/>
      <c r="AF107" s="197"/>
      <c r="AG107" s="197"/>
      <c r="AH107" s="197"/>
      <c r="AI107" s="197"/>
      <c r="AJ107" s="203"/>
      <c r="AK107" s="197"/>
      <c r="AL107" s="197"/>
    </row>
    <row r="108" spans="1:38" s="198" customFormat="1" ht="15.6" customHeight="1">
      <c r="A108" s="367"/>
      <c r="B108" s="367"/>
      <c r="C108" s="367"/>
      <c r="D108" s="367"/>
      <c r="E108" s="367"/>
      <c r="F108" s="367"/>
      <c r="G108" s="367"/>
      <c r="H108" s="367"/>
      <c r="I108" s="367"/>
      <c r="J108" s="226"/>
      <c r="K108" s="202"/>
      <c r="L108" s="218"/>
      <c r="M108" s="219"/>
      <c r="N108" s="202"/>
      <c r="O108" s="226"/>
      <c r="P108" s="199"/>
      <c r="Q108" s="1"/>
      <c r="R108" s="6"/>
      <c r="S108" s="1"/>
      <c r="T108" s="1"/>
      <c r="U108" s="1"/>
      <c r="V108" s="1"/>
      <c r="W108" s="1"/>
      <c r="X108" s="6"/>
      <c r="Y108" s="1"/>
      <c r="Z108" s="1"/>
      <c r="AA108" s="1"/>
      <c r="AB108" s="1"/>
      <c r="AC108" s="1"/>
      <c r="AD108" s="6"/>
      <c r="AE108" s="1"/>
      <c r="AF108" s="1"/>
      <c r="AG108" s="1"/>
      <c r="AH108" s="197"/>
      <c r="AI108" s="197"/>
      <c r="AJ108" s="203"/>
      <c r="AK108" s="197"/>
      <c r="AL108" s="197"/>
    </row>
    <row r="109" spans="1:38" ht="38.25" customHeight="1">
      <c r="A109" s="92" t="s">
        <v>559</v>
      </c>
      <c r="B109" s="139"/>
      <c r="C109" s="139"/>
      <c r="D109" s="140"/>
      <c r="E109" s="124"/>
      <c r="F109" s="6"/>
      <c r="G109" s="6"/>
      <c r="H109" s="125"/>
      <c r="I109" s="141"/>
      <c r="J109" s="1"/>
      <c r="K109" s="6"/>
      <c r="L109" s="6"/>
      <c r="M109" s="6"/>
      <c r="N109" s="1"/>
      <c r="O109" s="1"/>
      <c r="Q109" s="1"/>
      <c r="R109" s="6"/>
      <c r="S109" s="1"/>
      <c r="T109" s="1"/>
      <c r="U109" s="1"/>
      <c r="V109" s="1"/>
      <c r="W109" s="1"/>
      <c r="X109" s="6"/>
      <c r="Y109" s="1"/>
      <c r="Z109" s="1"/>
      <c r="AA109" s="1"/>
      <c r="AB109" s="1"/>
      <c r="AC109" s="1"/>
      <c r="AD109" s="6"/>
      <c r="AE109" s="1"/>
      <c r="AF109" s="1"/>
      <c r="AG109" s="1"/>
      <c r="AH109" s="1"/>
      <c r="AI109" s="1"/>
      <c r="AJ109" s="6"/>
      <c r="AK109" s="1"/>
    </row>
    <row r="110" spans="1:38" s="198" customFormat="1" ht="38.25">
      <c r="A110" s="93" t="s">
        <v>16</v>
      </c>
      <c r="B110" s="94" t="s">
        <v>512</v>
      </c>
      <c r="C110" s="94"/>
      <c r="D110" s="95" t="s">
        <v>523</v>
      </c>
      <c r="E110" s="94" t="s">
        <v>524</v>
      </c>
      <c r="F110" s="94" t="s">
        <v>525</v>
      </c>
      <c r="G110" s="94" t="s">
        <v>526</v>
      </c>
      <c r="H110" s="94" t="s">
        <v>527</v>
      </c>
      <c r="I110" s="94" t="s">
        <v>528</v>
      </c>
      <c r="J110" s="93" t="s">
        <v>529</v>
      </c>
      <c r="K110" s="128" t="s">
        <v>546</v>
      </c>
      <c r="L110" s="129" t="s">
        <v>531</v>
      </c>
      <c r="M110" s="96" t="s">
        <v>532</v>
      </c>
      <c r="N110" s="94" t="s">
        <v>533</v>
      </c>
      <c r="O110" s="95" t="s">
        <v>534</v>
      </c>
      <c r="P110" s="94" t="s">
        <v>763</v>
      </c>
      <c r="Q110" s="197"/>
      <c r="R110" s="6"/>
      <c r="S110" s="197"/>
      <c r="T110" s="197"/>
      <c r="U110" s="197"/>
      <c r="V110" s="197"/>
      <c r="W110" s="197"/>
      <c r="X110" s="197"/>
      <c r="Y110" s="197"/>
      <c r="Z110" s="197"/>
      <c r="AA110" s="197"/>
      <c r="AB110" s="197"/>
      <c r="AC110" s="197"/>
      <c r="AD110" s="197"/>
      <c r="AE110" s="197"/>
      <c r="AF110" s="197"/>
      <c r="AG110" s="197"/>
      <c r="AH110" s="197"/>
      <c r="AI110" s="197"/>
      <c r="AJ110" s="197"/>
      <c r="AK110" s="197"/>
      <c r="AL110" s="197"/>
    </row>
    <row r="111" spans="1:38" ht="14.25" customHeight="1">
      <c r="A111" s="257">
        <v>1</v>
      </c>
      <c r="B111" s="258">
        <v>44840</v>
      </c>
      <c r="C111" s="255"/>
      <c r="D111" s="255" t="s">
        <v>835</v>
      </c>
      <c r="E111" s="256" t="s">
        <v>537</v>
      </c>
      <c r="F111" s="256" t="s">
        <v>836</v>
      </c>
      <c r="G111" s="256">
        <v>1220</v>
      </c>
      <c r="H111" s="256"/>
      <c r="I111" s="256" t="s">
        <v>837</v>
      </c>
      <c r="J111" s="226" t="s">
        <v>538</v>
      </c>
      <c r="K111" s="202"/>
      <c r="L111" s="218"/>
      <c r="M111" s="219"/>
      <c r="N111" s="202"/>
      <c r="O111" s="226"/>
      <c r="P111" s="199"/>
      <c r="Q111" s="197"/>
      <c r="R111" s="197" t="s">
        <v>536</v>
      </c>
      <c r="S111" s="41"/>
      <c r="T111" s="1"/>
      <c r="U111" s="1"/>
      <c r="V111" s="1"/>
      <c r="W111" s="1"/>
      <c r="X111" s="1"/>
      <c r="Y111" s="1"/>
      <c r="Z111" s="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</row>
    <row r="112" spans="1:38" ht="12.75" customHeight="1">
      <c r="A112" s="256"/>
      <c r="B112" s="254"/>
      <c r="C112" s="255"/>
      <c r="D112" s="255"/>
      <c r="E112" s="256"/>
      <c r="F112" s="256"/>
      <c r="G112" s="256"/>
      <c r="H112" s="256"/>
      <c r="I112" s="256"/>
      <c r="J112" s="226"/>
      <c r="K112" s="202"/>
      <c r="L112" s="218"/>
      <c r="M112" s="219"/>
      <c r="N112" s="202"/>
      <c r="O112" s="226"/>
      <c r="P112" s="199"/>
      <c r="R112" s="6"/>
      <c r="S112" s="1"/>
      <c r="T112" s="1"/>
      <c r="U112" s="1"/>
      <c r="V112" s="1"/>
      <c r="W112" s="1"/>
      <c r="X112" s="1"/>
      <c r="Y112" s="1"/>
    </row>
    <row r="113" spans="1:26" ht="12.75" customHeight="1">
      <c r="A113" s="109" t="s">
        <v>539</v>
      </c>
      <c r="B113" s="109"/>
      <c r="C113" s="109"/>
      <c r="D113" s="109"/>
      <c r="E113" s="41"/>
      <c r="F113" s="116" t="s">
        <v>541</v>
      </c>
      <c r="G113" s="54"/>
      <c r="H113" s="54"/>
      <c r="I113" s="54"/>
      <c r="J113" s="6"/>
      <c r="K113" s="132"/>
      <c r="L113" s="133"/>
      <c r="M113" s="6"/>
      <c r="N113" s="99"/>
      <c r="O113" s="142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15" t="s">
        <v>540</v>
      </c>
      <c r="B114" s="109"/>
      <c r="C114" s="109"/>
      <c r="D114" s="109"/>
      <c r="E114" s="6"/>
      <c r="F114" s="116" t="s">
        <v>543</v>
      </c>
      <c r="G114" s="6"/>
      <c r="H114" s="6" t="s">
        <v>759</v>
      </c>
      <c r="I114" s="6"/>
      <c r="J114" s="1"/>
      <c r="K114" s="6"/>
      <c r="L114" s="6"/>
      <c r="M114" s="6"/>
      <c r="N114" s="1"/>
      <c r="O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15"/>
      <c r="B115" s="109"/>
      <c r="C115" s="109"/>
      <c r="D115" s="109"/>
      <c r="E115" s="6"/>
      <c r="F115" s="116"/>
      <c r="G115" s="6"/>
      <c r="H115" s="6"/>
      <c r="I115" s="6"/>
      <c r="J115" s="1"/>
      <c r="K115" s="6"/>
      <c r="L115" s="6"/>
      <c r="M115" s="6"/>
      <c r="N115" s="1"/>
      <c r="O115" s="1"/>
      <c r="Q115" s="1"/>
      <c r="R115" s="54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15"/>
      <c r="B116" s="109"/>
      <c r="C116" s="109"/>
      <c r="D116" s="109"/>
      <c r="E116" s="6"/>
      <c r="F116" s="116"/>
      <c r="G116" s="54"/>
      <c r="H116" s="41"/>
      <c r="I116" s="54"/>
      <c r="J116" s="6"/>
      <c r="K116" s="132"/>
      <c r="L116" s="133"/>
      <c r="M116" s="6"/>
      <c r="N116" s="99"/>
      <c r="O116" s="134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54"/>
      <c r="B117" s="98"/>
      <c r="C117" s="98"/>
      <c r="D117" s="41"/>
      <c r="E117" s="54"/>
      <c r="F117" s="54"/>
      <c r="G117" s="54"/>
      <c r="H117" s="41"/>
      <c r="I117" s="54"/>
      <c r="J117" s="6"/>
      <c r="K117" s="132"/>
      <c r="L117" s="133"/>
      <c r="M117" s="6"/>
      <c r="N117" s="99"/>
      <c r="O117" s="134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38.25" customHeight="1">
      <c r="A118" s="41"/>
      <c r="B118" s="143" t="s">
        <v>560</v>
      </c>
      <c r="C118" s="143"/>
      <c r="D118" s="143"/>
      <c r="E118" s="143"/>
      <c r="F118" s="6"/>
      <c r="G118" s="6"/>
      <c r="H118" s="126"/>
      <c r="I118" s="6"/>
      <c r="J118" s="126"/>
      <c r="K118" s="127"/>
      <c r="L118" s="6"/>
      <c r="M118" s="6"/>
      <c r="N118" s="1"/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93" t="s">
        <v>16</v>
      </c>
      <c r="B119" s="94" t="s">
        <v>512</v>
      </c>
      <c r="C119" s="94"/>
      <c r="D119" s="95" t="s">
        <v>523</v>
      </c>
      <c r="E119" s="94" t="s">
        <v>524</v>
      </c>
      <c r="F119" s="94" t="s">
        <v>525</v>
      </c>
      <c r="G119" s="94" t="s">
        <v>561</v>
      </c>
      <c r="H119" s="94" t="s">
        <v>562</v>
      </c>
      <c r="I119" s="94" t="s">
        <v>528</v>
      </c>
      <c r="J119" s="144" t="s">
        <v>529</v>
      </c>
      <c r="K119" s="94" t="s">
        <v>530</v>
      </c>
      <c r="L119" s="94" t="s">
        <v>563</v>
      </c>
      <c r="M119" s="94" t="s">
        <v>533</v>
      </c>
      <c r="N119" s="95" t="s">
        <v>534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1</v>
      </c>
      <c r="B120" s="146">
        <v>41579</v>
      </c>
      <c r="C120" s="146"/>
      <c r="D120" s="147" t="s">
        <v>564</v>
      </c>
      <c r="E120" s="148" t="s">
        <v>565</v>
      </c>
      <c r="F120" s="149">
        <v>82</v>
      </c>
      <c r="G120" s="148" t="s">
        <v>566</v>
      </c>
      <c r="H120" s="148">
        <v>100</v>
      </c>
      <c r="I120" s="150">
        <v>100</v>
      </c>
      <c r="J120" s="151" t="s">
        <v>567</v>
      </c>
      <c r="K120" s="152">
        <f t="shared" ref="K120:K172" si="88">H120-F120</f>
        <v>18</v>
      </c>
      <c r="L120" s="153">
        <f t="shared" ref="L120:L172" si="89">K120/F120</f>
        <v>0.21951219512195122</v>
      </c>
      <c r="M120" s="148" t="s">
        <v>535</v>
      </c>
      <c r="N120" s="154">
        <v>42657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2</v>
      </c>
      <c r="B121" s="146">
        <v>41794</v>
      </c>
      <c r="C121" s="146"/>
      <c r="D121" s="147" t="s">
        <v>568</v>
      </c>
      <c r="E121" s="148" t="s">
        <v>537</v>
      </c>
      <c r="F121" s="149">
        <v>257</v>
      </c>
      <c r="G121" s="148" t="s">
        <v>566</v>
      </c>
      <c r="H121" s="148">
        <v>300</v>
      </c>
      <c r="I121" s="150">
        <v>300</v>
      </c>
      <c r="J121" s="151" t="s">
        <v>567</v>
      </c>
      <c r="K121" s="152">
        <f t="shared" si="88"/>
        <v>43</v>
      </c>
      <c r="L121" s="153">
        <f t="shared" si="89"/>
        <v>0.16731517509727625</v>
      </c>
      <c r="M121" s="148" t="s">
        <v>535</v>
      </c>
      <c r="N121" s="154">
        <v>41822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3</v>
      </c>
      <c r="B122" s="146">
        <v>41828</v>
      </c>
      <c r="C122" s="146"/>
      <c r="D122" s="147" t="s">
        <v>569</v>
      </c>
      <c r="E122" s="148" t="s">
        <v>537</v>
      </c>
      <c r="F122" s="149">
        <v>393</v>
      </c>
      <c r="G122" s="148" t="s">
        <v>566</v>
      </c>
      <c r="H122" s="148">
        <v>468</v>
      </c>
      <c r="I122" s="150">
        <v>468</v>
      </c>
      <c r="J122" s="151" t="s">
        <v>567</v>
      </c>
      <c r="K122" s="152">
        <f t="shared" si="88"/>
        <v>75</v>
      </c>
      <c r="L122" s="153">
        <f t="shared" si="89"/>
        <v>0.19083969465648856</v>
      </c>
      <c r="M122" s="148" t="s">
        <v>535</v>
      </c>
      <c r="N122" s="154">
        <v>41863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4</v>
      </c>
      <c r="B123" s="146">
        <v>41857</v>
      </c>
      <c r="C123" s="146"/>
      <c r="D123" s="147" t="s">
        <v>570</v>
      </c>
      <c r="E123" s="148" t="s">
        <v>537</v>
      </c>
      <c r="F123" s="149">
        <v>205</v>
      </c>
      <c r="G123" s="148" t="s">
        <v>566</v>
      </c>
      <c r="H123" s="148">
        <v>275</v>
      </c>
      <c r="I123" s="150">
        <v>250</v>
      </c>
      <c r="J123" s="151" t="s">
        <v>567</v>
      </c>
      <c r="K123" s="152">
        <f t="shared" si="88"/>
        <v>70</v>
      </c>
      <c r="L123" s="153">
        <f t="shared" si="89"/>
        <v>0.34146341463414637</v>
      </c>
      <c r="M123" s="148" t="s">
        <v>535</v>
      </c>
      <c r="N123" s="154">
        <v>41962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5</v>
      </c>
      <c r="B124" s="146">
        <v>41886</v>
      </c>
      <c r="C124" s="146"/>
      <c r="D124" s="147" t="s">
        <v>571</v>
      </c>
      <c r="E124" s="148" t="s">
        <v>537</v>
      </c>
      <c r="F124" s="149">
        <v>162</v>
      </c>
      <c r="G124" s="148" t="s">
        <v>566</v>
      </c>
      <c r="H124" s="148">
        <v>190</v>
      </c>
      <c r="I124" s="150">
        <v>190</v>
      </c>
      <c r="J124" s="151" t="s">
        <v>567</v>
      </c>
      <c r="K124" s="152">
        <f t="shared" si="88"/>
        <v>28</v>
      </c>
      <c r="L124" s="153">
        <f t="shared" si="89"/>
        <v>0.1728395061728395</v>
      </c>
      <c r="M124" s="148" t="s">
        <v>535</v>
      </c>
      <c r="N124" s="154">
        <v>42006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45">
        <v>6</v>
      </c>
      <c r="B125" s="146">
        <v>41886</v>
      </c>
      <c r="C125" s="146"/>
      <c r="D125" s="147" t="s">
        <v>572</v>
      </c>
      <c r="E125" s="148" t="s">
        <v>537</v>
      </c>
      <c r="F125" s="149">
        <v>75</v>
      </c>
      <c r="G125" s="148" t="s">
        <v>566</v>
      </c>
      <c r="H125" s="148">
        <v>91.5</v>
      </c>
      <c r="I125" s="150" t="s">
        <v>573</v>
      </c>
      <c r="J125" s="151" t="s">
        <v>574</v>
      </c>
      <c r="K125" s="152">
        <f t="shared" si="88"/>
        <v>16.5</v>
      </c>
      <c r="L125" s="153">
        <f t="shared" si="89"/>
        <v>0.22</v>
      </c>
      <c r="M125" s="148" t="s">
        <v>535</v>
      </c>
      <c r="N125" s="154">
        <v>41954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7</v>
      </c>
      <c r="B126" s="146">
        <v>41913</v>
      </c>
      <c r="C126" s="146"/>
      <c r="D126" s="147" t="s">
        <v>575</v>
      </c>
      <c r="E126" s="148" t="s">
        <v>537</v>
      </c>
      <c r="F126" s="149">
        <v>850</v>
      </c>
      <c r="G126" s="148" t="s">
        <v>566</v>
      </c>
      <c r="H126" s="148">
        <v>982.5</v>
      </c>
      <c r="I126" s="150">
        <v>1050</v>
      </c>
      <c r="J126" s="151" t="s">
        <v>576</v>
      </c>
      <c r="K126" s="152">
        <f t="shared" si="88"/>
        <v>132.5</v>
      </c>
      <c r="L126" s="153">
        <f t="shared" si="89"/>
        <v>0.15588235294117647</v>
      </c>
      <c r="M126" s="148" t="s">
        <v>535</v>
      </c>
      <c r="N126" s="154">
        <v>42039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8</v>
      </c>
      <c r="B127" s="146">
        <v>41913</v>
      </c>
      <c r="C127" s="146"/>
      <c r="D127" s="147" t="s">
        <v>577</v>
      </c>
      <c r="E127" s="148" t="s">
        <v>537</v>
      </c>
      <c r="F127" s="149">
        <v>475</v>
      </c>
      <c r="G127" s="148" t="s">
        <v>566</v>
      </c>
      <c r="H127" s="148">
        <v>515</v>
      </c>
      <c r="I127" s="150">
        <v>600</v>
      </c>
      <c r="J127" s="151" t="s">
        <v>578</v>
      </c>
      <c r="K127" s="152">
        <f t="shared" si="88"/>
        <v>40</v>
      </c>
      <c r="L127" s="153">
        <f t="shared" si="89"/>
        <v>8.4210526315789472E-2</v>
      </c>
      <c r="M127" s="148" t="s">
        <v>535</v>
      </c>
      <c r="N127" s="154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9</v>
      </c>
      <c r="B128" s="146">
        <v>41913</v>
      </c>
      <c r="C128" s="146"/>
      <c r="D128" s="147" t="s">
        <v>579</v>
      </c>
      <c r="E128" s="148" t="s">
        <v>537</v>
      </c>
      <c r="F128" s="149">
        <v>86</v>
      </c>
      <c r="G128" s="148" t="s">
        <v>566</v>
      </c>
      <c r="H128" s="148">
        <v>99</v>
      </c>
      <c r="I128" s="150">
        <v>140</v>
      </c>
      <c r="J128" s="151" t="s">
        <v>580</v>
      </c>
      <c r="K128" s="152">
        <f t="shared" si="88"/>
        <v>13</v>
      </c>
      <c r="L128" s="153">
        <f t="shared" si="89"/>
        <v>0.15116279069767441</v>
      </c>
      <c r="M128" s="148" t="s">
        <v>535</v>
      </c>
      <c r="N128" s="154">
        <v>41939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10</v>
      </c>
      <c r="B129" s="146">
        <v>41926</v>
      </c>
      <c r="C129" s="146"/>
      <c r="D129" s="147" t="s">
        <v>581</v>
      </c>
      <c r="E129" s="148" t="s">
        <v>537</v>
      </c>
      <c r="F129" s="149">
        <v>496.6</v>
      </c>
      <c r="G129" s="148" t="s">
        <v>566</v>
      </c>
      <c r="H129" s="148">
        <v>621</v>
      </c>
      <c r="I129" s="150">
        <v>580</v>
      </c>
      <c r="J129" s="151" t="s">
        <v>567</v>
      </c>
      <c r="K129" s="152">
        <f t="shared" si="88"/>
        <v>124.39999999999998</v>
      </c>
      <c r="L129" s="153">
        <f t="shared" si="89"/>
        <v>0.25050342327829234</v>
      </c>
      <c r="M129" s="148" t="s">
        <v>535</v>
      </c>
      <c r="N129" s="154">
        <v>42605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11</v>
      </c>
      <c r="B130" s="146">
        <v>41926</v>
      </c>
      <c r="C130" s="146"/>
      <c r="D130" s="147" t="s">
        <v>582</v>
      </c>
      <c r="E130" s="148" t="s">
        <v>537</v>
      </c>
      <c r="F130" s="149">
        <v>2481.9</v>
      </c>
      <c r="G130" s="148" t="s">
        <v>566</v>
      </c>
      <c r="H130" s="148">
        <v>2840</v>
      </c>
      <c r="I130" s="150">
        <v>2870</v>
      </c>
      <c r="J130" s="151" t="s">
        <v>583</v>
      </c>
      <c r="K130" s="152">
        <f t="shared" si="88"/>
        <v>358.09999999999991</v>
      </c>
      <c r="L130" s="153">
        <f t="shared" si="89"/>
        <v>0.14428462065353154</v>
      </c>
      <c r="M130" s="148" t="s">
        <v>535</v>
      </c>
      <c r="N130" s="154">
        <v>42017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12</v>
      </c>
      <c r="B131" s="146">
        <v>41928</v>
      </c>
      <c r="C131" s="146"/>
      <c r="D131" s="147" t="s">
        <v>584</v>
      </c>
      <c r="E131" s="148" t="s">
        <v>537</v>
      </c>
      <c r="F131" s="149">
        <v>84.5</v>
      </c>
      <c r="G131" s="148" t="s">
        <v>566</v>
      </c>
      <c r="H131" s="148">
        <v>93</v>
      </c>
      <c r="I131" s="150">
        <v>110</v>
      </c>
      <c r="J131" s="151" t="s">
        <v>585</v>
      </c>
      <c r="K131" s="152">
        <f t="shared" si="88"/>
        <v>8.5</v>
      </c>
      <c r="L131" s="153">
        <f t="shared" si="89"/>
        <v>0.10059171597633136</v>
      </c>
      <c r="M131" s="148" t="s">
        <v>535</v>
      </c>
      <c r="N131" s="154">
        <v>41939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13</v>
      </c>
      <c r="B132" s="146">
        <v>41928</v>
      </c>
      <c r="C132" s="146"/>
      <c r="D132" s="147" t="s">
        <v>586</v>
      </c>
      <c r="E132" s="148" t="s">
        <v>537</v>
      </c>
      <c r="F132" s="149">
        <v>401</v>
      </c>
      <c r="G132" s="148" t="s">
        <v>566</v>
      </c>
      <c r="H132" s="148">
        <v>428</v>
      </c>
      <c r="I132" s="150">
        <v>450</v>
      </c>
      <c r="J132" s="151" t="s">
        <v>587</v>
      </c>
      <c r="K132" s="152">
        <f t="shared" si="88"/>
        <v>27</v>
      </c>
      <c r="L132" s="153">
        <f t="shared" si="89"/>
        <v>6.7331670822942641E-2</v>
      </c>
      <c r="M132" s="148" t="s">
        <v>535</v>
      </c>
      <c r="N132" s="154">
        <v>42020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14</v>
      </c>
      <c r="B133" s="146">
        <v>41928</v>
      </c>
      <c r="C133" s="146"/>
      <c r="D133" s="147" t="s">
        <v>588</v>
      </c>
      <c r="E133" s="148" t="s">
        <v>537</v>
      </c>
      <c r="F133" s="149">
        <v>101</v>
      </c>
      <c r="G133" s="148" t="s">
        <v>566</v>
      </c>
      <c r="H133" s="148">
        <v>112</v>
      </c>
      <c r="I133" s="150">
        <v>120</v>
      </c>
      <c r="J133" s="151" t="s">
        <v>589</v>
      </c>
      <c r="K133" s="152">
        <f t="shared" si="88"/>
        <v>11</v>
      </c>
      <c r="L133" s="153">
        <f t="shared" si="89"/>
        <v>0.10891089108910891</v>
      </c>
      <c r="M133" s="148" t="s">
        <v>535</v>
      </c>
      <c r="N133" s="154">
        <v>41939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15</v>
      </c>
      <c r="B134" s="146">
        <v>41954</v>
      </c>
      <c r="C134" s="146"/>
      <c r="D134" s="147" t="s">
        <v>590</v>
      </c>
      <c r="E134" s="148" t="s">
        <v>537</v>
      </c>
      <c r="F134" s="149">
        <v>59</v>
      </c>
      <c r="G134" s="148" t="s">
        <v>566</v>
      </c>
      <c r="H134" s="148">
        <v>76</v>
      </c>
      <c r="I134" s="150">
        <v>76</v>
      </c>
      <c r="J134" s="151" t="s">
        <v>567</v>
      </c>
      <c r="K134" s="152">
        <f t="shared" si="88"/>
        <v>17</v>
      </c>
      <c r="L134" s="153">
        <f t="shared" si="89"/>
        <v>0.28813559322033899</v>
      </c>
      <c r="M134" s="148" t="s">
        <v>535</v>
      </c>
      <c r="N134" s="154">
        <v>43032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16</v>
      </c>
      <c r="B135" s="146">
        <v>41954</v>
      </c>
      <c r="C135" s="146"/>
      <c r="D135" s="147" t="s">
        <v>579</v>
      </c>
      <c r="E135" s="148" t="s">
        <v>537</v>
      </c>
      <c r="F135" s="149">
        <v>99</v>
      </c>
      <c r="G135" s="148" t="s">
        <v>566</v>
      </c>
      <c r="H135" s="148">
        <v>120</v>
      </c>
      <c r="I135" s="150">
        <v>120</v>
      </c>
      <c r="J135" s="151" t="s">
        <v>548</v>
      </c>
      <c r="K135" s="152">
        <f t="shared" si="88"/>
        <v>21</v>
      </c>
      <c r="L135" s="153">
        <f t="shared" si="89"/>
        <v>0.21212121212121213</v>
      </c>
      <c r="M135" s="148" t="s">
        <v>535</v>
      </c>
      <c r="N135" s="154">
        <v>41960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17</v>
      </c>
      <c r="B136" s="146">
        <v>41956</v>
      </c>
      <c r="C136" s="146"/>
      <c r="D136" s="147" t="s">
        <v>591</v>
      </c>
      <c r="E136" s="148" t="s">
        <v>537</v>
      </c>
      <c r="F136" s="149">
        <v>22</v>
      </c>
      <c r="G136" s="148" t="s">
        <v>566</v>
      </c>
      <c r="H136" s="148">
        <v>33.549999999999997</v>
      </c>
      <c r="I136" s="150">
        <v>32</v>
      </c>
      <c r="J136" s="151" t="s">
        <v>592</v>
      </c>
      <c r="K136" s="152">
        <f t="shared" si="88"/>
        <v>11.549999999999997</v>
      </c>
      <c r="L136" s="153">
        <f t="shared" si="89"/>
        <v>0.52499999999999991</v>
      </c>
      <c r="M136" s="148" t="s">
        <v>535</v>
      </c>
      <c r="N136" s="154">
        <v>42188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18</v>
      </c>
      <c r="B137" s="146">
        <v>41976</v>
      </c>
      <c r="C137" s="146"/>
      <c r="D137" s="147" t="s">
        <v>593</v>
      </c>
      <c r="E137" s="148" t="s">
        <v>537</v>
      </c>
      <c r="F137" s="149">
        <v>440</v>
      </c>
      <c r="G137" s="148" t="s">
        <v>566</v>
      </c>
      <c r="H137" s="148">
        <v>520</v>
      </c>
      <c r="I137" s="150">
        <v>520</v>
      </c>
      <c r="J137" s="151" t="s">
        <v>594</v>
      </c>
      <c r="K137" s="152">
        <f t="shared" si="88"/>
        <v>80</v>
      </c>
      <c r="L137" s="153">
        <f t="shared" si="89"/>
        <v>0.18181818181818182</v>
      </c>
      <c r="M137" s="148" t="s">
        <v>535</v>
      </c>
      <c r="N137" s="154">
        <v>42208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19</v>
      </c>
      <c r="B138" s="146">
        <v>41976</v>
      </c>
      <c r="C138" s="146"/>
      <c r="D138" s="147" t="s">
        <v>595</v>
      </c>
      <c r="E138" s="148" t="s">
        <v>537</v>
      </c>
      <c r="F138" s="149">
        <v>360</v>
      </c>
      <c r="G138" s="148" t="s">
        <v>566</v>
      </c>
      <c r="H138" s="148">
        <v>427</v>
      </c>
      <c r="I138" s="150">
        <v>425</v>
      </c>
      <c r="J138" s="151" t="s">
        <v>596</v>
      </c>
      <c r="K138" s="152">
        <f t="shared" si="88"/>
        <v>67</v>
      </c>
      <c r="L138" s="153">
        <f t="shared" si="89"/>
        <v>0.18611111111111112</v>
      </c>
      <c r="M138" s="148" t="s">
        <v>535</v>
      </c>
      <c r="N138" s="154">
        <v>42058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20</v>
      </c>
      <c r="B139" s="146">
        <v>42012</v>
      </c>
      <c r="C139" s="146"/>
      <c r="D139" s="147" t="s">
        <v>597</v>
      </c>
      <c r="E139" s="148" t="s">
        <v>537</v>
      </c>
      <c r="F139" s="149">
        <v>360</v>
      </c>
      <c r="G139" s="148" t="s">
        <v>566</v>
      </c>
      <c r="H139" s="148">
        <v>455</v>
      </c>
      <c r="I139" s="150">
        <v>420</v>
      </c>
      <c r="J139" s="151" t="s">
        <v>598</v>
      </c>
      <c r="K139" s="152">
        <f t="shared" si="88"/>
        <v>95</v>
      </c>
      <c r="L139" s="153">
        <f t="shared" si="89"/>
        <v>0.2638888888888889</v>
      </c>
      <c r="M139" s="148" t="s">
        <v>535</v>
      </c>
      <c r="N139" s="154">
        <v>42024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21</v>
      </c>
      <c r="B140" s="146">
        <v>42012</v>
      </c>
      <c r="C140" s="146"/>
      <c r="D140" s="147" t="s">
        <v>599</v>
      </c>
      <c r="E140" s="148" t="s">
        <v>537</v>
      </c>
      <c r="F140" s="149">
        <v>130</v>
      </c>
      <c r="G140" s="148"/>
      <c r="H140" s="148">
        <v>175.5</v>
      </c>
      <c r="I140" s="150">
        <v>165</v>
      </c>
      <c r="J140" s="151" t="s">
        <v>600</v>
      </c>
      <c r="K140" s="152">
        <f t="shared" si="88"/>
        <v>45.5</v>
      </c>
      <c r="L140" s="153">
        <f t="shared" si="89"/>
        <v>0.35</v>
      </c>
      <c r="M140" s="148" t="s">
        <v>535</v>
      </c>
      <c r="N140" s="154">
        <v>43088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22</v>
      </c>
      <c r="B141" s="146">
        <v>42040</v>
      </c>
      <c r="C141" s="146"/>
      <c r="D141" s="147" t="s">
        <v>365</v>
      </c>
      <c r="E141" s="148" t="s">
        <v>565</v>
      </c>
      <c r="F141" s="149">
        <v>98</v>
      </c>
      <c r="G141" s="148"/>
      <c r="H141" s="148">
        <v>120</v>
      </c>
      <c r="I141" s="150">
        <v>120</v>
      </c>
      <c r="J141" s="151" t="s">
        <v>567</v>
      </c>
      <c r="K141" s="152">
        <f t="shared" si="88"/>
        <v>22</v>
      </c>
      <c r="L141" s="153">
        <f t="shared" si="89"/>
        <v>0.22448979591836735</v>
      </c>
      <c r="M141" s="148" t="s">
        <v>535</v>
      </c>
      <c r="N141" s="154">
        <v>42753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45">
        <v>23</v>
      </c>
      <c r="B142" s="146">
        <v>42040</v>
      </c>
      <c r="C142" s="146"/>
      <c r="D142" s="147" t="s">
        <v>601</v>
      </c>
      <c r="E142" s="148" t="s">
        <v>565</v>
      </c>
      <c r="F142" s="149">
        <v>196</v>
      </c>
      <c r="G142" s="148"/>
      <c r="H142" s="148">
        <v>262</v>
      </c>
      <c r="I142" s="150">
        <v>255</v>
      </c>
      <c r="J142" s="151" t="s">
        <v>567</v>
      </c>
      <c r="K142" s="152">
        <f t="shared" si="88"/>
        <v>66</v>
      </c>
      <c r="L142" s="153">
        <f t="shared" si="89"/>
        <v>0.33673469387755101</v>
      </c>
      <c r="M142" s="148" t="s">
        <v>535</v>
      </c>
      <c r="N142" s="154">
        <v>42599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5">
        <v>24</v>
      </c>
      <c r="B143" s="156">
        <v>42067</v>
      </c>
      <c r="C143" s="156"/>
      <c r="D143" s="157" t="s">
        <v>364</v>
      </c>
      <c r="E143" s="158" t="s">
        <v>565</v>
      </c>
      <c r="F143" s="159">
        <v>235</v>
      </c>
      <c r="G143" s="159"/>
      <c r="H143" s="160">
        <v>77</v>
      </c>
      <c r="I143" s="160" t="s">
        <v>602</v>
      </c>
      <c r="J143" s="161" t="s">
        <v>603</v>
      </c>
      <c r="K143" s="162">
        <f t="shared" si="88"/>
        <v>-158</v>
      </c>
      <c r="L143" s="163">
        <f t="shared" si="89"/>
        <v>-0.67234042553191486</v>
      </c>
      <c r="M143" s="159" t="s">
        <v>547</v>
      </c>
      <c r="N143" s="156">
        <v>43522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25</v>
      </c>
      <c r="B144" s="146">
        <v>42067</v>
      </c>
      <c r="C144" s="146"/>
      <c r="D144" s="147" t="s">
        <v>604</v>
      </c>
      <c r="E144" s="148" t="s">
        <v>565</v>
      </c>
      <c r="F144" s="149">
        <v>185</v>
      </c>
      <c r="G144" s="148"/>
      <c r="H144" s="148">
        <v>224</v>
      </c>
      <c r="I144" s="150" t="s">
        <v>605</v>
      </c>
      <c r="J144" s="151" t="s">
        <v>567</v>
      </c>
      <c r="K144" s="152">
        <f t="shared" si="88"/>
        <v>39</v>
      </c>
      <c r="L144" s="153">
        <f t="shared" si="89"/>
        <v>0.21081081081081082</v>
      </c>
      <c r="M144" s="148" t="s">
        <v>535</v>
      </c>
      <c r="N144" s="154">
        <v>42647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5">
        <v>26</v>
      </c>
      <c r="B145" s="156">
        <v>42090</v>
      </c>
      <c r="C145" s="156"/>
      <c r="D145" s="164" t="s">
        <v>606</v>
      </c>
      <c r="E145" s="159" t="s">
        <v>565</v>
      </c>
      <c r="F145" s="159">
        <v>49.5</v>
      </c>
      <c r="G145" s="160"/>
      <c r="H145" s="160">
        <v>15.85</v>
      </c>
      <c r="I145" s="160">
        <v>67</v>
      </c>
      <c r="J145" s="161" t="s">
        <v>607</v>
      </c>
      <c r="K145" s="160">
        <f t="shared" si="88"/>
        <v>-33.65</v>
      </c>
      <c r="L145" s="165">
        <f t="shared" si="89"/>
        <v>-0.67979797979797973</v>
      </c>
      <c r="M145" s="159" t="s">
        <v>547</v>
      </c>
      <c r="N145" s="166">
        <v>43627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27</v>
      </c>
      <c r="B146" s="146">
        <v>42093</v>
      </c>
      <c r="C146" s="146"/>
      <c r="D146" s="147" t="s">
        <v>608</v>
      </c>
      <c r="E146" s="148" t="s">
        <v>565</v>
      </c>
      <c r="F146" s="149">
        <v>183.5</v>
      </c>
      <c r="G146" s="148"/>
      <c r="H146" s="148">
        <v>219</v>
      </c>
      <c r="I146" s="150">
        <v>218</v>
      </c>
      <c r="J146" s="151" t="s">
        <v>609</v>
      </c>
      <c r="K146" s="152">
        <f t="shared" si="88"/>
        <v>35.5</v>
      </c>
      <c r="L146" s="153">
        <f t="shared" si="89"/>
        <v>0.19346049046321526</v>
      </c>
      <c r="M146" s="148" t="s">
        <v>535</v>
      </c>
      <c r="N146" s="154">
        <v>42103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28</v>
      </c>
      <c r="B147" s="146">
        <v>42114</v>
      </c>
      <c r="C147" s="146"/>
      <c r="D147" s="147" t="s">
        <v>610</v>
      </c>
      <c r="E147" s="148" t="s">
        <v>565</v>
      </c>
      <c r="F147" s="149">
        <f>(227+237)/2</f>
        <v>232</v>
      </c>
      <c r="G147" s="148"/>
      <c r="H147" s="148">
        <v>298</v>
      </c>
      <c r="I147" s="150">
        <v>298</v>
      </c>
      <c r="J147" s="151" t="s">
        <v>567</v>
      </c>
      <c r="K147" s="152">
        <f t="shared" si="88"/>
        <v>66</v>
      </c>
      <c r="L147" s="153">
        <f t="shared" si="89"/>
        <v>0.28448275862068967</v>
      </c>
      <c r="M147" s="148" t="s">
        <v>535</v>
      </c>
      <c r="N147" s="154">
        <v>42823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29</v>
      </c>
      <c r="B148" s="146">
        <v>42128</v>
      </c>
      <c r="C148" s="146"/>
      <c r="D148" s="147" t="s">
        <v>611</v>
      </c>
      <c r="E148" s="148" t="s">
        <v>537</v>
      </c>
      <c r="F148" s="149">
        <v>385</v>
      </c>
      <c r="G148" s="148"/>
      <c r="H148" s="148">
        <f>212.5+331</f>
        <v>543.5</v>
      </c>
      <c r="I148" s="150">
        <v>510</v>
      </c>
      <c r="J148" s="151" t="s">
        <v>612</v>
      </c>
      <c r="K148" s="152">
        <f t="shared" si="88"/>
        <v>158.5</v>
      </c>
      <c r="L148" s="153">
        <f t="shared" si="89"/>
        <v>0.41168831168831171</v>
      </c>
      <c r="M148" s="148" t="s">
        <v>535</v>
      </c>
      <c r="N148" s="154">
        <v>42235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45">
        <v>30</v>
      </c>
      <c r="B149" s="146">
        <v>42128</v>
      </c>
      <c r="C149" s="146"/>
      <c r="D149" s="147" t="s">
        <v>613</v>
      </c>
      <c r="E149" s="148" t="s">
        <v>537</v>
      </c>
      <c r="F149" s="149">
        <v>115.5</v>
      </c>
      <c r="G149" s="148"/>
      <c r="H149" s="148">
        <v>146</v>
      </c>
      <c r="I149" s="150">
        <v>142</v>
      </c>
      <c r="J149" s="151" t="s">
        <v>614</v>
      </c>
      <c r="K149" s="152">
        <f t="shared" si="88"/>
        <v>30.5</v>
      </c>
      <c r="L149" s="153">
        <f t="shared" si="89"/>
        <v>0.26406926406926406</v>
      </c>
      <c r="M149" s="148" t="s">
        <v>535</v>
      </c>
      <c r="N149" s="154">
        <v>42202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31</v>
      </c>
      <c r="B150" s="146">
        <v>42151</v>
      </c>
      <c r="C150" s="146"/>
      <c r="D150" s="147" t="s">
        <v>615</v>
      </c>
      <c r="E150" s="148" t="s">
        <v>537</v>
      </c>
      <c r="F150" s="149">
        <v>237.5</v>
      </c>
      <c r="G150" s="148"/>
      <c r="H150" s="148">
        <v>279.5</v>
      </c>
      <c r="I150" s="150">
        <v>278</v>
      </c>
      <c r="J150" s="151" t="s">
        <v>567</v>
      </c>
      <c r="K150" s="152">
        <f t="shared" si="88"/>
        <v>42</v>
      </c>
      <c r="L150" s="153">
        <f t="shared" si="89"/>
        <v>0.17684210526315788</v>
      </c>
      <c r="M150" s="148" t="s">
        <v>535</v>
      </c>
      <c r="N150" s="154">
        <v>42222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32</v>
      </c>
      <c r="B151" s="146">
        <v>42174</v>
      </c>
      <c r="C151" s="146"/>
      <c r="D151" s="147" t="s">
        <v>586</v>
      </c>
      <c r="E151" s="148" t="s">
        <v>565</v>
      </c>
      <c r="F151" s="149">
        <v>340</v>
      </c>
      <c r="G151" s="148"/>
      <c r="H151" s="148">
        <v>448</v>
      </c>
      <c r="I151" s="150">
        <v>448</v>
      </c>
      <c r="J151" s="151" t="s">
        <v>567</v>
      </c>
      <c r="K151" s="152">
        <f t="shared" si="88"/>
        <v>108</v>
      </c>
      <c r="L151" s="153">
        <f t="shared" si="89"/>
        <v>0.31764705882352939</v>
      </c>
      <c r="M151" s="148" t="s">
        <v>535</v>
      </c>
      <c r="N151" s="154">
        <v>43018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33</v>
      </c>
      <c r="B152" s="146">
        <v>42191</v>
      </c>
      <c r="C152" s="146"/>
      <c r="D152" s="147" t="s">
        <v>616</v>
      </c>
      <c r="E152" s="148" t="s">
        <v>565</v>
      </c>
      <c r="F152" s="149">
        <v>390</v>
      </c>
      <c r="G152" s="148"/>
      <c r="H152" s="148">
        <v>460</v>
      </c>
      <c r="I152" s="150">
        <v>460</v>
      </c>
      <c r="J152" s="151" t="s">
        <v>567</v>
      </c>
      <c r="K152" s="152">
        <f t="shared" si="88"/>
        <v>70</v>
      </c>
      <c r="L152" s="153">
        <f t="shared" si="89"/>
        <v>0.17948717948717949</v>
      </c>
      <c r="M152" s="148" t="s">
        <v>535</v>
      </c>
      <c r="N152" s="154">
        <v>42478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5">
        <v>34</v>
      </c>
      <c r="B153" s="156">
        <v>42195</v>
      </c>
      <c r="C153" s="156"/>
      <c r="D153" s="157" t="s">
        <v>617</v>
      </c>
      <c r="E153" s="158" t="s">
        <v>565</v>
      </c>
      <c r="F153" s="159">
        <v>122.5</v>
      </c>
      <c r="G153" s="159"/>
      <c r="H153" s="160">
        <v>61</v>
      </c>
      <c r="I153" s="160">
        <v>172</v>
      </c>
      <c r="J153" s="161" t="s">
        <v>618</v>
      </c>
      <c r="K153" s="162">
        <f t="shared" si="88"/>
        <v>-61.5</v>
      </c>
      <c r="L153" s="163">
        <f t="shared" si="89"/>
        <v>-0.50204081632653064</v>
      </c>
      <c r="M153" s="159" t="s">
        <v>547</v>
      </c>
      <c r="N153" s="156">
        <v>43333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45">
        <v>35</v>
      </c>
      <c r="B154" s="146">
        <v>42219</v>
      </c>
      <c r="C154" s="146"/>
      <c r="D154" s="147" t="s">
        <v>619</v>
      </c>
      <c r="E154" s="148" t="s">
        <v>565</v>
      </c>
      <c r="F154" s="149">
        <v>297.5</v>
      </c>
      <c r="G154" s="148"/>
      <c r="H154" s="148">
        <v>350</v>
      </c>
      <c r="I154" s="150">
        <v>360</v>
      </c>
      <c r="J154" s="151" t="s">
        <v>620</v>
      </c>
      <c r="K154" s="152">
        <f t="shared" si="88"/>
        <v>52.5</v>
      </c>
      <c r="L154" s="153">
        <f t="shared" si="89"/>
        <v>0.17647058823529413</v>
      </c>
      <c r="M154" s="148" t="s">
        <v>535</v>
      </c>
      <c r="N154" s="154">
        <v>42232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45">
        <v>36</v>
      </c>
      <c r="B155" s="146">
        <v>42219</v>
      </c>
      <c r="C155" s="146"/>
      <c r="D155" s="147" t="s">
        <v>621</v>
      </c>
      <c r="E155" s="148" t="s">
        <v>565</v>
      </c>
      <c r="F155" s="149">
        <v>115.5</v>
      </c>
      <c r="G155" s="148"/>
      <c r="H155" s="148">
        <v>149</v>
      </c>
      <c r="I155" s="150">
        <v>140</v>
      </c>
      <c r="J155" s="151" t="s">
        <v>622</v>
      </c>
      <c r="K155" s="152">
        <f t="shared" si="88"/>
        <v>33.5</v>
      </c>
      <c r="L155" s="153">
        <f t="shared" si="89"/>
        <v>0.29004329004329005</v>
      </c>
      <c r="M155" s="148" t="s">
        <v>535</v>
      </c>
      <c r="N155" s="154">
        <v>42740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45">
        <v>37</v>
      </c>
      <c r="B156" s="146">
        <v>42251</v>
      </c>
      <c r="C156" s="146"/>
      <c r="D156" s="147" t="s">
        <v>615</v>
      </c>
      <c r="E156" s="148" t="s">
        <v>565</v>
      </c>
      <c r="F156" s="149">
        <v>226</v>
      </c>
      <c r="G156" s="148"/>
      <c r="H156" s="148">
        <v>292</v>
      </c>
      <c r="I156" s="150">
        <v>292</v>
      </c>
      <c r="J156" s="151" t="s">
        <v>623</v>
      </c>
      <c r="K156" s="152">
        <f t="shared" si="88"/>
        <v>66</v>
      </c>
      <c r="L156" s="153">
        <f t="shared" si="89"/>
        <v>0.29203539823008851</v>
      </c>
      <c r="M156" s="148" t="s">
        <v>535</v>
      </c>
      <c r="N156" s="154">
        <v>42286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38</v>
      </c>
      <c r="B157" s="146">
        <v>42254</v>
      </c>
      <c r="C157" s="146"/>
      <c r="D157" s="147" t="s">
        <v>610</v>
      </c>
      <c r="E157" s="148" t="s">
        <v>565</v>
      </c>
      <c r="F157" s="149">
        <v>232.5</v>
      </c>
      <c r="G157" s="148"/>
      <c r="H157" s="148">
        <v>312.5</v>
      </c>
      <c r="I157" s="150">
        <v>310</v>
      </c>
      <c r="J157" s="151" t="s">
        <v>567</v>
      </c>
      <c r="K157" s="152">
        <f t="shared" si="88"/>
        <v>80</v>
      </c>
      <c r="L157" s="153">
        <f t="shared" si="89"/>
        <v>0.34408602150537637</v>
      </c>
      <c r="M157" s="148" t="s">
        <v>535</v>
      </c>
      <c r="N157" s="154">
        <v>42823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45">
        <v>39</v>
      </c>
      <c r="B158" s="146">
        <v>42268</v>
      </c>
      <c r="C158" s="146"/>
      <c r="D158" s="147" t="s">
        <v>624</v>
      </c>
      <c r="E158" s="148" t="s">
        <v>565</v>
      </c>
      <c r="F158" s="149">
        <v>196.5</v>
      </c>
      <c r="G158" s="148"/>
      <c r="H158" s="148">
        <v>238</v>
      </c>
      <c r="I158" s="150">
        <v>238</v>
      </c>
      <c r="J158" s="151" t="s">
        <v>623</v>
      </c>
      <c r="K158" s="152">
        <f t="shared" si="88"/>
        <v>41.5</v>
      </c>
      <c r="L158" s="153">
        <f t="shared" si="89"/>
        <v>0.21119592875318066</v>
      </c>
      <c r="M158" s="148" t="s">
        <v>535</v>
      </c>
      <c r="N158" s="154">
        <v>42291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40</v>
      </c>
      <c r="B159" s="146">
        <v>42271</v>
      </c>
      <c r="C159" s="146"/>
      <c r="D159" s="147" t="s">
        <v>564</v>
      </c>
      <c r="E159" s="148" t="s">
        <v>565</v>
      </c>
      <c r="F159" s="149">
        <v>65</v>
      </c>
      <c r="G159" s="148"/>
      <c r="H159" s="148">
        <v>82</v>
      </c>
      <c r="I159" s="150">
        <v>82</v>
      </c>
      <c r="J159" s="151" t="s">
        <v>623</v>
      </c>
      <c r="K159" s="152">
        <f t="shared" si="88"/>
        <v>17</v>
      </c>
      <c r="L159" s="153">
        <f t="shared" si="89"/>
        <v>0.26153846153846155</v>
      </c>
      <c r="M159" s="148" t="s">
        <v>535</v>
      </c>
      <c r="N159" s="154">
        <v>42578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41</v>
      </c>
      <c r="B160" s="146">
        <v>42291</v>
      </c>
      <c r="C160" s="146"/>
      <c r="D160" s="147" t="s">
        <v>625</v>
      </c>
      <c r="E160" s="148" t="s">
        <v>565</v>
      </c>
      <c r="F160" s="149">
        <v>144</v>
      </c>
      <c r="G160" s="148"/>
      <c r="H160" s="148">
        <v>182.5</v>
      </c>
      <c r="I160" s="150">
        <v>181</v>
      </c>
      <c r="J160" s="151" t="s">
        <v>623</v>
      </c>
      <c r="K160" s="152">
        <f t="shared" si="88"/>
        <v>38.5</v>
      </c>
      <c r="L160" s="153">
        <f t="shared" si="89"/>
        <v>0.2673611111111111</v>
      </c>
      <c r="M160" s="148" t="s">
        <v>535</v>
      </c>
      <c r="N160" s="154">
        <v>42817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42</v>
      </c>
      <c r="B161" s="146">
        <v>42291</v>
      </c>
      <c r="C161" s="146"/>
      <c r="D161" s="147" t="s">
        <v>626</v>
      </c>
      <c r="E161" s="148" t="s">
        <v>565</v>
      </c>
      <c r="F161" s="149">
        <v>264</v>
      </c>
      <c r="G161" s="148"/>
      <c r="H161" s="148">
        <v>311</v>
      </c>
      <c r="I161" s="150">
        <v>311</v>
      </c>
      <c r="J161" s="151" t="s">
        <v>623</v>
      </c>
      <c r="K161" s="152">
        <f t="shared" si="88"/>
        <v>47</v>
      </c>
      <c r="L161" s="153">
        <f t="shared" si="89"/>
        <v>0.17803030303030304</v>
      </c>
      <c r="M161" s="148" t="s">
        <v>535</v>
      </c>
      <c r="N161" s="154">
        <v>42604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43</v>
      </c>
      <c r="B162" s="146">
        <v>42318</v>
      </c>
      <c r="C162" s="146"/>
      <c r="D162" s="147" t="s">
        <v>627</v>
      </c>
      <c r="E162" s="148" t="s">
        <v>537</v>
      </c>
      <c r="F162" s="149">
        <v>549.5</v>
      </c>
      <c r="G162" s="148"/>
      <c r="H162" s="148">
        <v>630</v>
      </c>
      <c r="I162" s="150">
        <v>630</v>
      </c>
      <c r="J162" s="151" t="s">
        <v>623</v>
      </c>
      <c r="K162" s="152">
        <f t="shared" si="88"/>
        <v>80.5</v>
      </c>
      <c r="L162" s="153">
        <f t="shared" si="89"/>
        <v>0.1464968152866242</v>
      </c>
      <c r="M162" s="148" t="s">
        <v>535</v>
      </c>
      <c r="N162" s="154">
        <v>42419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44</v>
      </c>
      <c r="B163" s="146">
        <v>42342</v>
      </c>
      <c r="C163" s="146"/>
      <c r="D163" s="147" t="s">
        <v>628</v>
      </c>
      <c r="E163" s="148" t="s">
        <v>565</v>
      </c>
      <c r="F163" s="149">
        <v>1027.5</v>
      </c>
      <c r="G163" s="148"/>
      <c r="H163" s="148">
        <v>1315</v>
      </c>
      <c r="I163" s="150">
        <v>1250</v>
      </c>
      <c r="J163" s="151" t="s">
        <v>623</v>
      </c>
      <c r="K163" s="152">
        <f t="shared" si="88"/>
        <v>287.5</v>
      </c>
      <c r="L163" s="153">
        <f t="shared" si="89"/>
        <v>0.27980535279805352</v>
      </c>
      <c r="M163" s="148" t="s">
        <v>535</v>
      </c>
      <c r="N163" s="154">
        <v>43244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45</v>
      </c>
      <c r="B164" s="146">
        <v>42367</v>
      </c>
      <c r="C164" s="146"/>
      <c r="D164" s="147" t="s">
        <v>629</v>
      </c>
      <c r="E164" s="148" t="s">
        <v>565</v>
      </c>
      <c r="F164" s="149">
        <v>465</v>
      </c>
      <c r="G164" s="148"/>
      <c r="H164" s="148">
        <v>540</v>
      </c>
      <c r="I164" s="150">
        <v>540</v>
      </c>
      <c r="J164" s="151" t="s">
        <v>623</v>
      </c>
      <c r="K164" s="152">
        <f t="shared" si="88"/>
        <v>75</v>
      </c>
      <c r="L164" s="153">
        <f t="shared" si="89"/>
        <v>0.16129032258064516</v>
      </c>
      <c r="M164" s="148" t="s">
        <v>535</v>
      </c>
      <c r="N164" s="154">
        <v>42530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46</v>
      </c>
      <c r="B165" s="146">
        <v>42380</v>
      </c>
      <c r="C165" s="146"/>
      <c r="D165" s="147" t="s">
        <v>365</v>
      </c>
      <c r="E165" s="148" t="s">
        <v>537</v>
      </c>
      <c r="F165" s="149">
        <v>81</v>
      </c>
      <c r="G165" s="148"/>
      <c r="H165" s="148">
        <v>110</v>
      </c>
      <c r="I165" s="150">
        <v>110</v>
      </c>
      <c r="J165" s="151" t="s">
        <v>623</v>
      </c>
      <c r="K165" s="152">
        <f t="shared" si="88"/>
        <v>29</v>
      </c>
      <c r="L165" s="153">
        <f t="shared" si="89"/>
        <v>0.35802469135802467</v>
      </c>
      <c r="M165" s="148" t="s">
        <v>535</v>
      </c>
      <c r="N165" s="154">
        <v>42745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47</v>
      </c>
      <c r="B166" s="146">
        <v>42382</v>
      </c>
      <c r="C166" s="146"/>
      <c r="D166" s="147" t="s">
        <v>630</v>
      </c>
      <c r="E166" s="148" t="s">
        <v>537</v>
      </c>
      <c r="F166" s="149">
        <v>417.5</v>
      </c>
      <c r="G166" s="148"/>
      <c r="H166" s="148">
        <v>547</v>
      </c>
      <c r="I166" s="150">
        <v>535</v>
      </c>
      <c r="J166" s="151" t="s">
        <v>623</v>
      </c>
      <c r="K166" s="152">
        <f t="shared" si="88"/>
        <v>129.5</v>
      </c>
      <c r="L166" s="153">
        <f t="shared" si="89"/>
        <v>0.31017964071856285</v>
      </c>
      <c r="M166" s="148" t="s">
        <v>535</v>
      </c>
      <c r="N166" s="154">
        <v>42578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48</v>
      </c>
      <c r="B167" s="146">
        <v>42408</v>
      </c>
      <c r="C167" s="146"/>
      <c r="D167" s="147" t="s">
        <v>631</v>
      </c>
      <c r="E167" s="148" t="s">
        <v>565</v>
      </c>
      <c r="F167" s="149">
        <v>650</v>
      </c>
      <c r="G167" s="148"/>
      <c r="H167" s="148">
        <v>800</v>
      </c>
      <c r="I167" s="150">
        <v>800</v>
      </c>
      <c r="J167" s="151" t="s">
        <v>623</v>
      </c>
      <c r="K167" s="152">
        <f t="shared" si="88"/>
        <v>150</v>
      </c>
      <c r="L167" s="153">
        <f t="shared" si="89"/>
        <v>0.23076923076923078</v>
      </c>
      <c r="M167" s="148" t="s">
        <v>535</v>
      </c>
      <c r="N167" s="154">
        <v>43154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45">
        <v>49</v>
      </c>
      <c r="B168" s="146">
        <v>42433</v>
      </c>
      <c r="C168" s="146"/>
      <c r="D168" s="147" t="s">
        <v>206</v>
      </c>
      <c r="E168" s="148" t="s">
        <v>565</v>
      </c>
      <c r="F168" s="149">
        <v>437.5</v>
      </c>
      <c r="G168" s="148"/>
      <c r="H168" s="148">
        <v>504.5</v>
      </c>
      <c r="I168" s="150">
        <v>522</v>
      </c>
      <c r="J168" s="151" t="s">
        <v>632</v>
      </c>
      <c r="K168" s="152">
        <f t="shared" si="88"/>
        <v>67</v>
      </c>
      <c r="L168" s="153">
        <f t="shared" si="89"/>
        <v>0.15314285714285714</v>
      </c>
      <c r="M168" s="148" t="s">
        <v>535</v>
      </c>
      <c r="N168" s="154">
        <v>42480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50</v>
      </c>
      <c r="B169" s="146">
        <v>42438</v>
      </c>
      <c r="C169" s="146"/>
      <c r="D169" s="147" t="s">
        <v>633</v>
      </c>
      <c r="E169" s="148" t="s">
        <v>565</v>
      </c>
      <c r="F169" s="149">
        <v>189.5</v>
      </c>
      <c r="G169" s="148"/>
      <c r="H169" s="148">
        <v>218</v>
      </c>
      <c r="I169" s="150">
        <v>218</v>
      </c>
      <c r="J169" s="151" t="s">
        <v>623</v>
      </c>
      <c r="K169" s="152">
        <f t="shared" si="88"/>
        <v>28.5</v>
      </c>
      <c r="L169" s="153">
        <f t="shared" si="89"/>
        <v>0.15039577836411611</v>
      </c>
      <c r="M169" s="148" t="s">
        <v>535</v>
      </c>
      <c r="N169" s="154">
        <v>43034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5">
        <v>51</v>
      </c>
      <c r="B170" s="156">
        <v>42471</v>
      </c>
      <c r="C170" s="156"/>
      <c r="D170" s="164" t="s">
        <v>634</v>
      </c>
      <c r="E170" s="159" t="s">
        <v>565</v>
      </c>
      <c r="F170" s="159">
        <v>36.5</v>
      </c>
      <c r="G170" s="160"/>
      <c r="H170" s="160">
        <v>15.85</v>
      </c>
      <c r="I170" s="160">
        <v>60</v>
      </c>
      <c r="J170" s="161" t="s">
        <v>635</v>
      </c>
      <c r="K170" s="162">
        <f t="shared" si="88"/>
        <v>-20.65</v>
      </c>
      <c r="L170" s="163">
        <f t="shared" si="89"/>
        <v>-0.5657534246575342</v>
      </c>
      <c r="M170" s="159" t="s">
        <v>547</v>
      </c>
      <c r="N170" s="167">
        <v>43627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52</v>
      </c>
      <c r="B171" s="146">
        <v>42472</v>
      </c>
      <c r="C171" s="146"/>
      <c r="D171" s="147" t="s">
        <v>636</v>
      </c>
      <c r="E171" s="148" t="s">
        <v>565</v>
      </c>
      <c r="F171" s="149">
        <v>93</v>
      </c>
      <c r="G171" s="148"/>
      <c r="H171" s="148">
        <v>149</v>
      </c>
      <c r="I171" s="150">
        <v>140</v>
      </c>
      <c r="J171" s="151" t="s">
        <v>637</v>
      </c>
      <c r="K171" s="152">
        <f t="shared" si="88"/>
        <v>56</v>
      </c>
      <c r="L171" s="153">
        <f t="shared" si="89"/>
        <v>0.60215053763440862</v>
      </c>
      <c r="M171" s="148" t="s">
        <v>535</v>
      </c>
      <c r="N171" s="154">
        <v>42740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53</v>
      </c>
      <c r="B172" s="146">
        <v>42472</v>
      </c>
      <c r="C172" s="146"/>
      <c r="D172" s="147" t="s">
        <v>638</v>
      </c>
      <c r="E172" s="148" t="s">
        <v>565</v>
      </c>
      <c r="F172" s="149">
        <v>130</v>
      </c>
      <c r="G172" s="148"/>
      <c r="H172" s="148">
        <v>150</v>
      </c>
      <c r="I172" s="150" t="s">
        <v>639</v>
      </c>
      <c r="J172" s="151" t="s">
        <v>623</v>
      </c>
      <c r="K172" s="152">
        <f t="shared" si="88"/>
        <v>20</v>
      </c>
      <c r="L172" s="153">
        <f t="shared" si="89"/>
        <v>0.15384615384615385</v>
      </c>
      <c r="M172" s="148" t="s">
        <v>535</v>
      </c>
      <c r="N172" s="154">
        <v>42564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54</v>
      </c>
      <c r="B173" s="146">
        <v>42473</v>
      </c>
      <c r="C173" s="146"/>
      <c r="D173" s="147" t="s">
        <v>640</v>
      </c>
      <c r="E173" s="148" t="s">
        <v>565</v>
      </c>
      <c r="F173" s="149">
        <v>196</v>
      </c>
      <c r="G173" s="148"/>
      <c r="H173" s="148">
        <v>299</v>
      </c>
      <c r="I173" s="150">
        <v>299</v>
      </c>
      <c r="J173" s="151" t="s">
        <v>623</v>
      </c>
      <c r="K173" s="152">
        <v>103</v>
      </c>
      <c r="L173" s="153">
        <v>0.52551020408163296</v>
      </c>
      <c r="M173" s="148" t="s">
        <v>535</v>
      </c>
      <c r="N173" s="154">
        <v>42620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55</v>
      </c>
      <c r="B174" s="146">
        <v>42473</v>
      </c>
      <c r="C174" s="146"/>
      <c r="D174" s="147" t="s">
        <v>641</v>
      </c>
      <c r="E174" s="148" t="s">
        <v>565</v>
      </c>
      <c r="F174" s="149">
        <v>88</v>
      </c>
      <c r="G174" s="148"/>
      <c r="H174" s="148">
        <v>103</v>
      </c>
      <c r="I174" s="150">
        <v>103</v>
      </c>
      <c r="J174" s="151" t="s">
        <v>623</v>
      </c>
      <c r="K174" s="152">
        <v>15</v>
      </c>
      <c r="L174" s="153">
        <v>0.170454545454545</v>
      </c>
      <c r="M174" s="148" t="s">
        <v>535</v>
      </c>
      <c r="N174" s="154">
        <v>42530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56</v>
      </c>
      <c r="B175" s="146">
        <v>42492</v>
      </c>
      <c r="C175" s="146"/>
      <c r="D175" s="147" t="s">
        <v>642</v>
      </c>
      <c r="E175" s="148" t="s">
        <v>565</v>
      </c>
      <c r="F175" s="149">
        <v>127.5</v>
      </c>
      <c r="G175" s="148"/>
      <c r="H175" s="148">
        <v>148</v>
      </c>
      <c r="I175" s="150" t="s">
        <v>643</v>
      </c>
      <c r="J175" s="151" t="s">
        <v>623</v>
      </c>
      <c r="K175" s="152">
        <f>H175-F175</f>
        <v>20.5</v>
      </c>
      <c r="L175" s="153">
        <f>K175/F175</f>
        <v>0.16078431372549021</v>
      </c>
      <c r="M175" s="148" t="s">
        <v>535</v>
      </c>
      <c r="N175" s="154">
        <v>42564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57</v>
      </c>
      <c r="B176" s="146">
        <v>42493</v>
      </c>
      <c r="C176" s="146"/>
      <c r="D176" s="147" t="s">
        <v>644</v>
      </c>
      <c r="E176" s="148" t="s">
        <v>565</v>
      </c>
      <c r="F176" s="149">
        <v>675</v>
      </c>
      <c r="G176" s="148"/>
      <c r="H176" s="148">
        <v>815</v>
      </c>
      <c r="I176" s="150" t="s">
        <v>645</v>
      </c>
      <c r="J176" s="151" t="s">
        <v>623</v>
      </c>
      <c r="K176" s="152">
        <f>H176-F176</f>
        <v>140</v>
      </c>
      <c r="L176" s="153">
        <f>K176/F176</f>
        <v>0.2074074074074074</v>
      </c>
      <c r="M176" s="148" t="s">
        <v>535</v>
      </c>
      <c r="N176" s="154">
        <v>43154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5">
        <v>58</v>
      </c>
      <c r="B177" s="156">
        <v>42522</v>
      </c>
      <c r="C177" s="156"/>
      <c r="D177" s="157" t="s">
        <v>646</v>
      </c>
      <c r="E177" s="158" t="s">
        <v>565</v>
      </c>
      <c r="F177" s="159">
        <v>500</v>
      </c>
      <c r="G177" s="159"/>
      <c r="H177" s="160">
        <v>232.5</v>
      </c>
      <c r="I177" s="160" t="s">
        <v>647</v>
      </c>
      <c r="J177" s="161" t="s">
        <v>648</v>
      </c>
      <c r="K177" s="162">
        <f>H177-F177</f>
        <v>-267.5</v>
      </c>
      <c r="L177" s="163">
        <f>K177/F177</f>
        <v>-0.53500000000000003</v>
      </c>
      <c r="M177" s="159" t="s">
        <v>547</v>
      </c>
      <c r="N177" s="156">
        <v>43735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45">
        <v>59</v>
      </c>
      <c r="B178" s="146">
        <v>42527</v>
      </c>
      <c r="C178" s="146"/>
      <c r="D178" s="147" t="s">
        <v>493</v>
      </c>
      <c r="E178" s="148" t="s">
        <v>565</v>
      </c>
      <c r="F178" s="149">
        <v>110</v>
      </c>
      <c r="G178" s="148"/>
      <c r="H178" s="148">
        <v>126.5</v>
      </c>
      <c r="I178" s="150">
        <v>125</v>
      </c>
      <c r="J178" s="151" t="s">
        <v>574</v>
      </c>
      <c r="K178" s="152">
        <f>H178-F178</f>
        <v>16.5</v>
      </c>
      <c r="L178" s="153">
        <f>K178/F178</f>
        <v>0.15</v>
      </c>
      <c r="M178" s="148" t="s">
        <v>535</v>
      </c>
      <c r="N178" s="154">
        <v>42552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60</v>
      </c>
      <c r="B179" s="146">
        <v>42538</v>
      </c>
      <c r="C179" s="146"/>
      <c r="D179" s="147" t="s">
        <v>649</v>
      </c>
      <c r="E179" s="148" t="s">
        <v>565</v>
      </c>
      <c r="F179" s="149">
        <v>44</v>
      </c>
      <c r="G179" s="148"/>
      <c r="H179" s="148">
        <v>69.5</v>
      </c>
      <c r="I179" s="150">
        <v>69.5</v>
      </c>
      <c r="J179" s="151" t="s">
        <v>650</v>
      </c>
      <c r="K179" s="152">
        <f>H179-F179</f>
        <v>25.5</v>
      </c>
      <c r="L179" s="153">
        <f>K179/F179</f>
        <v>0.57954545454545459</v>
      </c>
      <c r="M179" s="148" t="s">
        <v>535</v>
      </c>
      <c r="N179" s="154">
        <v>42977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61</v>
      </c>
      <c r="B180" s="146">
        <v>42549</v>
      </c>
      <c r="C180" s="146"/>
      <c r="D180" s="147" t="s">
        <v>651</v>
      </c>
      <c r="E180" s="148" t="s">
        <v>565</v>
      </c>
      <c r="F180" s="149">
        <v>262.5</v>
      </c>
      <c r="G180" s="148"/>
      <c r="H180" s="148">
        <v>340</v>
      </c>
      <c r="I180" s="150">
        <v>333</v>
      </c>
      <c r="J180" s="151" t="s">
        <v>652</v>
      </c>
      <c r="K180" s="152">
        <v>77.5</v>
      </c>
      <c r="L180" s="153">
        <v>0.29523809523809502</v>
      </c>
      <c r="M180" s="148" t="s">
        <v>535</v>
      </c>
      <c r="N180" s="154">
        <v>43017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62</v>
      </c>
      <c r="B181" s="146">
        <v>42549</v>
      </c>
      <c r="C181" s="146"/>
      <c r="D181" s="147" t="s">
        <v>653</v>
      </c>
      <c r="E181" s="148" t="s">
        <v>565</v>
      </c>
      <c r="F181" s="149">
        <v>840</v>
      </c>
      <c r="G181" s="148"/>
      <c r="H181" s="148">
        <v>1230</v>
      </c>
      <c r="I181" s="150">
        <v>1230</v>
      </c>
      <c r="J181" s="151" t="s">
        <v>623</v>
      </c>
      <c r="K181" s="152">
        <v>390</v>
      </c>
      <c r="L181" s="153">
        <v>0.46428571428571402</v>
      </c>
      <c r="M181" s="148" t="s">
        <v>535</v>
      </c>
      <c r="N181" s="154">
        <v>42649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8">
        <v>63</v>
      </c>
      <c r="B182" s="169">
        <v>42556</v>
      </c>
      <c r="C182" s="169"/>
      <c r="D182" s="170" t="s">
        <v>654</v>
      </c>
      <c r="E182" s="171" t="s">
        <v>565</v>
      </c>
      <c r="F182" s="171">
        <v>395</v>
      </c>
      <c r="G182" s="172"/>
      <c r="H182" s="172">
        <f>(468.5+342.5)/2</f>
        <v>405.5</v>
      </c>
      <c r="I182" s="172">
        <v>510</v>
      </c>
      <c r="J182" s="173" t="s">
        <v>655</v>
      </c>
      <c r="K182" s="174">
        <f t="shared" ref="K182:K188" si="90">H182-F182</f>
        <v>10.5</v>
      </c>
      <c r="L182" s="175">
        <f t="shared" ref="L182:L188" si="91">K182/F182</f>
        <v>2.6582278481012658E-2</v>
      </c>
      <c r="M182" s="171" t="s">
        <v>656</v>
      </c>
      <c r="N182" s="169">
        <v>43606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5">
        <v>64</v>
      </c>
      <c r="B183" s="156">
        <v>42584</v>
      </c>
      <c r="C183" s="156"/>
      <c r="D183" s="157" t="s">
        <v>657</v>
      </c>
      <c r="E183" s="158" t="s">
        <v>537</v>
      </c>
      <c r="F183" s="159">
        <f>169.5-12.8</f>
        <v>156.69999999999999</v>
      </c>
      <c r="G183" s="159"/>
      <c r="H183" s="160">
        <v>77</v>
      </c>
      <c r="I183" s="160" t="s">
        <v>658</v>
      </c>
      <c r="J183" s="161" t="s">
        <v>659</v>
      </c>
      <c r="K183" s="162">
        <f t="shared" si="90"/>
        <v>-79.699999999999989</v>
      </c>
      <c r="L183" s="163">
        <f t="shared" si="91"/>
        <v>-0.50861518825781749</v>
      </c>
      <c r="M183" s="159" t="s">
        <v>547</v>
      </c>
      <c r="N183" s="156">
        <v>43522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5">
        <v>65</v>
      </c>
      <c r="B184" s="156">
        <v>42586</v>
      </c>
      <c r="C184" s="156"/>
      <c r="D184" s="157" t="s">
        <v>660</v>
      </c>
      <c r="E184" s="158" t="s">
        <v>565</v>
      </c>
      <c r="F184" s="159">
        <v>400</v>
      </c>
      <c r="G184" s="159"/>
      <c r="H184" s="160">
        <v>305</v>
      </c>
      <c r="I184" s="160">
        <v>475</v>
      </c>
      <c r="J184" s="161" t="s">
        <v>661</v>
      </c>
      <c r="K184" s="162">
        <f t="shared" si="90"/>
        <v>-95</v>
      </c>
      <c r="L184" s="163">
        <f t="shared" si="91"/>
        <v>-0.23749999999999999</v>
      </c>
      <c r="M184" s="159" t="s">
        <v>547</v>
      </c>
      <c r="N184" s="156">
        <v>43606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66</v>
      </c>
      <c r="B185" s="146">
        <v>42593</v>
      </c>
      <c r="C185" s="146"/>
      <c r="D185" s="147" t="s">
        <v>662</v>
      </c>
      <c r="E185" s="148" t="s">
        <v>565</v>
      </c>
      <c r="F185" s="149">
        <v>86.5</v>
      </c>
      <c r="G185" s="148"/>
      <c r="H185" s="148">
        <v>130</v>
      </c>
      <c r="I185" s="150">
        <v>130</v>
      </c>
      <c r="J185" s="151" t="s">
        <v>663</v>
      </c>
      <c r="K185" s="152">
        <f t="shared" si="90"/>
        <v>43.5</v>
      </c>
      <c r="L185" s="153">
        <f t="shared" si="91"/>
        <v>0.50289017341040465</v>
      </c>
      <c r="M185" s="148" t="s">
        <v>535</v>
      </c>
      <c r="N185" s="154">
        <v>43091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5">
        <v>67</v>
      </c>
      <c r="B186" s="156">
        <v>42600</v>
      </c>
      <c r="C186" s="156"/>
      <c r="D186" s="157" t="s">
        <v>109</v>
      </c>
      <c r="E186" s="158" t="s">
        <v>565</v>
      </c>
      <c r="F186" s="159">
        <v>133.5</v>
      </c>
      <c r="G186" s="159"/>
      <c r="H186" s="160">
        <v>126.5</v>
      </c>
      <c r="I186" s="160">
        <v>178</v>
      </c>
      <c r="J186" s="161" t="s">
        <v>664</v>
      </c>
      <c r="K186" s="162">
        <f t="shared" si="90"/>
        <v>-7</v>
      </c>
      <c r="L186" s="163">
        <f t="shared" si="91"/>
        <v>-5.2434456928838954E-2</v>
      </c>
      <c r="M186" s="159" t="s">
        <v>547</v>
      </c>
      <c r="N186" s="156">
        <v>42615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68</v>
      </c>
      <c r="B187" s="146">
        <v>42613</v>
      </c>
      <c r="C187" s="146"/>
      <c r="D187" s="147" t="s">
        <v>665</v>
      </c>
      <c r="E187" s="148" t="s">
        <v>565</v>
      </c>
      <c r="F187" s="149">
        <v>560</v>
      </c>
      <c r="G187" s="148"/>
      <c r="H187" s="148">
        <v>725</v>
      </c>
      <c r="I187" s="150">
        <v>725</v>
      </c>
      <c r="J187" s="151" t="s">
        <v>567</v>
      </c>
      <c r="K187" s="152">
        <f t="shared" si="90"/>
        <v>165</v>
      </c>
      <c r="L187" s="153">
        <f t="shared" si="91"/>
        <v>0.29464285714285715</v>
      </c>
      <c r="M187" s="148" t="s">
        <v>535</v>
      </c>
      <c r="N187" s="154">
        <v>42456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69</v>
      </c>
      <c r="B188" s="146">
        <v>42614</v>
      </c>
      <c r="C188" s="146"/>
      <c r="D188" s="147" t="s">
        <v>666</v>
      </c>
      <c r="E188" s="148" t="s">
        <v>565</v>
      </c>
      <c r="F188" s="149">
        <v>160.5</v>
      </c>
      <c r="G188" s="148"/>
      <c r="H188" s="148">
        <v>210</v>
      </c>
      <c r="I188" s="150">
        <v>210</v>
      </c>
      <c r="J188" s="151" t="s">
        <v>567</v>
      </c>
      <c r="K188" s="152">
        <f t="shared" si="90"/>
        <v>49.5</v>
      </c>
      <c r="L188" s="153">
        <f t="shared" si="91"/>
        <v>0.30841121495327101</v>
      </c>
      <c r="M188" s="148" t="s">
        <v>535</v>
      </c>
      <c r="N188" s="154">
        <v>42871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45">
        <v>70</v>
      </c>
      <c r="B189" s="146">
        <v>42646</v>
      </c>
      <c r="C189" s="146"/>
      <c r="D189" s="147" t="s">
        <v>378</v>
      </c>
      <c r="E189" s="148" t="s">
        <v>565</v>
      </c>
      <c r="F189" s="149">
        <v>430</v>
      </c>
      <c r="G189" s="148"/>
      <c r="H189" s="148">
        <v>596</v>
      </c>
      <c r="I189" s="150">
        <v>575</v>
      </c>
      <c r="J189" s="151" t="s">
        <v>667</v>
      </c>
      <c r="K189" s="152">
        <v>166</v>
      </c>
      <c r="L189" s="153">
        <v>0.38604651162790699</v>
      </c>
      <c r="M189" s="148" t="s">
        <v>535</v>
      </c>
      <c r="N189" s="154">
        <v>42769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45">
        <v>71</v>
      </c>
      <c r="B190" s="146">
        <v>42657</v>
      </c>
      <c r="C190" s="146"/>
      <c r="D190" s="147" t="s">
        <v>668</v>
      </c>
      <c r="E190" s="148" t="s">
        <v>565</v>
      </c>
      <c r="F190" s="149">
        <v>280</v>
      </c>
      <c r="G190" s="148"/>
      <c r="H190" s="148">
        <v>345</v>
      </c>
      <c r="I190" s="150">
        <v>345</v>
      </c>
      <c r="J190" s="151" t="s">
        <v>567</v>
      </c>
      <c r="K190" s="152">
        <f t="shared" ref="K190:K195" si="92">H190-F190</f>
        <v>65</v>
      </c>
      <c r="L190" s="153">
        <f>K190/F190</f>
        <v>0.23214285714285715</v>
      </c>
      <c r="M190" s="148" t="s">
        <v>535</v>
      </c>
      <c r="N190" s="154">
        <v>42814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45">
        <v>72</v>
      </c>
      <c r="B191" s="146">
        <v>42657</v>
      </c>
      <c r="C191" s="146"/>
      <c r="D191" s="147" t="s">
        <v>669</v>
      </c>
      <c r="E191" s="148" t="s">
        <v>565</v>
      </c>
      <c r="F191" s="149">
        <v>245</v>
      </c>
      <c r="G191" s="148"/>
      <c r="H191" s="148">
        <v>325.5</v>
      </c>
      <c r="I191" s="150">
        <v>330</v>
      </c>
      <c r="J191" s="151" t="s">
        <v>670</v>
      </c>
      <c r="K191" s="152">
        <f t="shared" si="92"/>
        <v>80.5</v>
      </c>
      <c r="L191" s="153">
        <f>K191/F191</f>
        <v>0.32857142857142857</v>
      </c>
      <c r="M191" s="148" t="s">
        <v>535</v>
      </c>
      <c r="N191" s="154">
        <v>42769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45">
        <v>73</v>
      </c>
      <c r="B192" s="146">
        <v>42660</v>
      </c>
      <c r="C192" s="146"/>
      <c r="D192" s="147" t="s">
        <v>334</v>
      </c>
      <c r="E192" s="148" t="s">
        <v>565</v>
      </c>
      <c r="F192" s="149">
        <v>125</v>
      </c>
      <c r="G192" s="148"/>
      <c r="H192" s="148">
        <v>160</v>
      </c>
      <c r="I192" s="150">
        <v>160</v>
      </c>
      <c r="J192" s="151" t="s">
        <v>623</v>
      </c>
      <c r="K192" s="152">
        <f t="shared" si="92"/>
        <v>35</v>
      </c>
      <c r="L192" s="153">
        <v>0.28000000000000003</v>
      </c>
      <c r="M192" s="148" t="s">
        <v>535</v>
      </c>
      <c r="N192" s="154">
        <v>42803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45">
        <v>74</v>
      </c>
      <c r="B193" s="146">
        <v>42660</v>
      </c>
      <c r="C193" s="146"/>
      <c r="D193" s="147" t="s">
        <v>433</v>
      </c>
      <c r="E193" s="148" t="s">
        <v>565</v>
      </c>
      <c r="F193" s="149">
        <v>114</v>
      </c>
      <c r="G193" s="148"/>
      <c r="H193" s="148">
        <v>145</v>
      </c>
      <c r="I193" s="150">
        <v>145</v>
      </c>
      <c r="J193" s="151" t="s">
        <v>623</v>
      </c>
      <c r="K193" s="152">
        <f t="shared" si="92"/>
        <v>31</v>
      </c>
      <c r="L193" s="153">
        <f>K193/F193</f>
        <v>0.27192982456140352</v>
      </c>
      <c r="M193" s="148" t="s">
        <v>535</v>
      </c>
      <c r="N193" s="154">
        <v>42859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45">
        <v>75</v>
      </c>
      <c r="B194" s="146">
        <v>42660</v>
      </c>
      <c r="C194" s="146"/>
      <c r="D194" s="147" t="s">
        <v>671</v>
      </c>
      <c r="E194" s="148" t="s">
        <v>565</v>
      </c>
      <c r="F194" s="149">
        <v>212</v>
      </c>
      <c r="G194" s="148"/>
      <c r="H194" s="148">
        <v>280</v>
      </c>
      <c r="I194" s="150">
        <v>276</v>
      </c>
      <c r="J194" s="151" t="s">
        <v>672</v>
      </c>
      <c r="K194" s="152">
        <f t="shared" si="92"/>
        <v>68</v>
      </c>
      <c r="L194" s="153">
        <f>K194/F194</f>
        <v>0.32075471698113206</v>
      </c>
      <c r="M194" s="148" t="s">
        <v>535</v>
      </c>
      <c r="N194" s="154">
        <v>42858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45">
        <v>76</v>
      </c>
      <c r="B195" s="146">
        <v>42678</v>
      </c>
      <c r="C195" s="146"/>
      <c r="D195" s="147" t="s">
        <v>424</v>
      </c>
      <c r="E195" s="148" t="s">
        <v>565</v>
      </c>
      <c r="F195" s="149">
        <v>155</v>
      </c>
      <c r="G195" s="148"/>
      <c r="H195" s="148">
        <v>210</v>
      </c>
      <c r="I195" s="150">
        <v>210</v>
      </c>
      <c r="J195" s="151" t="s">
        <v>673</v>
      </c>
      <c r="K195" s="152">
        <f t="shared" si="92"/>
        <v>55</v>
      </c>
      <c r="L195" s="153">
        <f>K195/F195</f>
        <v>0.35483870967741937</v>
      </c>
      <c r="M195" s="148" t="s">
        <v>535</v>
      </c>
      <c r="N195" s="154">
        <v>42944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5">
        <v>77</v>
      </c>
      <c r="B196" s="156">
        <v>42710</v>
      </c>
      <c r="C196" s="156"/>
      <c r="D196" s="157" t="s">
        <v>674</v>
      </c>
      <c r="E196" s="158" t="s">
        <v>565</v>
      </c>
      <c r="F196" s="159">
        <v>150.5</v>
      </c>
      <c r="G196" s="159"/>
      <c r="H196" s="160">
        <v>72.5</v>
      </c>
      <c r="I196" s="160">
        <v>174</v>
      </c>
      <c r="J196" s="161" t="s">
        <v>675</v>
      </c>
      <c r="K196" s="162">
        <v>-78</v>
      </c>
      <c r="L196" s="163">
        <v>-0.51827242524916906</v>
      </c>
      <c r="M196" s="159" t="s">
        <v>547</v>
      </c>
      <c r="N196" s="156">
        <v>43333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45">
        <v>78</v>
      </c>
      <c r="B197" s="146">
        <v>42712</v>
      </c>
      <c r="C197" s="146"/>
      <c r="D197" s="147" t="s">
        <v>676</v>
      </c>
      <c r="E197" s="148" t="s">
        <v>565</v>
      </c>
      <c r="F197" s="149">
        <v>380</v>
      </c>
      <c r="G197" s="148"/>
      <c r="H197" s="148">
        <v>478</v>
      </c>
      <c r="I197" s="150">
        <v>468</v>
      </c>
      <c r="J197" s="151" t="s">
        <v>623</v>
      </c>
      <c r="K197" s="152">
        <f>H197-F197</f>
        <v>98</v>
      </c>
      <c r="L197" s="153">
        <f>K197/F197</f>
        <v>0.25789473684210529</v>
      </c>
      <c r="M197" s="148" t="s">
        <v>535</v>
      </c>
      <c r="N197" s="154">
        <v>43025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79</v>
      </c>
      <c r="B198" s="146">
        <v>42734</v>
      </c>
      <c r="C198" s="146"/>
      <c r="D198" s="147" t="s">
        <v>108</v>
      </c>
      <c r="E198" s="148" t="s">
        <v>565</v>
      </c>
      <c r="F198" s="149">
        <v>305</v>
      </c>
      <c r="G198" s="148"/>
      <c r="H198" s="148">
        <v>375</v>
      </c>
      <c r="I198" s="150">
        <v>375</v>
      </c>
      <c r="J198" s="151" t="s">
        <v>623</v>
      </c>
      <c r="K198" s="152">
        <f>H198-F198</f>
        <v>70</v>
      </c>
      <c r="L198" s="153">
        <f>K198/F198</f>
        <v>0.22950819672131148</v>
      </c>
      <c r="M198" s="148" t="s">
        <v>535</v>
      </c>
      <c r="N198" s="154">
        <v>42768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45">
        <v>80</v>
      </c>
      <c r="B199" s="146">
        <v>42739</v>
      </c>
      <c r="C199" s="146"/>
      <c r="D199" s="147" t="s">
        <v>94</v>
      </c>
      <c r="E199" s="148" t="s">
        <v>565</v>
      </c>
      <c r="F199" s="149">
        <v>99.5</v>
      </c>
      <c r="G199" s="148"/>
      <c r="H199" s="148">
        <v>158</v>
      </c>
      <c r="I199" s="150">
        <v>158</v>
      </c>
      <c r="J199" s="151" t="s">
        <v>623</v>
      </c>
      <c r="K199" s="152">
        <f>H199-F199</f>
        <v>58.5</v>
      </c>
      <c r="L199" s="153">
        <f>K199/F199</f>
        <v>0.5879396984924623</v>
      </c>
      <c r="M199" s="148" t="s">
        <v>535</v>
      </c>
      <c r="N199" s="154">
        <v>42898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81</v>
      </c>
      <c r="B200" s="146">
        <v>42739</v>
      </c>
      <c r="C200" s="146"/>
      <c r="D200" s="147" t="s">
        <v>94</v>
      </c>
      <c r="E200" s="148" t="s">
        <v>565</v>
      </c>
      <c r="F200" s="149">
        <v>99.5</v>
      </c>
      <c r="G200" s="148"/>
      <c r="H200" s="148">
        <v>158</v>
      </c>
      <c r="I200" s="150">
        <v>158</v>
      </c>
      <c r="J200" s="151" t="s">
        <v>623</v>
      </c>
      <c r="K200" s="152">
        <v>58.5</v>
      </c>
      <c r="L200" s="153">
        <v>0.58793969849246197</v>
      </c>
      <c r="M200" s="148" t="s">
        <v>535</v>
      </c>
      <c r="N200" s="154">
        <v>42898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82</v>
      </c>
      <c r="B201" s="146">
        <v>42786</v>
      </c>
      <c r="C201" s="146"/>
      <c r="D201" s="147" t="s">
        <v>182</v>
      </c>
      <c r="E201" s="148" t="s">
        <v>565</v>
      </c>
      <c r="F201" s="149">
        <v>140.5</v>
      </c>
      <c r="G201" s="148"/>
      <c r="H201" s="148">
        <v>220</v>
      </c>
      <c r="I201" s="150">
        <v>220</v>
      </c>
      <c r="J201" s="151" t="s">
        <v>623</v>
      </c>
      <c r="K201" s="152">
        <f>H201-F201</f>
        <v>79.5</v>
      </c>
      <c r="L201" s="153">
        <f>K201/F201</f>
        <v>0.5658362989323843</v>
      </c>
      <c r="M201" s="148" t="s">
        <v>535</v>
      </c>
      <c r="N201" s="154">
        <v>42864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45">
        <v>83</v>
      </c>
      <c r="B202" s="146">
        <v>42786</v>
      </c>
      <c r="C202" s="146"/>
      <c r="D202" s="147" t="s">
        <v>677</v>
      </c>
      <c r="E202" s="148" t="s">
        <v>565</v>
      </c>
      <c r="F202" s="149">
        <v>202.5</v>
      </c>
      <c r="G202" s="148"/>
      <c r="H202" s="148">
        <v>234</v>
      </c>
      <c r="I202" s="150">
        <v>234</v>
      </c>
      <c r="J202" s="151" t="s">
        <v>623</v>
      </c>
      <c r="K202" s="152">
        <v>31.5</v>
      </c>
      <c r="L202" s="153">
        <v>0.155555555555556</v>
      </c>
      <c r="M202" s="148" t="s">
        <v>535</v>
      </c>
      <c r="N202" s="154">
        <v>42836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45">
        <v>84</v>
      </c>
      <c r="B203" s="146">
        <v>42818</v>
      </c>
      <c r="C203" s="146"/>
      <c r="D203" s="147" t="s">
        <v>678</v>
      </c>
      <c r="E203" s="148" t="s">
        <v>565</v>
      </c>
      <c r="F203" s="149">
        <v>300.5</v>
      </c>
      <c r="G203" s="148"/>
      <c r="H203" s="148">
        <v>417.5</v>
      </c>
      <c r="I203" s="150">
        <v>420</v>
      </c>
      <c r="J203" s="151" t="s">
        <v>679</v>
      </c>
      <c r="K203" s="152">
        <f>H203-F203</f>
        <v>117</v>
      </c>
      <c r="L203" s="153">
        <f>K203/F203</f>
        <v>0.38935108153078202</v>
      </c>
      <c r="M203" s="148" t="s">
        <v>535</v>
      </c>
      <c r="N203" s="154">
        <v>43070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45">
        <v>85</v>
      </c>
      <c r="B204" s="146">
        <v>42818</v>
      </c>
      <c r="C204" s="146"/>
      <c r="D204" s="147" t="s">
        <v>653</v>
      </c>
      <c r="E204" s="148" t="s">
        <v>565</v>
      </c>
      <c r="F204" s="149">
        <v>850</v>
      </c>
      <c r="G204" s="148"/>
      <c r="H204" s="148">
        <v>1042.5</v>
      </c>
      <c r="I204" s="150">
        <v>1023</v>
      </c>
      <c r="J204" s="151" t="s">
        <v>680</v>
      </c>
      <c r="K204" s="152">
        <v>192.5</v>
      </c>
      <c r="L204" s="153">
        <v>0.22647058823529401</v>
      </c>
      <c r="M204" s="148" t="s">
        <v>535</v>
      </c>
      <c r="N204" s="154">
        <v>42830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45">
        <v>86</v>
      </c>
      <c r="B205" s="146">
        <v>42830</v>
      </c>
      <c r="C205" s="146"/>
      <c r="D205" s="147" t="s">
        <v>452</v>
      </c>
      <c r="E205" s="148" t="s">
        <v>565</v>
      </c>
      <c r="F205" s="149">
        <v>785</v>
      </c>
      <c r="G205" s="148"/>
      <c r="H205" s="148">
        <v>930</v>
      </c>
      <c r="I205" s="150">
        <v>920</v>
      </c>
      <c r="J205" s="151" t="s">
        <v>681</v>
      </c>
      <c r="K205" s="152">
        <f>H205-F205</f>
        <v>145</v>
      </c>
      <c r="L205" s="153">
        <f>K205/F205</f>
        <v>0.18471337579617833</v>
      </c>
      <c r="M205" s="148" t="s">
        <v>535</v>
      </c>
      <c r="N205" s="154">
        <v>42976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5">
        <v>87</v>
      </c>
      <c r="B206" s="156">
        <v>42831</v>
      </c>
      <c r="C206" s="156"/>
      <c r="D206" s="157" t="s">
        <v>682</v>
      </c>
      <c r="E206" s="158" t="s">
        <v>565</v>
      </c>
      <c r="F206" s="159">
        <v>40</v>
      </c>
      <c r="G206" s="159"/>
      <c r="H206" s="160">
        <v>13.1</v>
      </c>
      <c r="I206" s="160">
        <v>60</v>
      </c>
      <c r="J206" s="161" t="s">
        <v>683</v>
      </c>
      <c r="K206" s="162">
        <v>-26.9</v>
      </c>
      <c r="L206" s="163">
        <v>-0.67249999999999999</v>
      </c>
      <c r="M206" s="159" t="s">
        <v>547</v>
      </c>
      <c r="N206" s="156">
        <v>43138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45">
        <v>88</v>
      </c>
      <c r="B207" s="146">
        <v>42837</v>
      </c>
      <c r="C207" s="146"/>
      <c r="D207" s="147" t="s">
        <v>93</v>
      </c>
      <c r="E207" s="148" t="s">
        <v>565</v>
      </c>
      <c r="F207" s="149">
        <v>289.5</v>
      </c>
      <c r="G207" s="148"/>
      <c r="H207" s="148">
        <v>354</v>
      </c>
      <c r="I207" s="150">
        <v>360</v>
      </c>
      <c r="J207" s="151" t="s">
        <v>684</v>
      </c>
      <c r="K207" s="152">
        <f t="shared" ref="K207:K215" si="93">H207-F207</f>
        <v>64.5</v>
      </c>
      <c r="L207" s="153">
        <f t="shared" ref="L207:L215" si="94">K207/F207</f>
        <v>0.22279792746113988</v>
      </c>
      <c r="M207" s="148" t="s">
        <v>535</v>
      </c>
      <c r="N207" s="154">
        <v>43040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89</v>
      </c>
      <c r="B208" s="146">
        <v>42845</v>
      </c>
      <c r="C208" s="146"/>
      <c r="D208" s="147" t="s">
        <v>400</v>
      </c>
      <c r="E208" s="148" t="s">
        <v>565</v>
      </c>
      <c r="F208" s="149">
        <v>700</v>
      </c>
      <c r="G208" s="148"/>
      <c r="H208" s="148">
        <v>840</v>
      </c>
      <c r="I208" s="150">
        <v>840</v>
      </c>
      <c r="J208" s="151" t="s">
        <v>685</v>
      </c>
      <c r="K208" s="152">
        <f t="shared" si="93"/>
        <v>140</v>
      </c>
      <c r="L208" s="153">
        <f t="shared" si="94"/>
        <v>0.2</v>
      </c>
      <c r="M208" s="148" t="s">
        <v>535</v>
      </c>
      <c r="N208" s="154">
        <v>42893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90</v>
      </c>
      <c r="B209" s="146">
        <v>42887</v>
      </c>
      <c r="C209" s="146"/>
      <c r="D209" s="147" t="s">
        <v>686</v>
      </c>
      <c r="E209" s="148" t="s">
        <v>565</v>
      </c>
      <c r="F209" s="149">
        <v>130</v>
      </c>
      <c r="G209" s="148"/>
      <c r="H209" s="148">
        <v>144.25</v>
      </c>
      <c r="I209" s="150">
        <v>170</v>
      </c>
      <c r="J209" s="151" t="s">
        <v>687</v>
      </c>
      <c r="K209" s="152">
        <f t="shared" si="93"/>
        <v>14.25</v>
      </c>
      <c r="L209" s="153">
        <f t="shared" si="94"/>
        <v>0.10961538461538461</v>
      </c>
      <c r="M209" s="148" t="s">
        <v>535</v>
      </c>
      <c r="N209" s="154">
        <v>43675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91</v>
      </c>
      <c r="B210" s="146">
        <v>42901</v>
      </c>
      <c r="C210" s="146"/>
      <c r="D210" s="147" t="s">
        <v>688</v>
      </c>
      <c r="E210" s="148" t="s">
        <v>565</v>
      </c>
      <c r="F210" s="149">
        <v>214.5</v>
      </c>
      <c r="G210" s="148"/>
      <c r="H210" s="148">
        <v>262</v>
      </c>
      <c r="I210" s="150">
        <v>262</v>
      </c>
      <c r="J210" s="151" t="s">
        <v>689</v>
      </c>
      <c r="K210" s="152">
        <f t="shared" si="93"/>
        <v>47.5</v>
      </c>
      <c r="L210" s="153">
        <f t="shared" si="94"/>
        <v>0.22144522144522144</v>
      </c>
      <c r="M210" s="148" t="s">
        <v>535</v>
      </c>
      <c r="N210" s="154">
        <v>42977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92</v>
      </c>
      <c r="B211" s="177">
        <v>42933</v>
      </c>
      <c r="C211" s="177"/>
      <c r="D211" s="178" t="s">
        <v>690</v>
      </c>
      <c r="E211" s="179" t="s">
        <v>565</v>
      </c>
      <c r="F211" s="180">
        <v>370</v>
      </c>
      <c r="G211" s="179"/>
      <c r="H211" s="179">
        <v>447.5</v>
      </c>
      <c r="I211" s="181">
        <v>450</v>
      </c>
      <c r="J211" s="182" t="s">
        <v>623</v>
      </c>
      <c r="K211" s="152">
        <f t="shared" si="93"/>
        <v>77.5</v>
      </c>
      <c r="L211" s="183">
        <f t="shared" si="94"/>
        <v>0.20945945945945946</v>
      </c>
      <c r="M211" s="179" t="s">
        <v>535</v>
      </c>
      <c r="N211" s="184">
        <v>43035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93</v>
      </c>
      <c r="B212" s="177">
        <v>42943</v>
      </c>
      <c r="C212" s="177"/>
      <c r="D212" s="178" t="s">
        <v>180</v>
      </c>
      <c r="E212" s="179" t="s">
        <v>565</v>
      </c>
      <c r="F212" s="180">
        <v>657.5</v>
      </c>
      <c r="G212" s="179"/>
      <c r="H212" s="179">
        <v>825</v>
      </c>
      <c r="I212" s="181">
        <v>820</v>
      </c>
      <c r="J212" s="182" t="s">
        <v>623</v>
      </c>
      <c r="K212" s="152">
        <f t="shared" si="93"/>
        <v>167.5</v>
      </c>
      <c r="L212" s="183">
        <f t="shared" si="94"/>
        <v>0.25475285171102663</v>
      </c>
      <c r="M212" s="179" t="s">
        <v>535</v>
      </c>
      <c r="N212" s="184">
        <v>43090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45">
        <v>94</v>
      </c>
      <c r="B213" s="146">
        <v>42964</v>
      </c>
      <c r="C213" s="146"/>
      <c r="D213" s="147" t="s">
        <v>347</v>
      </c>
      <c r="E213" s="148" t="s">
        <v>565</v>
      </c>
      <c r="F213" s="149">
        <v>605</v>
      </c>
      <c r="G213" s="148"/>
      <c r="H213" s="148">
        <v>750</v>
      </c>
      <c r="I213" s="150">
        <v>750</v>
      </c>
      <c r="J213" s="151" t="s">
        <v>681</v>
      </c>
      <c r="K213" s="152">
        <f t="shared" si="93"/>
        <v>145</v>
      </c>
      <c r="L213" s="153">
        <f t="shared" si="94"/>
        <v>0.23966942148760331</v>
      </c>
      <c r="M213" s="148" t="s">
        <v>535</v>
      </c>
      <c r="N213" s="154">
        <v>43027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5">
        <v>95</v>
      </c>
      <c r="B214" s="156">
        <v>42979</v>
      </c>
      <c r="C214" s="156"/>
      <c r="D214" s="164" t="s">
        <v>691</v>
      </c>
      <c r="E214" s="159" t="s">
        <v>565</v>
      </c>
      <c r="F214" s="159">
        <v>255</v>
      </c>
      <c r="G214" s="160"/>
      <c r="H214" s="160">
        <v>217.25</v>
      </c>
      <c r="I214" s="160">
        <v>320</v>
      </c>
      <c r="J214" s="161" t="s">
        <v>692</v>
      </c>
      <c r="K214" s="162">
        <f t="shared" si="93"/>
        <v>-37.75</v>
      </c>
      <c r="L214" s="165">
        <f t="shared" si="94"/>
        <v>-0.14803921568627451</v>
      </c>
      <c r="M214" s="159" t="s">
        <v>547</v>
      </c>
      <c r="N214" s="156">
        <v>43661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45">
        <v>96</v>
      </c>
      <c r="B215" s="146">
        <v>42997</v>
      </c>
      <c r="C215" s="146"/>
      <c r="D215" s="147" t="s">
        <v>693</v>
      </c>
      <c r="E215" s="148" t="s">
        <v>565</v>
      </c>
      <c r="F215" s="149">
        <v>215</v>
      </c>
      <c r="G215" s="148"/>
      <c r="H215" s="148">
        <v>258</v>
      </c>
      <c r="I215" s="150">
        <v>258</v>
      </c>
      <c r="J215" s="151" t="s">
        <v>623</v>
      </c>
      <c r="K215" s="152">
        <f t="shared" si="93"/>
        <v>43</v>
      </c>
      <c r="L215" s="153">
        <f t="shared" si="94"/>
        <v>0.2</v>
      </c>
      <c r="M215" s="148" t="s">
        <v>535</v>
      </c>
      <c r="N215" s="154">
        <v>43040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45">
        <v>97</v>
      </c>
      <c r="B216" s="146">
        <v>42997</v>
      </c>
      <c r="C216" s="146"/>
      <c r="D216" s="147" t="s">
        <v>693</v>
      </c>
      <c r="E216" s="148" t="s">
        <v>565</v>
      </c>
      <c r="F216" s="149">
        <v>215</v>
      </c>
      <c r="G216" s="148"/>
      <c r="H216" s="148">
        <v>258</v>
      </c>
      <c r="I216" s="150">
        <v>258</v>
      </c>
      <c r="J216" s="182" t="s">
        <v>623</v>
      </c>
      <c r="K216" s="152">
        <v>43</v>
      </c>
      <c r="L216" s="153">
        <v>0.2</v>
      </c>
      <c r="M216" s="148" t="s">
        <v>535</v>
      </c>
      <c r="N216" s="154">
        <v>43040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76">
        <v>98</v>
      </c>
      <c r="B217" s="177">
        <v>42998</v>
      </c>
      <c r="C217" s="177"/>
      <c r="D217" s="178" t="s">
        <v>694</v>
      </c>
      <c r="E217" s="179" t="s">
        <v>565</v>
      </c>
      <c r="F217" s="149">
        <v>75</v>
      </c>
      <c r="G217" s="179"/>
      <c r="H217" s="179">
        <v>90</v>
      </c>
      <c r="I217" s="181">
        <v>90</v>
      </c>
      <c r="J217" s="151" t="s">
        <v>695</v>
      </c>
      <c r="K217" s="152">
        <f t="shared" ref="K217:K222" si="95">H217-F217</f>
        <v>15</v>
      </c>
      <c r="L217" s="153">
        <f t="shared" ref="L217:L222" si="96">K217/F217</f>
        <v>0.2</v>
      </c>
      <c r="M217" s="148" t="s">
        <v>535</v>
      </c>
      <c r="N217" s="154">
        <v>43019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99</v>
      </c>
      <c r="B218" s="177">
        <v>43011</v>
      </c>
      <c r="C218" s="177"/>
      <c r="D218" s="178" t="s">
        <v>549</v>
      </c>
      <c r="E218" s="179" t="s">
        <v>565</v>
      </c>
      <c r="F218" s="180">
        <v>315</v>
      </c>
      <c r="G218" s="179"/>
      <c r="H218" s="179">
        <v>392</v>
      </c>
      <c r="I218" s="181">
        <v>384</v>
      </c>
      <c r="J218" s="182" t="s">
        <v>696</v>
      </c>
      <c r="K218" s="152">
        <f t="shared" si="95"/>
        <v>77</v>
      </c>
      <c r="L218" s="183">
        <f t="shared" si="96"/>
        <v>0.24444444444444444</v>
      </c>
      <c r="M218" s="179" t="s">
        <v>535</v>
      </c>
      <c r="N218" s="184">
        <v>43017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76">
        <v>100</v>
      </c>
      <c r="B219" s="177">
        <v>43013</v>
      </c>
      <c r="C219" s="177"/>
      <c r="D219" s="178" t="s">
        <v>428</v>
      </c>
      <c r="E219" s="179" t="s">
        <v>565</v>
      </c>
      <c r="F219" s="180">
        <v>145</v>
      </c>
      <c r="G219" s="179"/>
      <c r="H219" s="179">
        <v>179</v>
      </c>
      <c r="I219" s="181">
        <v>180</v>
      </c>
      <c r="J219" s="182" t="s">
        <v>697</v>
      </c>
      <c r="K219" s="152">
        <f t="shared" si="95"/>
        <v>34</v>
      </c>
      <c r="L219" s="183">
        <f t="shared" si="96"/>
        <v>0.23448275862068965</v>
      </c>
      <c r="M219" s="179" t="s">
        <v>535</v>
      </c>
      <c r="N219" s="184">
        <v>43025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101</v>
      </c>
      <c r="B220" s="177">
        <v>43014</v>
      </c>
      <c r="C220" s="177"/>
      <c r="D220" s="178" t="s">
        <v>324</v>
      </c>
      <c r="E220" s="179" t="s">
        <v>565</v>
      </c>
      <c r="F220" s="180">
        <v>256</v>
      </c>
      <c r="G220" s="179"/>
      <c r="H220" s="179">
        <v>323</v>
      </c>
      <c r="I220" s="181">
        <v>320</v>
      </c>
      <c r="J220" s="182" t="s">
        <v>623</v>
      </c>
      <c r="K220" s="152">
        <f t="shared" si="95"/>
        <v>67</v>
      </c>
      <c r="L220" s="183">
        <f t="shared" si="96"/>
        <v>0.26171875</v>
      </c>
      <c r="M220" s="179" t="s">
        <v>535</v>
      </c>
      <c r="N220" s="184">
        <v>43067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102</v>
      </c>
      <c r="B221" s="177">
        <v>43017</v>
      </c>
      <c r="C221" s="177"/>
      <c r="D221" s="178" t="s">
        <v>339</v>
      </c>
      <c r="E221" s="179" t="s">
        <v>565</v>
      </c>
      <c r="F221" s="180">
        <v>137.5</v>
      </c>
      <c r="G221" s="179"/>
      <c r="H221" s="179">
        <v>184</v>
      </c>
      <c r="I221" s="181">
        <v>183</v>
      </c>
      <c r="J221" s="182" t="s">
        <v>698</v>
      </c>
      <c r="K221" s="152">
        <f t="shared" si="95"/>
        <v>46.5</v>
      </c>
      <c r="L221" s="183">
        <f t="shared" si="96"/>
        <v>0.33818181818181819</v>
      </c>
      <c r="M221" s="179" t="s">
        <v>535</v>
      </c>
      <c r="N221" s="184">
        <v>43108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103</v>
      </c>
      <c r="B222" s="177">
        <v>43018</v>
      </c>
      <c r="C222" s="177"/>
      <c r="D222" s="178" t="s">
        <v>699</v>
      </c>
      <c r="E222" s="179" t="s">
        <v>565</v>
      </c>
      <c r="F222" s="180">
        <v>125.5</v>
      </c>
      <c r="G222" s="179"/>
      <c r="H222" s="179">
        <v>158</v>
      </c>
      <c r="I222" s="181">
        <v>155</v>
      </c>
      <c r="J222" s="182" t="s">
        <v>700</v>
      </c>
      <c r="K222" s="152">
        <f t="shared" si="95"/>
        <v>32.5</v>
      </c>
      <c r="L222" s="183">
        <f t="shared" si="96"/>
        <v>0.25896414342629481</v>
      </c>
      <c r="M222" s="179" t="s">
        <v>535</v>
      </c>
      <c r="N222" s="184">
        <v>43067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76">
        <v>104</v>
      </c>
      <c r="B223" s="177">
        <v>43018</v>
      </c>
      <c r="C223" s="177"/>
      <c r="D223" s="178" t="s">
        <v>701</v>
      </c>
      <c r="E223" s="179" t="s">
        <v>565</v>
      </c>
      <c r="F223" s="180">
        <v>895</v>
      </c>
      <c r="G223" s="179"/>
      <c r="H223" s="179">
        <v>1122.5</v>
      </c>
      <c r="I223" s="181">
        <v>1078</v>
      </c>
      <c r="J223" s="182" t="s">
        <v>702</v>
      </c>
      <c r="K223" s="152">
        <v>227.5</v>
      </c>
      <c r="L223" s="183">
        <v>0.25418994413407803</v>
      </c>
      <c r="M223" s="179" t="s">
        <v>535</v>
      </c>
      <c r="N223" s="184">
        <v>43117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76">
        <v>105</v>
      </c>
      <c r="B224" s="177">
        <v>43020</v>
      </c>
      <c r="C224" s="177"/>
      <c r="D224" s="178" t="s">
        <v>333</v>
      </c>
      <c r="E224" s="179" t="s">
        <v>565</v>
      </c>
      <c r="F224" s="180">
        <v>525</v>
      </c>
      <c r="G224" s="179"/>
      <c r="H224" s="179">
        <v>629</v>
      </c>
      <c r="I224" s="181">
        <v>629</v>
      </c>
      <c r="J224" s="182" t="s">
        <v>623</v>
      </c>
      <c r="K224" s="152">
        <v>104</v>
      </c>
      <c r="L224" s="183">
        <v>0.19809523809523799</v>
      </c>
      <c r="M224" s="179" t="s">
        <v>535</v>
      </c>
      <c r="N224" s="184">
        <v>43119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106</v>
      </c>
      <c r="B225" s="177">
        <v>43046</v>
      </c>
      <c r="C225" s="177"/>
      <c r="D225" s="178" t="s">
        <v>370</v>
      </c>
      <c r="E225" s="179" t="s">
        <v>565</v>
      </c>
      <c r="F225" s="180">
        <v>740</v>
      </c>
      <c r="G225" s="179"/>
      <c r="H225" s="179">
        <v>892.5</v>
      </c>
      <c r="I225" s="181">
        <v>900</v>
      </c>
      <c r="J225" s="182" t="s">
        <v>703</v>
      </c>
      <c r="K225" s="152">
        <f>H225-F225</f>
        <v>152.5</v>
      </c>
      <c r="L225" s="183">
        <f>K225/F225</f>
        <v>0.20608108108108109</v>
      </c>
      <c r="M225" s="179" t="s">
        <v>535</v>
      </c>
      <c r="N225" s="184">
        <v>43052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45">
        <v>107</v>
      </c>
      <c r="B226" s="146">
        <v>43073</v>
      </c>
      <c r="C226" s="146"/>
      <c r="D226" s="147" t="s">
        <v>704</v>
      </c>
      <c r="E226" s="148" t="s">
        <v>565</v>
      </c>
      <c r="F226" s="149">
        <v>118.5</v>
      </c>
      <c r="G226" s="148"/>
      <c r="H226" s="148">
        <v>143.5</v>
      </c>
      <c r="I226" s="150">
        <v>145</v>
      </c>
      <c r="J226" s="151" t="s">
        <v>556</v>
      </c>
      <c r="K226" s="152">
        <f>H226-F226</f>
        <v>25</v>
      </c>
      <c r="L226" s="153">
        <f>K226/F226</f>
        <v>0.2109704641350211</v>
      </c>
      <c r="M226" s="148" t="s">
        <v>535</v>
      </c>
      <c r="N226" s="154">
        <v>43097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5">
        <v>108</v>
      </c>
      <c r="B227" s="156">
        <v>43090</v>
      </c>
      <c r="C227" s="156"/>
      <c r="D227" s="157" t="s">
        <v>405</v>
      </c>
      <c r="E227" s="158" t="s">
        <v>565</v>
      </c>
      <c r="F227" s="159">
        <v>715</v>
      </c>
      <c r="G227" s="159"/>
      <c r="H227" s="160">
        <v>500</v>
      </c>
      <c r="I227" s="160">
        <v>872</v>
      </c>
      <c r="J227" s="161" t="s">
        <v>705</v>
      </c>
      <c r="K227" s="162">
        <f>H227-F227</f>
        <v>-215</v>
      </c>
      <c r="L227" s="163">
        <f>K227/F227</f>
        <v>-0.30069930069930068</v>
      </c>
      <c r="M227" s="159" t="s">
        <v>547</v>
      </c>
      <c r="N227" s="156">
        <v>43670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45">
        <v>109</v>
      </c>
      <c r="B228" s="146">
        <v>43098</v>
      </c>
      <c r="C228" s="146"/>
      <c r="D228" s="147" t="s">
        <v>549</v>
      </c>
      <c r="E228" s="148" t="s">
        <v>565</v>
      </c>
      <c r="F228" s="149">
        <v>435</v>
      </c>
      <c r="G228" s="148"/>
      <c r="H228" s="148">
        <v>542.5</v>
      </c>
      <c r="I228" s="150">
        <v>539</v>
      </c>
      <c r="J228" s="151" t="s">
        <v>623</v>
      </c>
      <c r="K228" s="152">
        <v>107.5</v>
      </c>
      <c r="L228" s="153">
        <v>0.247126436781609</v>
      </c>
      <c r="M228" s="148" t="s">
        <v>535</v>
      </c>
      <c r="N228" s="154">
        <v>43206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45">
        <v>110</v>
      </c>
      <c r="B229" s="146">
        <v>43098</v>
      </c>
      <c r="C229" s="146"/>
      <c r="D229" s="147" t="s">
        <v>507</v>
      </c>
      <c r="E229" s="148" t="s">
        <v>565</v>
      </c>
      <c r="F229" s="149">
        <v>885</v>
      </c>
      <c r="G229" s="148"/>
      <c r="H229" s="148">
        <v>1090</v>
      </c>
      <c r="I229" s="150">
        <v>1084</v>
      </c>
      <c r="J229" s="151" t="s">
        <v>623</v>
      </c>
      <c r="K229" s="152">
        <v>205</v>
      </c>
      <c r="L229" s="153">
        <v>0.23163841807909599</v>
      </c>
      <c r="M229" s="148" t="s">
        <v>535</v>
      </c>
      <c r="N229" s="154">
        <v>43213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111</v>
      </c>
      <c r="B230" s="186">
        <v>43192</v>
      </c>
      <c r="C230" s="186"/>
      <c r="D230" s="164" t="s">
        <v>706</v>
      </c>
      <c r="E230" s="159" t="s">
        <v>565</v>
      </c>
      <c r="F230" s="187">
        <v>478.5</v>
      </c>
      <c r="G230" s="159"/>
      <c r="H230" s="159">
        <v>442</v>
      </c>
      <c r="I230" s="160">
        <v>613</v>
      </c>
      <c r="J230" s="161" t="s">
        <v>707</v>
      </c>
      <c r="K230" s="162">
        <f>H230-F230</f>
        <v>-36.5</v>
      </c>
      <c r="L230" s="163">
        <f>K230/F230</f>
        <v>-7.6280041797283177E-2</v>
      </c>
      <c r="M230" s="159" t="s">
        <v>547</v>
      </c>
      <c r="N230" s="156">
        <v>43762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5">
        <v>112</v>
      </c>
      <c r="B231" s="156">
        <v>43194</v>
      </c>
      <c r="C231" s="156"/>
      <c r="D231" s="157" t="s">
        <v>708</v>
      </c>
      <c r="E231" s="158" t="s">
        <v>565</v>
      </c>
      <c r="F231" s="159">
        <f>141.5-7.3</f>
        <v>134.19999999999999</v>
      </c>
      <c r="G231" s="159"/>
      <c r="H231" s="160">
        <v>77</v>
      </c>
      <c r="I231" s="160">
        <v>180</v>
      </c>
      <c r="J231" s="161" t="s">
        <v>709</v>
      </c>
      <c r="K231" s="162">
        <f>H231-F231</f>
        <v>-57.199999999999989</v>
      </c>
      <c r="L231" s="163">
        <f>K231/F231</f>
        <v>-0.42622950819672129</v>
      </c>
      <c r="M231" s="159" t="s">
        <v>547</v>
      </c>
      <c r="N231" s="156">
        <v>43522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5">
        <v>113</v>
      </c>
      <c r="B232" s="156">
        <v>43209</v>
      </c>
      <c r="C232" s="156"/>
      <c r="D232" s="157" t="s">
        <v>710</v>
      </c>
      <c r="E232" s="158" t="s">
        <v>565</v>
      </c>
      <c r="F232" s="159">
        <v>430</v>
      </c>
      <c r="G232" s="159"/>
      <c r="H232" s="160">
        <v>220</v>
      </c>
      <c r="I232" s="160">
        <v>537</v>
      </c>
      <c r="J232" s="161" t="s">
        <v>711</v>
      </c>
      <c r="K232" s="162">
        <f>H232-F232</f>
        <v>-210</v>
      </c>
      <c r="L232" s="163">
        <f>K232/F232</f>
        <v>-0.48837209302325579</v>
      </c>
      <c r="M232" s="159" t="s">
        <v>547</v>
      </c>
      <c r="N232" s="156">
        <v>43252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76">
        <v>114</v>
      </c>
      <c r="B233" s="177">
        <v>43220</v>
      </c>
      <c r="C233" s="177"/>
      <c r="D233" s="178" t="s">
        <v>371</v>
      </c>
      <c r="E233" s="179" t="s">
        <v>565</v>
      </c>
      <c r="F233" s="179">
        <v>153.5</v>
      </c>
      <c r="G233" s="179"/>
      <c r="H233" s="179">
        <v>196</v>
      </c>
      <c r="I233" s="181">
        <v>196</v>
      </c>
      <c r="J233" s="151" t="s">
        <v>712</v>
      </c>
      <c r="K233" s="152">
        <f>H233-F233</f>
        <v>42.5</v>
      </c>
      <c r="L233" s="153">
        <f>K233/F233</f>
        <v>0.27687296416938112</v>
      </c>
      <c r="M233" s="148" t="s">
        <v>535</v>
      </c>
      <c r="N233" s="154">
        <v>43605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55">
        <v>115</v>
      </c>
      <c r="B234" s="156">
        <v>43306</v>
      </c>
      <c r="C234" s="156"/>
      <c r="D234" s="157" t="s">
        <v>682</v>
      </c>
      <c r="E234" s="158" t="s">
        <v>565</v>
      </c>
      <c r="F234" s="159">
        <v>27.5</v>
      </c>
      <c r="G234" s="159"/>
      <c r="H234" s="160">
        <v>13.1</v>
      </c>
      <c r="I234" s="160">
        <v>60</v>
      </c>
      <c r="J234" s="161" t="s">
        <v>713</v>
      </c>
      <c r="K234" s="162">
        <v>-14.4</v>
      </c>
      <c r="L234" s="163">
        <v>-0.52363636363636401</v>
      </c>
      <c r="M234" s="159" t="s">
        <v>547</v>
      </c>
      <c r="N234" s="156">
        <v>43138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116</v>
      </c>
      <c r="B235" s="186">
        <v>43318</v>
      </c>
      <c r="C235" s="186"/>
      <c r="D235" s="164" t="s">
        <v>714</v>
      </c>
      <c r="E235" s="159" t="s">
        <v>565</v>
      </c>
      <c r="F235" s="159">
        <v>148.5</v>
      </c>
      <c r="G235" s="159"/>
      <c r="H235" s="159">
        <v>102</v>
      </c>
      <c r="I235" s="160">
        <v>182</v>
      </c>
      <c r="J235" s="161" t="s">
        <v>715</v>
      </c>
      <c r="K235" s="162">
        <f>H235-F235</f>
        <v>-46.5</v>
      </c>
      <c r="L235" s="163">
        <f>K235/F235</f>
        <v>-0.31313131313131315</v>
      </c>
      <c r="M235" s="159" t="s">
        <v>547</v>
      </c>
      <c r="N235" s="156">
        <v>43661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45">
        <v>117</v>
      </c>
      <c r="B236" s="146">
        <v>43335</v>
      </c>
      <c r="C236" s="146"/>
      <c r="D236" s="147" t="s">
        <v>716</v>
      </c>
      <c r="E236" s="148" t="s">
        <v>565</v>
      </c>
      <c r="F236" s="179">
        <v>285</v>
      </c>
      <c r="G236" s="148"/>
      <c r="H236" s="148">
        <v>355</v>
      </c>
      <c r="I236" s="150">
        <v>364</v>
      </c>
      <c r="J236" s="151" t="s">
        <v>717</v>
      </c>
      <c r="K236" s="152">
        <v>70</v>
      </c>
      <c r="L236" s="153">
        <v>0.24561403508771901</v>
      </c>
      <c r="M236" s="148" t="s">
        <v>535</v>
      </c>
      <c r="N236" s="154">
        <v>43455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45">
        <v>118</v>
      </c>
      <c r="B237" s="146">
        <v>43341</v>
      </c>
      <c r="C237" s="146"/>
      <c r="D237" s="147" t="s">
        <v>359</v>
      </c>
      <c r="E237" s="148" t="s">
        <v>565</v>
      </c>
      <c r="F237" s="179">
        <v>525</v>
      </c>
      <c r="G237" s="148"/>
      <c r="H237" s="148">
        <v>585</v>
      </c>
      <c r="I237" s="150">
        <v>635</v>
      </c>
      <c r="J237" s="151" t="s">
        <v>718</v>
      </c>
      <c r="K237" s="152">
        <f t="shared" ref="K237:K254" si="97">H237-F237</f>
        <v>60</v>
      </c>
      <c r="L237" s="153">
        <f t="shared" ref="L237:L254" si="98">K237/F237</f>
        <v>0.11428571428571428</v>
      </c>
      <c r="M237" s="148" t="s">
        <v>535</v>
      </c>
      <c r="N237" s="154">
        <v>43662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45">
        <v>119</v>
      </c>
      <c r="B238" s="146">
        <v>43395</v>
      </c>
      <c r="C238" s="146"/>
      <c r="D238" s="147" t="s">
        <v>347</v>
      </c>
      <c r="E238" s="148" t="s">
        <v>565</v>
      </c>
      <c r="F238" s="179">
        <v>475</v>
      </c>
      <c r="G238" s="148"/>
      <c r="H238" s="148">
        <v>574</v>
      </c>
      <c r="I238" s="150">
        <v>570</v>
      </c>
      <c r="J238" s="151" t="s">
        <v>623</v>
      </c>
      <c r="K238" s="152">
        <f t="shared" si="97"/>
        <v>99</v>
      </c>
      <c r="L238" s="153">
        <f t="shared" si="98"/>
        <v>0.20842105263157895</v>
      </c>
      <c r="M238" s="148" t="s">
        <v>535</v>
      </c>
      <c r="N238" s="154">
        <v>43403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120</v>
      </c>
      <c r="B239" s="177">
        <v>43397</v>
      </c>
      <c r="C239" s="177"/>
      <c r="D239" s="178" t="s">
        <v>366</v>
      </c>
      <c r="E239" s="179" t="s">
        <v>565</v>
      </c>
      <c r="F239" s="179">
        <v>707.5</v>
      </c>
      <c r="G239" s="179"/>
      <c r="H239" s="179">
        <v>872</v>
      </c>
      <c r="I239" s="181">
        <v>872</v>
      </c>
      <c r="J239" s="182" t="s">
        <v>623</v>
      </c>
      <c r="K239" s="152">
        <f t="shared" si="97"/>
        <v>164.5</v>
      </c>
      <c r="L239" s="183">
        <f t="shared" si="98"/>
        <v>0.23250883392226149</v>
      </c>
      <c r="M239" s="179" t="s">
        <v>535</v>
      </c>
      <c r="N239" s="184">
        <v>43482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121</v>
      </c>
      <c r="B240" s="177">
        <v>43398</v>
      </c>
      <c r="C240" s="177"/>
      <c r="D240" s="178" t="s">
        <v>719</v>
      </c>
      <c r="E240" s="179" t="s">
        <v>565</v>
      </c>
      <c r="F240" s="179">
        <v>162</v>
      </c>
      <c r="G240" s="179"/>
      <c r="H240" s="179">
        <v>204</v>
      </c>
      <c r="I240" s="181">
        <v>209</v>
      </c>
      <c r="J240" s="182" t="s">
        <v>720</v>
      </c>
      <c r="K240" s="152">
        <f t="shared" si="97"/>
        <v>42</v>
      </c>
      <c r="L240" s="183">
        <f t="shared" si="98"/>
        <v>0.25925925925925924</v>
      </c>
      <c r="M240" s="179" t="s">
        <v>535</v>
      </c>
      <c r="N240" s="184">
        <v>43539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122</v>
      </c>
      <c r="B241" s="177">
        <v>43399</v>
      </c>
      <c r="C241" s="177"/>
      <c r="D241" s="178" t="s">
        <v>445</v>
      </c>
      <c r="E241" s="179" t="s">
        <v>565</v>
      </c>
      <c r="F241" s="179">
        <v>240</v>
      </c>
      <c r="G241" s="179"/>
      <c r="H241" s="179">
        <v>297</v>
      </c>
      <c r="I241" s="181">
        <v>297</v>
      </c>
      <c r="J241" s="182" t="s">
        <v>623</v>
      </c>
      <c r="K241" s="188">
        <f t="shared" si="97"/>
        <v>57</v>
      </c>
      <c r="L241" s="183">
        <f t="shared" si="98"/>
        <v>0.23749999999999999</v>
      </c>
      <c r="M241" s="179" t="s">
        <v>535</v>
      </c>
      <c r="N241" s="184">
        <v>43417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45">
        <v>123</v>
      </c>
      <c r="B242" s="146">
        <v>43439</v>
      </c>
      <c r="C242" s="146"/>
      <c r="D242" s="147" t="s">
        <v>721</v>
      </c>
      <c r="E242" s="148" t="s">
        <v>565</v>
      </c>
      <c r="F242" s="148">
        <v>202.5</v>
      </c>
      <c r="G242" s="148"/>
      <c r="H242" s="148">
        <v>255</v>
      </c>
      <c r="I242" s="150">
        <v>252</v>
      </c>
      <c r="J242" s="151" t="s">
        <v>623</v>
      </c>
      <c r="K242" s="152">
        <f t="shared" si="97"/>
        <v>52.5</v>
      </c>
      <c r="L242" s="153">
        <f t="shared" si="98"/>
        <v>0.25925925925925924</v>
      </c>
      <c r="M242" s="148" t="s">
        <v>535</v>
      </c>
      <c r="N242" s="154">
        <v>43542</v>
      </c>
      <c r="O242" s="1"/>
      <c r="P242" s="1"/>
      <c r="Q242" s="1"/>
      <c r="R242" s="6" t="s">
        <v>722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124</v>
      </c>
      <c r="B243" s="177">
        <v>43465</v>
      </c>
      <c r="C243" s="146"/>
      <c r="D243" s="178" t="s">
        <v>392</v>
      </c>
      <c r="E243" s="179" t="s">
        <v>565</v>
      </c>
      <c r="F243" s="179">
        <v>710</v>
      </c>
      <c r="G243" s="179"/>
      <c r="H243" s="179">
        <v>866</v>
      </c>
      <c r="I243" s="181">
        <v>866</v>
      </c>
      <c r="J243" s="182" t="s">
        <v>623</v>
      </c>
      <c r="K243" s="152">
        <f t="shared" si="97"/>
        <v>156</v>
      </c>
      <c r="L243" s="153">
        <f t="shared" si="98"/>
        <v>0.21971830985915494</v>
      </c>
      <c r="M243" s="148" t="s">
        <v>535</v>
      </c>
      <c r="N243" s="154">
        <v>43553</v>
      </c>
      <c r="O243" s="1"/>
      <c r="P243" s="1"/>
      <c r="Q243" s="1"/>
      <c r="R243" s="6" t="s">
        <v>722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125</v>
      </c>
      <c r="B244" s="177">
        <v>43522</v>
      </c>
      <c r="C244" s="177"/>
      <c r="D244" s="178" t="s">
        <v>151</v>
      </c>
      <c r="E244" s="179" t="s">
        <v>565</v>
      </c>
      <c r="F244" s="179">
        <v>337.25</v>
      </c>
      <c r="G244" s="179"/>
      <c r="H244" s="179">
        <v>398.5</v>
      </c>
      <c r="I244" s="181">
        <v>411</v>
      </c>
      <c r="J244" s="151" t="s">
        <v>723</v>
      </c>
      <c r="K244" s="152">
        <f t="shared" si="97"/>
        <v>61.25</v>
      </c>
      <c r="L244" s="153">
        <f t="shared" si="98"/>
        <v>0.1816160118606375</v>
      </c>
      <c r="M244" s="148" t="s">
        <v>535</v>
      </c>
      <c r="N244" s="154">
        <v>43760</v>
      </c>
      <c r="O244" s="1"/>
      <c r="P244" s="1"/>
      <c r="Q244" s="1"/>
      <c r="R244" s="6" t="s">
        <v>722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126</v>
      </c>
      <c r="B245" s="190">
        <v>43559</v>
      </c>
      <c r="C245" s="190"/>
      <c r="D245" s="191" t="s">
        <v>724</v>
      </c>
      <c r="E245" s="192" t="s">
        <v>565</v>
      </c>
      <c r="F245" s="192">
        <v>130</v>
      </c>
      <c r="G245" s="192"/>
      <c r="H245" s="192">
        <v>65</v>
      </c>
      <c r="I245" s="193">
        <v>158</v>
      </c>
      <c r="J245" s="161" t="s">
        <v>725</v>
      </c>
      <c r="K245" s="162">
        <f t="shared" si="97"/>
        <v>-65</v>
      </c>
      <c r="L245" s="163">
        <f t="shared" si="98"/>
        <v>-0.5</v>
      </c>
      <c r="M245" s="159" t="s">
        <v>547</v>
      </c>
      <c r="N245" s="156">
        <v>43726</v>
      </c>
      <c r="O245" s="1"/>
      <c r="P245" s="1"/>
      <c r="Q245" s="1"/>
      <c r="R245" s="6" t="s">
        <v>726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127</v>
      </c>
      <c r="B246" s="177">
        <v>43017</v>
      </c>
      <c r="C246" s="177"/>
      <c r="D246" s="178" t="s">
        <v>182</v>
      </c>
      <c r="E246" s="179" t="s">
        <v>565</v>
      </c>
      <c r="F246" s="179">
        <v>141.5</v>
      </c>
      <c r="G246" s="179"/>
      <c r="H246" s="179">
        <v>183.5</v>
      </c>
      <c r="I246" s="181">
        <v>210</v>
      </c>
      <c r="J246" s="151" t="s">
        <v>720</v>
      </c>
      <c r="K246" s="152">
        <f t="shared" si="97"/>
        <v>42</v>
      </c>
      <c r="L246" s="153">
        <f t="shared" si="98"/>
        <v>0.29681978798586572</v>
      </c>
      <c r="M246" s="148" t="s">
        <v>535</v>
      </c>
      <c r="N246" s="154">
        <v>43042</v>
      </c>
      <c r="O246" s="1"/>
      <c r="P246" s="1"/>
      <c r="Q246" s="1"/>
      <c r="R246" s="6" t="s">
        <v>726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128</v>
      </c>
      <c r="B247" s="190">
        <v>43074</v>
      </c>
      <c r="C247" s="190"/>
      <c r="D247" s="191" t="s">
        <v>727</v>
      </c>
      <c r="E247" s="192" t="s">
        <v>565</v>
      </c>
      <c r="F247" s="187">
        <v>172</v>
      </c>
      <c r="G247" s="192"/>
      <c r="H247" s="192">
        <v>155.25</v>
      </c>
      <c r="I247" s="193">
        <v>230</v>
      </c>
      <c r="J247" s="161" t="s">
        <v>728</v>
      </c>
      <c r="K247" s="162">
        <f t="shared" si="97"/>
        <v>-16.75</v>
      </c>
      <c r="L247" s="163">
        <f t="shared" si="98"/>
        <v>-9.7383720930232565E-2</v>
      </c>
      <c r="M247" s="159" t="s">
        <v>547</v>
      </c>
      <c r="N247" s="156">
        <v>43787</v>
      </c>
      <c r="O247" s="1"/>
      <c r="P247" s="1"/>
      <c r="Q247" s="1"/>
      <c r="R247" s="6" t="s">
        <v>726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129</v>
      </c>
      <c r="B248" s="177">
        <v>43398</v>
      </c>
      <c r="C248" s="177"/>
      <c r="D248" s="178" t="s">
        <v>107</v>
      </c>
      <c r="E248" s="179" t="s">
        <v>565</v>
      </c>
      <c r="F248" s="179">
        <v>698.5</v>
      </c>
      <c r="G248" s="179"/>
      <c r="H248" s="179">
        <v>890</v>
      </c>
      <c r="I248" s="181">
        <v>890</v>
      </c>
      <c r="J248" s="151" t="s">
        <v>788</v>
      </c>
      <c r="K248" s="152">
        <f t="shared" si="97"/>
        <v>191.5</v>
      </c>
      <c r="L248" s="153">
        <f t="shared" si="98"/>
        <v>0.27415891195418757</v>
      </c>
      <c r="M248" s="148" t="s">
        <v>535</v>
      </c>
      <c r="N248" s="154">
        <v>44328</v>
      </c>
      <c r="O248" s="1"/>
      <c r="P248" s="1"/>
      <c r="Q248" s="1"/>
      <c r="R248" s="6" t="s">
        <v>722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130</v>
      </c>
      <c r="B249" s="177">
        <v>42877</v>
      </c>
      <c r="C249" s="177"/>
      <c r="D249" s="178" t="s">
        <v>358</v>
      </c>
      <c r="E249" s="179" t="s">
        <v>565</v>
      </c>
      <c r="F249" s="179">
        <v>127.6</v>
      </c>
      <c r="G249" s="179"/>
      <c r="H249" s="179">
        <v>138</v>
      </c>
      <c r="I249" s="181">
        <v>190</v>
      </c>
      <c r="J249" s="151" t="s">
        <v>729</v>
      </c>
      <c r="K249" s="152">
        <f t="shared" si="97"/>
        <v>10.400000000000006</v>
      </c>
      <c r="L249" s="153">
        <f t="shared" si="98"/>
        <v>8.1504702194357417E-2</v>
      </c>
      <c r="M249" s="148" t="s">
        <v>535</v>
      </c>
      <c r="N249" s="154">
        <v>43774</v>
      </c>
      <c r="O249" s="1"/>
      <c r="P249" s="1"/>
      <c r="Q249" s="1"/>
      <c r="R249" s="6" t="s">
        <v>726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131</v>
      </c>
      <c r="B250" s="177">
        <v>43158</v>
      </c>
      <c r="C250" s="177"/>
      <c r="D250" s="178" t="s">
        <v>730</v>
      </c>
      <c r="E250" s="179" t="s">
        <v>565</v>
      </c>
      <c r="F250" s="179">
        <v>317</v>
      </c>
      <c r="G250" s="179"/>
      <c r="H250" s="179">
        <v>382.5</v>
      </c>
      <c r="I250" s="181">
        <v>398</v>
      </c>
      <c r="J250" s="151" t="s">
        <v>731</v>
      </c>
      <c r="K250" s="152">
        <f t="shared" si="97"/>
        <v>65.5</v>
      </c>
      <c r="L250" s="153">
        <f t="shared" si="98"/>
        <v>0.20662460567823343</v>
      </c>
      <c r="M250" s="148" t="s">
        <v>535</v>
      </c>
      <c r="N250" s="154">
        <v>44238</v>
      </c>
      <c r="O250" s="1"/>
      <c r="P250" s="1"/>
      <c r="Q250" s="1"/>
      <c r="R250" s="6" t="s">
        <v>726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132</v>
      </c>
      <c r="B251" s="190">
        <v>43164</v>
      </c>
      <c r="C251" s="190"/>
      <c r="D251" s="191" t="s">
        <v>144</v>
      </c>
      <c r="E251" s="192" t="s">
        <v>565</v>
      </c>
      <c r="F251" s="187">
        <f>510-14.4</f>
        <v>495.6</v>
      </c>
      <c r="G251" s="192"/>
      <c r="H251" s="192">
        <v>350</v>
      </c>
      <c r="I251" s="193">
        <v>672</v>
      </c>
      <c r="J251" s="161" t="s">
        <v>732</v>
      </c>
      <c r="K251" s="162">
        <f t="shared" si="97"/>
        <v>-145.60000000000002</v>
      </c>
      <c r="L251" s="163">
        <f t="shared" si="98"/>
        <v>-0.29378531073446329</v>
      </c>
      <c r="M251" s="159" t="s">
        <v>547</v>
      </c>
      <c r="N251" s="156">
        <v>43887</v>
      </c>
      <c r="O251" s="1"/>
      <c r="P251" s="1"/>
      <c r="Q251" s="1"/>
      <c r="R251" s="6" t="s">
        <v>722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133</v>
      </c>
      <c r="B252" s="190">
        <v>43237</v>
      </c>
      <c r="C252" s="190"/>
      <c r="D252" s="191" t="s">
        <v>437</v>
      </c>
      <c r="E252" s="192" t="s">
        <v>565</v>
      </c>
      <c r="F252" s="187">
        <v>230.3</v>
      </c>
      <c r="G252" s="192"/>
      <c r="H252" s="192">
        <v>102.5</v>
      </c>
      <c r="I252" s="193">
        <v>348</v>
      </c>
      <c r="J252" s="161" t="s">
        <v>733</v>
      </c>
      <c r="K252" s="162">
        <f t="shared" si="97"/>
        <v>-127.80000000000001</v>
      </c>
      <c r="L252" s="163">
        <f t="shared" si="98"/>
        <v>-0.55492835432045162</v>
      </c>
      <c r="M252" s="159" t="s">
        <v>547</v>
      </c>
      <c r="N252" s="156">
        <v>43896</v>
      </c>
      <c r="O252" s="1"/>
      <c r="P252" s="1"/>
      <c r="Q252" s="1"/>
      <c r="R252" s="6" t="s">
        <v>722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76">
        <v>134</v>
      </c>
      <c r="B253" s="177">
        <v>43258</v>
      </c>
      <c r="C253" s="177"/>
      <c r="D253" s="178" t="s">
        <v>409</v>
      </c>
      <c r="E253" s="179" t="s">
        <v>565</v>
      </c>
      <c r="F253" s="179">
        <f>342.5-5.1</f>
        <v>337.4</v>
      </c>
      <c r="G253" s="179"/>
      <c r="H253" s="179">
        <v>412.5</v>
      </c>
      <c r="I253" s="181">
        <v>439</v>
      </c>
      <c r="J253" s="151" t="s">
        <v>734</v>
      </c>
      <c r="K253" s="152">
        <f t="shared" si="97"/>
        <v>75.100000000000023</v>
      </c>
      <c r="L253" s="153">
        <f t="shared" si="98"/>
        <v>0.22258446947243635</v>
      </c>
      <c r="M253" s="148" t="s">
        <v>535</v>
      </c>
      <c r="N253" s="154">
        <v>44230</v>
      </c>
      <c r="O253" s="1"/>
      <c r="P253" s="1"/>
      <c r="Q253" s="1"/>
      <c r="R253" s="6" t="s">
        <v>726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70">
        <v>135</v>
      </c>
      <c r="B254" s="169">
        <v>43285</v>
      </c>
      <c r="C254" s="169"/>
      <c r="D254" s="170" t="s">
        <v>55</v>
      </c>
      <c r="E254" s="171" t="s">
        <v>565</v>
      </c>
      <c r="F254" s="171">
        <f>127.5-5.53</f>
        <v>121.97</v>
      </c>
      <c r="G254" s="172"/>
      <c r="H254" s="172">
        <v>122.5</v>
      </c>
      <c r="I254" s="172">
        <v>170</v>
      </c>
      <c r="J254" s="173" t="s">
        <v>761</v>
      </c>
      <c r="K254" s="174">
        <f t="shared" si="97"/>
        <v>0.53000000000000114</v>
      </c>
      <c r="L254" s="175">
        <f t="shared" si="98"/>
        <v>4.3453308190538747E-3</v>
      </c>
      <c r="M254" s="171" t="s">
        <v>656</v>
      </c>
      <c r="N254" s="169">
        <v>44431</v>
      </c>
      <c r="O254" s="1"/>
      <c r="P254" s="1"/>
      <c r="Q254" s="1"/>
      <c r="R254" s="6" t="s">
        <v>722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136</v>
      </c>
      <c r="B255" s="190">
        <v>43294</v>
      </c>
      <c r="C255" s="190"/>
      <c r="D255" s="191" t="s">
        <v>349</v>
      </c>
      <c r="E255" s="192" t="s">
        <v>565</v>
      </c>
      <c r="F255" s="187">
        <v>46.5</v>
      </c>
      <c r="G255" s="192"/>
      <c r="H255" s="192">
        <v>17</v>
      </c>
      <c r="I255" s="193">
        <v>59</v>
      </c>
      <c r="J255" s="161" t="s">
        <v>735</v>
      </c>
      <c r="K255" s="162">
        <f t="shared" ref="K255:K263" si="99">H255-F255</f>
        <v>-29.5</v>
      </c>
      <c r="L255" s="163">
        <f t="shared" ref="L255:L263" si="100">K255/F255</f>
        <v>-0.63440860215053763</v>
      </c>
      <c r="M255" s="159" t="s">
        <v>547</v>
      </c>
      <c r="N255" s="156">
        <v>43887</v>
      </c>
      <c r="O255" s="1"/>
      <c r="P255" s="1"/>
      <c r="Q255" s="1"/>
      <c r="R255" s="6" t="s">
        <v>722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76">
        <v>137</v>
      </c>
      <c r="B256" s="177">
        <v>43396</v>
      </c>
      <c r="C256" s="177"/>
      <c r="D256" s="178" t="s">
        <v>394</v>
      </c>
      <c r="E256" s="179" t="s">
        <v>565</v>
      </c>
      <c r="F256" s="179">
        <v>156.5</v>
      </c>
      <c r="G256" s="179"/>
      <c r="H256" s="179">
        <v>207.5</v>
      </c>
      <c r="I256" s="181">
        <v>191</v>
      </c>
      <c r="J256" s="151" t="s">
        <v>623</v>
      </c>
      <c r="K256" s="152">
        <f t="shared" si="99"/>
        <v>51</v>
      </c>
      <c r="L256" s="153">
        <f t="shared" si="100"/>
        <v>0.32587859424920129</v>
      </c>
      <c r="M256" s="148" t="s">
        <v>535</v>
      </c>
      <c r="N256" s="154">
        <v>44369</v>
      </c>
      <c r="O256" s="1"/>
      <c r="P256" s="1"/>
      <c r="Q256" s="1"/>
      <c r="R256" s="6" t="s">
        <v>722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76">
        <v>138</v>
      </c>
      <c r="B257" s="177">
        <v>43439</v>
      </c>
      <c r="C257" s="177"/>
      <c r="D257" s="178" t="s">
        <v>314</v>
      </c>
      <c r="E257" s="179" t="s">
        <v>565</v>
      </c>
      <c r="F257" s="179">
        <v>259.5</v>
      </c>
      <c r="G257" s="179"/>
      <c r="H257" s="179">
        <v>320</v>
      </c>
      <c r="I257" s="181">
        <v>320</v>
      </c>
      <c r="J257" s="151" t="s">
        <v>623</v>
      </c>
      <c r="K257" s="152">
        <f t="shared" si="99"/>
        <v>60.5</v>
      </c>
      <c r="L257" s="153">
        <f t="shared" si="100"/>
        <v>0.23314065510597304</v>
      </c>
      <c r="M257" s="148" t="s">
        <v>535</v>
      </c>
      <c r="N257" s="154">
        <v>44323</v>
      </c>
      <c r="O257" s="1"/>
      <c r="P257" s="1"/>
      <c r="Q257" s="1"/>
      <c r="R257" s="6" t="s">
        <v>722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139</v>
      </c>
      <c r="B258" s="190">
        <v>43439</v>
      </c>
      <c r="C258" s="190"/>
      <c r="D258" s="191" t="s">
        <v>736</v>
      </c>
      <c r="E258" s="192" t="s">
        <v>565</v>
      </c>
      <c r="F258" s="192">
        <v>715</v>
      </c>
      <c r="G258" s="192"/>
      <c r="H258" s="192">
        <v>445</v>
      </c>
      <c r="I258" s="193">
        <v>840</v>
      </c>
      <c r="J258" s="161" t="s">
        <v>737</v>
      </c>
      <c r="K258" s="162">
        <f t="shared" si="99"/>
        <v>-270</v>
      </c>
      <c r="L258" s="163">
        <f t="shared" si="100"/>
        <v>-0.3776223776223776</v>
      </c>
      <c r="M258" s="159" t="s">
        <v>547</v>
      </c>
      <c r="N258" s="156">
        <v>43800</v>
      </c>
      <c r="O258" s="1"/>
      <c r="P258" s="1"/>
      <c r="Q258" s="1"/>
      <c r="R258" s="6" t="s">
        <v>722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76">
        <v>140</v>
      </c>
      <c r="B259" s="177">
        <v>43469</v>
      </c>
      <c r="C259" s="177"/>
      <c r="D259" s="178" t="s">
        <v>156</v>
      </c>
      <c r="E259" s="179" t="s">
        <v>565</v>
      </c>
      <c r="F259" s="179">
        <v>875</v>
      </c>
      <c r="G259" s="179"/>
      <c r="H259" s="179">
        <v>1165</v>
      </c>
      <c r="I259" s="181">
        <v>1185</v>
      </c>
      <c r="J259" s="151" t="s">
        <v>738</v>
      </c>
      <c r="K259" s="152">
        <f t="shared" si="99"/>
        <v>290</v>
      </c>
      <c r="L259" s="153">
        <f t="shared" si="100"/>
        <v>0.33142857142857141</v>
      </c>
      <c r="M259" s="148" t="s">
        <v>535</v>
      </c>
      <c r="N259" s="154">
        <v>43847</v>
      </c>
      <c r="O259" s="1"/>
      <c r="P259" s="1"/>
      <c r="Q259" s="1"/>
      <c r="R259" s="6" t="s">
        <v>722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76">
        <v>141</v>
      </c>
      <c r="B260" s="177">
        <v>43559</v>
      </c>
      <c r="C260" s="177"/>
      <c r="D260" s="178" t="s">
        <v>330</v>
      </c>
      <c r="E260" s="179" t="s">
        <v>565</v>
      </c>
      <c r="F260" s="179">
        <f>387-14.63</f>
        <v>372.37</v>
      </c>
      <c r="G260" s="179"/>
      <c r="H260" s="179">
        <v>490</v>
      </c>
      <c r="I260" s="181">
        <v>490</v>
      </c>
      <c r="J260" s="151" t="s">
        <v>623</v>
      </c>
      <c r="K260" s="152">
        <f t="shared" si="99"/>
        <v>117.63</v>
      </c>
      <c r="L260" s="153">
        <f t="shared" si="100"/>
        <v>0.31589548030185027</v>
      </c>
      <c r="M260" s="148" t="s">
        <v>535</v>
      </c>
      <c r="N260" s="154">
        <v>43850</v>
      </c>
      <c r="O260" s="1"/>
      <c r="P260" s="1"/>
      <c r="Q260" s="1"/>
      <c r="R260" s="6" t="s">
        <v>722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142</v>
      </c>
      <c r="B261" s="190">
        <v>43578</v>
      </c>
      <c r="C261" s="190"/>
      <c r="D261" s="191" t="s">
        <v>739</v>
      </c>
      <c r="E261" s="192" t="s">
        <v>537</v>
      </c>
      <c r="F261" s="192">
        <v>220</v>
      </c>
      <c r="G261" s="192"/>
      <c r="H261" s="192">
        <v>127.5</v>
      </c>
      <c r="I261" s="193">
        <v>284</v>
      </c>
      <c r="J261" s="161" t="s">
        <v>740</v>
      </c>
      <c r="K261" s="162">
        <f t="shared" si="99"/>
        <v>-92.5</v>
      </c>
      <c r="L261" s="163">
        <f t="shared" si="100"/>
        <v>-0.42045454545454547</v>
      </c>
      <c r="M261" s="159" t="s">
        <v>547</v>
      </c>
      <c r="N261" s="156">
        <v>43896</v>
      </c>
      <c r="O261" s="1"/>
      <c r="P261" s="1"/>
      <c r="Q261" s="1"/>
      <c r="R261" s="6" t="s">
        <v>722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76">
        <v>143</v>
      </c>
      <c r="B262" s="177">
        <v>43622</v>
      </c>
      <c r="C262" s="177"/>
      <c r="D262" s="178" t="s">
        <v>446</v>
      </c>
      <c r="E262" s="179" t="s">
        <v>537</v>
      </c>
      <c r="F262" s="179">
        <v>332.8</v>
      </c>
      <c r="G262" s="179"/>
      <c r="H262" s="179">
        <v>405</v>
      </c>
      <c r="I262" s="181">
        <v>419</v>
      </c>
      <c r="J262" s="151" t="s">
        <v>741</v>
      </c>
      <c r="K262" s="152">
        <f t="shared" si="99"/>
        <v>72.199999999999989</v>
      </c>
      <c r="L262" s="153">
        <f t="shared" si="100"/>
        <v>0.21694711538461534</v>
      </c>
      <c r="M262" s="148" t="s">
        <v>535</v>
      </c>
      <c r="N262" s="154">
        <v>43860</v>
      </c>
      <c r="O262" s="1"/>
      <c r="P262" s="1"/>
      <c r="Q262" s="1"/>
      <c r="R262" s="6" t="s">
        <v>726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70">
        <v>144</v>
      </c>
      <c r="B263" s="169">
        <v>43641</v>
      </c>
      <c r="C263" s="169"/>
      <c r="D263" s="170" t="s">
        <v>149</v>
      </c>
      <c r="E263" s="171" t="s">
        <v>565</v>
      </c>
      <c r="F263" s="171">
        <v>386</v>
      </c>
      <c r="G263" s="172"/>
      <c r="H263" s="172">
        <v>395</v>
      </c>
      <c r="I263" s="172">
        <v>452</v>
      </c>
      <c r="J263" s="173" t="s">
        <v>742</v>
      </c>
      <c r="K263" s="174">
        <f t="shared" si="99"/>
        <v>9</v>
      </c>
      <c r="L263" s="175">
        <f t="shared" si="100"/>
        <v>2.3316062176165803E-2</v>
      </c>
      <c r="M263" s="171" t="s">
        <v>656</v>
      </c>
      <c r="N263" s="169">
        <v>43868</v>
      </c>
      <c r="O263" s="1"/>
      <c r="P263" s="1"/>
      <c r="Q263" s="1"/>
      <c r="R263" s="6" t="s">
        <v>726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70">
        <v>145</v>
      </c>
      <c r="B264" s="169">
        <v>43707</v>
      </c>
      <c r="C264" s="169"/>
      <c r="D264" s="170" t="s">
        <v>130</v>
      </c>
      <c r="E264" s="171" t="s">
        <v>565</v>
      </c>
      <c r="F264" s="171">
        <v>137.5</v>
      </c>
      <c r="G264" s="172"/>
      <c r="H264" s="172">
        <v>138.5</v>
      </c>
      <c r="I264" s="172">
        <v>190</v>
      </c>
      <c r="J264" s="173" t="s">
        <v>760</v>
      </c>
      <c r="K264" s="174">
        <f>H264-F264</f>
        <v>1</v>
      </c>
      <c r="L264" s="175">
        <f>K264/F264</f>
        <v>7.2727272727272727E-3</v>
      </c>
      <c r="M264" s="171" t="s">
        <v>656</v>
      </c>
      <c r="N264" s="169">
        <v>44432</v>
      </c>
      <c r="O264" s="1"/>
      <c r="P264" s="1"/>
      <c r="Q264" s="1"/>
      <c r="R264" s="6" t="s">
        <v>722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76">
        <v>146</v>
      </c>
      <c r="B265" s="177">
        <v>43731</v>
      </c>
      <c r="C265" s="177"/>
      <c r="D265" s="178" t="s">
        <v>402</v>
      </c>
      <c r="E265" s="179" t="s">
        <v>565</v>
      </c>
      <c r="F265" s="179">
        <v>235</v>
      </c>
      <c r="G265" s="179"/>
      <c r="H265" s="179">
        <v>295</v>
      </c>
      <c r="I265" s="181">
        <v>296</v>
      </c>
      <c r="J265" s="151" t="s">
        <v>743</v>
      </c>
      <c r="K265" s="152">
        <f t="shared" ref="K265:K271" si="101">H265-F265</f>
        <v>60</v>
      </c>
      <c r="L265" s="153">
        <f t="shared" ref="L265:L271" si="102">K265/F265</f>
        <v>0.25531914893617019</v>
      </c>
      <c r="M265" s="148" t="s">
        <v>535</v>
      </c>
      <c r="N265" s="154">
        <v>43844</v>
      </c>
      <c r="O265" s="1"/>
      <c r="P265" s="1"/>
      <c r="Q265" s="1"/>
      <c r="R265" s="6" t="s">
        <v>726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76">
        <v>147</v>
      </c>
      <c r="B266" s="177">
        <v>43752</v>
      </c>
      <c r="C266" s="177"/>
      <c r="D266" s="178" t="s">
        <v>744</v>
      </c>
      <c r="E266" s="179" t="s">
        <v>565</v>
      </c>
      <c r="F266" s="179">
        <v>277.5</v>
      </c>
      <c r="G266" s="179"/>
      <c r="H266" s="179">
        <v>333</v>
      </c>
      <c r="I266" s="181">
        <v>333</v>
      </c>
      <c r="J266" s="151" t="s">
        <v>745</v>
      </c>
      <c r="K266" s="152">
        <f t="shared" si="101"/>
        <v>55.5</v>
      </c>
      <c r="L266" s="153">
        <f t="shared" si="102"/>
        <v>0.2</v>
      </c>
      <c r="M266" s="148" t="s">
        <v>535</v>
      </c>
      <c r="N266" s="154">
        <v>43846</v>
      </c>
      <c r="O266" s="1"/>
      <c r="P266" s="1"/>
      <c r="Q266" s="1"/>
      <c r="R266" s="6" t="s">
        <v>722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76">
        <v>148</v>
      </c>
      <c r="B267" s="177">
        <v>43752</v>
      </c>
      <c r="C267" s="177"/>
      <c r="D267" s="178" t="s">
        <v>746</v>
      </c>
      <c r="E267" s="179" t="s">
        <v>565</v>
      </c>
      <c r="F267" s="179">
        <v>930</v>
      </c>
      <c r="G267" s="179"/>
      <c r="H267" s="179">
        <v>1165</v>
      </c>
      <c r="I267" s="181">
        <v>1200</v>
      </c>
      <c r="J267" s="151" t="s">
        <v>747</v>
      </c>
      <c r="K267" s="152">
        <f t="shared" si="101"/>
        <v>235</v>
      </c>
      <c r="L267" s="153">
        <f t="shared" si="102"/>
        <v>0.25268817204301075</v>
      </c>
      <c r="M267" s="148" t="s">
        <v>535</v>
      </c>
      <c r="N267" s="154">
        <v>43847</v>
      </c>
      <c r="O267" s="1"/>
      <c r="P267" s="1"/>
      <c r="Q267" s="1"/>
      <c r="R267" s="6" t="s">
        <v>726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76">
        <v>149</v>
      </c>
      <c r="B268" s="177">
        <v>43753</v>
      </c>
      <c r="C268" s="177"/>
      <c r="D268" s="178" t="s">
        <v>748</v>
      </c>
      <c r="E268" s="179" t="s">
        <v>565</v>
      </c>
      <c r="F268" s="149">
        <v>111</v>
      </c>
      <c r="G268" s="179"/>
      <c r="H268" s="179">
        <v>141</v>
      </c>
      <c r="I268" s="181">
        <v>141</v>
      </c>
      <c r="J268" s="151" t="s">
        <v>550</v>
      </c>
      <c r="K268" s="152">
        <f t="shared" si="101"/>
        <v>30</v>
      </c>
      <c r="L268" s="153">
        <f t="shared" si="102"/>
        <v>0.27027027027027029</v>
      </c>
      <c r="M268" s="148" t="s">
        <v>535</v>
      </c>
      <c r="N268" s="154">
        <v>44328</v>
      </c>
      <c r="O268" s="1"/>
      <c r="P268" s="1"/>
      <c r="Q268" s="1"/>
      <c r="R268" s="6" t="s">
        <v>726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76">
        <v>150</v>
      </c>
      <c r="B269" s="177">
        <v>43753</v>
      </c>
      <c r="C269" s="177"/>
      <c r="D269" s="178" t="s">
        <v>749</v>
      </c>
      <c r="E269" s="179" t="s">
        <v>565</v>
      </c>
      <c r="F269" s="149">
        <v>296</v>
      </c>
      <c r="G269" s="179"/>
      <c r="H269" s="179">
        <v>370</v>
      </c>
      <c r="I269" s="181">
        <v>370</v>
      </c>
      <c r="J269" s="151" t="s">
        <v>623</v>
      </c>
      <c r="K269" s="152">
        <f t="shared" si="101"/>
        <v>74</v>
      </c>
      <c r="L269" s="153">
        <f t="shared" si="102"/>
        <v>0.25</v>
      </c>
      <c r="M269" s="148" t="s">
        <v>535</v>
      </c>
      <c r="N269" s="154">
        <v>43853</v>
      </c>
      <c r="O269" s="1"/>
      <c r="P269" s="1"/>
      <c r="Q269" s="1"/>
      <c r="R269" s="6" t="s">
        <v>726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76">
        <v>151</v>
      </c>
      <c r="B270" s="177">
        <v>43754</v>
      </c>
      <c r="C270" s="177"/>
      <c r="D270" s="178" t="s">
        <v>750</v>
      </c>
      <c r="E270" s="179" t="s">
        <v>565</v>
      </c>
      <c r="F270" s="149">
        <v>300</v>
      </c>
      <c r="G270" s="179"/>
      <c r="H270" s="179">
        <v>382.5</v>
      </c>
      <c r="I270" s="181">
        <v>344</v>
      </c>
      <c r="J270" s="151" t="s">
        <v>791</v>
      </c>
      <c r="K270" s="152">
        <f t="shared" si="101"/>
        <v>82.5</v>
      </c>
      <c r="L270" s="153">
        <f t="shared" si="102"/>
        <v>0.27500000000000002</v>
      </c>
      <c r="M270" s="148" t="s">
        <v>535</v>
      </c>
      <c r="N270" s="154">
        <v>44238</v>
      </c>
      <c r="O270" s="1"/>
      <c r="P270" s="1"/>
      <c r="Q270" s="1"/>
      <c r="R270" s="6" t="s">
        <v>726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76">
        <v>152</v>
      </c>
      <c r="B271" s="177">
        <v>43832</v>
      </c>
      <c r="C271" s="177"/>
      <c r="D271" s="178" t="s">
        <v>751</v>
      </c>
      <c r="E271" s="179" t="s">
        <v>565</v>
      </c>
      <c r="F271" s="149">
        <v>495</v>
      </c>
      <c r="G271" s="179"/>
      <c r="H271" s="179">
        <v>595</v>
      </c>
      <c r="I271" s="181">
        <v>590</v>
      </c>
      <c r="J271" s="151" t="s">
        <v>790</v>
      </c>
      <c r="K271" s="152">
        <f t="shared" si="101"/>
        <v>100</v>
      </c>
      <c r="L271" s="153">
        <f t="shared" si="102"/>
        <v>0.20202020202020202</v>
      </c>
      <c r="M271" s="148" t="s">
        <v>535</v>
      </c>
      <c r="N271" s="154">
        <v>44589</v>
      </c>
      <c r="O271" s="1"/>
      <c r="P271" s="1"/>
      <c r="Q271" s="1"/>
      <c r="R271" s="6" t="s">
        <v>726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76">
        <v>153</v>
      </c>
      <c r="B272" s="177">
        <v>43966</v>
      </c>
      <c r="C272" s="177"/>
      <c r="D272" s="178" t="s">
        <v>71</v>
      </c>
      <c r="E272" s="179" t="s">
        <v>565</v>
      </c>
      <c r="F272" s="149">
        <v>67.5</v>
      </c>
      <c r="G272" s="179"/>
      <c r="H272" s="179">
        <v>86</v>
      </c>
      <c r="I272" s="181">
        <v>86</v>
      </c>
      <c r="J272" s="151" t="s">
        <v>752</v>
      </c>
      <c r="K272" s="152">
        <f t="shared" ref="K272:K280" si="103">H272-F272</f>
        <v>18.5</v>
      </c>
      <c r="L272" s="153">
        <f t="shared" ref="L272:L280" si="104">K272/F272</f>
        <v>0.27407407407407408</v>
      </c>
      <c r="M272" s="148" t="s">
        <v>535</v>
      </c>
      <c r="N272" s="154">
        <v>44008</v>
      </c>
      <c r="O272" s="1"/>
      <c r="P272" s="1"/>
      <c r="Q272" s="1"/>
      <c r="R272" s="6" t="s">
        <v>726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76">
        <v>154</v>
      </c>
      <c r="B273" s="177">
        <v>44035</v>
      </c>
      <c r="C273" s="177"/>
      <c r="D273" s="178" t="s">
        <v>445</v>
      </c>
      <c r="E273" s="179" t="s">
        <v>565</v>
      </c>
      <c r="F273" s="149">
        <v>231</v>
      </c>
      <c r="G273" s="179"/>
      <c r="H273" s="179">
        <v>281</v>
      </c>
      <c r="I273" s="181">
        <v>281</v>
      </c>
      <c r="J273" s="151" t="s">
        <v>623</v>
      </c>
      <c r="K273" s="152">
        <f t="shared" si="103"/>
        <v>50</v>
      </c>
      <c r="L273" s="153">
        <f t="shared" si="104"/>
        <v>0.21645021645021645</v>
      </c>
      <c r="M273" s="148" t="s">
        <v>535</v>
      </c>
      <c r="N273" s="154">
        <v>44358</v>
      </c>
      <c r="O273" s="1"/>
      <c r="P273" s="1"/>
      <c r="Q273" s="1"/>
      <c r="R273" s="6" t="s">
        <v>726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76">
        <v>155</v>
      </c>
      <c r="B274" s="177">
        <v>44092</v>
      </c>
      <c r="C274" s="177"/>
      <c r="D274" s="178" t="s">
        <v>386</v>
      </c>
      <c r="E274" s="179" t="s">
        <v>565</v>
      </c>
      <c r="F274" s="179">
        <v>206</v>
      </c>
      <c r="G274" s="179"/>
      <c r="H274" s="179">
        <v>248</v>
      </c>
      <c r="I274" s="181">
        <v>248</v>
      </c>
      <c r="J274" s="151" t="s">
        <v>623</v>
      </c>
      <c r="K274" s="152">
        <f t="shared" si="103"/>
        <v>42</v>
      </c>
      <c r="L274" s="153">
        <f t="shared" si="104"/>
        <v>0.20388349514563106</v>
      </c>
      <c r="M274" s="148" t="s">
        <v>535</v>
      </c>
      <c r="N274" s="154">
        <v>44214</v>
      </c>
      <c r="O274" s="1"/>
      <c r="P274" s="1"/>
      <c r="Q274" s="1"/>
      <c r="R274" s="6" t="s">
        <v>726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76">
        <v>156</v>
      </c>
      <c r="B275" s="177">
        <v>44140</v>
      </c>
      <c r="C275" s="177"/>
      <c r="D275" s="178" t="s">
        <v>386</v>
      </c>
      <c r="E275" s="179" t="s">
        <v>565</v>
      </c>
      <c r="F275" s="179">
        <v>182.5</v>
      </c>
      <c r="G275" s="179"/>
      <c r="H275" s="179">
        <v>248</v>
      </c>
      <c r="I275" s="181">
        <v>248</v>
      </c>
      <c r="J275" s="151" t="s">
        <v>623</v>
      </c>
      <c r="K275" s="152">
        <f t="shared" si="103"/>
        <v>65.5</v>
      </c>
      <c r="L275" s="153">
        <f t="shared" si="104"/>
        <v>0.35890410958904112</v>
      </c>
      <c r="M275" s="148" t="s">
        <v>535</v>
      </c>
      <c r="N275" s="154">
        <v>44214</v>
      </c>
      <c r="O275" s="1"/>
      <c r="P275" s="1"/>
      <c r="Q275" s="1"/>
      <c r="R275" s="6" t="s">
        <v>726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6">
        <v>157</v>
      </c>
      <c r="B276" s="177">
        <v>44140</v>
      </c>
      <c r="C276" s="177"/>
      <c r="D276" s="178" t="s">
        <v>314</v>
      </c>
      <c r="E276" s="179" t="s">
        <v>565</v>
      </c>
      <c r="F276" s="179">
        <v>247.5</v>
      </c>
      <c r="G276" s="179"/>
      <c r="H276" s="179">
        <v>320</v>
      </c>
      <c r="I276" s="181">
        <v>320</v>
      </c>
      <c r="J276" s="151" t="s">
        <v>623</v>
      </c>
      <c r="K276" s="152">
        <f t="shared" si="103"/>
        <v>72.5</v>
      </c>
      <c r="L276" s="153">
        <f t="shared" si="104"/>
        <v>0.29292929292929293</v>
      </c>
      <c r="M276" s="148" t="s">
        <v>535</v>
      </c>
      <c r="N276" s="154">
        <v>44323</v>
      </c>
      <c r="O276" s="1"/>
      <c r="P276" s="1"/>
      <c r="Q276" s="1"/>
      <c r="R276" s="6" t="s">
        <v>726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76">
        <v>158</v>
      </c>
      <c r="B277" s="177">
        <v>44140</v>
      </c>
      <c r="C277" s="177"/>
      <c r="D277" s="178" t="s">
        <v>267</v>
      </c>
      <c r="E277" s="179" t="s">
        <v>565</v>
      </c>
      <c r="F277" s="149">
        <v>925</v>
      </c>
      <c r="G277" s="179"/>
      <c r="H277" s="179">
        <v>1095</v>
      </c>
      <c r="I277" s="181">
        <v>1093</v>
      </c>
      <c r="J277" s="151" t="s">
        <v>753</v>
      </c>
      <c r="K277" s="152">
        <f t="shared" si="103"/>
        <v>170</v>
      </c>
      <c r="L277" s="153">
        <f t="shared" si="104"/>
        <v>0.18378378378378379</v>
      </c>
      <c r="M277" s="148" t="s">
        <v>535</v>
      </c>
      <c r="N277" s="154">
        <v>44201</v>
      </c>
      <c r="O277" s="1"/>
      <c r="P277" s="1"/>
      <c r="Q277" s="1"/>
      <c r="R277" s="6" t="s">
        <v>726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76">
        <v>159</v>
      </c>
      <c r="B278" s="177">
        <v>44140</v>
      </c>
      <c r="C278" s="177"/>
      <c r="D278" s="178" t="s">
        <v>330</v>
      </c>
      <c r="E278" s="179" t="s">
        <v>565</v>
      </c>
      <c r="F278" s="149">
        <v>332.5</v>
      </c>
      <c r="G278" s="179"/>
      <c r="H278" s="179">
        <v>393</v>
      </c>
      <c r="I278" s="181">
        <v>406</v>
      </c>
      <c r="J278" s="151" t="s">
        <v>754</v>
      </c>
      <c r="K278" s="152">
        <f t="shared" si="103"/>
        <v>60.5</v>
      </c>
      <c r="L278" s="153">
        <f t="shared" si="104"/>
        <v>0.18195488721804512</v>
      </c>
      <c r="M278" s="148" t="s">
        <v>535</v>
      </c>
      <c r="N278" s="154">
        <v>44256</v>
      </c>
      <c r="O278" s="1"/>
      <c r="P278" s="1"/>
      <c r="Q278" s="1"/>
      <c r="R278" s="6" t="s">
        <v>726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76">
        <v>160</v>
      </c>
      <c r="B279" s="177">
        <v>44141</v>
      </c>
      <c r="C279" s="177"/>
      <c r="D279" s="178" t="s">
        <v>445</v>
      </c>
      <c r="E279" s="179" t="s">
        <v>565</v>
      </c>
      <c r="F279" s="149">
        <v>231</v>
      </c>
      <c r="G279" s="179"/>
      <c r="H279" s="179">
        <v>281</v>
      </c>
      <c r="I279" s="181">
        <v>281</v>
      </c>
      <c r="J279" s="151" t="s">
        <v>623</v>
      </c>
      <c r="K279" s="152">
        <f t="shared" si="103"/>
        <v>50</v>
      </c>
      <c r="L279" s="153">
        <f t="shared" si="104"/>
        <v>0.21645021645021645</v>
      </c>
      <c r="M279" s="148" t="s">
        <v>535</v>
      </c>
      <c r="N279" s="154">
        <v>44358</v>
      </c>
      <c r="O279" s="1"/>
      <c r="P279" s="1"/>
      <c r="Q279" s="1"/>
      <c r="R279" s="6" t="s">
        <v>726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76">
        <v>161</v>
      </c>
      <c r="B280" s="177">
        <v>44187</v>
      </c>
      <c r="C280" s="177"/>
      <c r="D280" s="178" t="s">
        <v>421</v>
      </c>
      <c r="E280" s="179" t="s">
        <v>565</v>
      </c>
      <c r="F280" s="149">
        <v>190</v>
      </c>
      <c r="G280" s="179"/>
      <c r="H280" s="179">
        <v>239</v>
      </c>
      <c r="I280" s="181">
        <v>239</v>
      </c>
      <c r="J280" s="151" t="s">
        <v>840</v>
      </c>
      <c r="K280" s="152">
        <f t="shared" si="103"/>
        <v>49</v>
      </c>
      <c r="L280" s="153">
        <f t="shared" si="104"/>
        <v>0.25789473684210529</v>
      </c>
      <c r="M280" s="148" t="s">
        <v>535</v>
      </c>
      <c r="N280" s="154">
        <v>44844</v>
      </c>
      <c r="O280" s="1"/>
      <c r="P280" s="1"/>
      <c r="Q280" s="1"/>
      <c r="R280" s="6" t="s">
        <v>726</v>
      </c>
    </row>
    <row r="281" spans="1:26" ht="12.75" customHeight="1">
      <c r="A281" s="176">
        <v>162</v>
      </c>
      <c r="B281" s="177">
        <v>44258</v>
      </c>
      <c r="C281" s="177"/>
      <c r="D281" s="178" t="s">
        <v>751</v>
      </c>
      <c r="E281" s="179" t="s">
        <v>565</v>
      </c>
      <c r="F281" s="149">
        <v>495</v>
      </c>
      <c r="G281" s="179"/>
      <c r="H281" s="179">
        <v>595</v>
      </c>
      <c r="I281" s="181">
        <v>590</v>
      </c>
      <c r="J281" s="151" t="s">
        <v>790</v>
      </c>
      <c r="K281" s="152">
        <f t="shared" ref="K281:K288" si="105">H281-F281</f>
        <v>100</v>
      </c>
      <c r="L281" s="153">
        <f t="shared" ref="L281:L288" si="106">K281/F281</f>
        <v>0.20202020202020202</v>
      </c>
      <c r="M281" s="148" t="s">
        <v>535</v>
      </c>
      <c r="N281" s="154">
        <v>44589</v>
      </c>
      <c r="O281" s="1"/>
      <c r="P281" s="1"/>
      <c r="R281" s="6" t="s">
        <v>726</v>
      </c>
    </row>
    <row r="282" spans="1:26" ht="12.75" customHeight="1">
      <c r="A282" s="176">
        <v>163</v>
      </c>
      <c r="B282" s="177">
        <v>44274</v>
      </c>
      <c r="C282" s="177"/>
      <c r="D282" s="178" t="s">
        <v>330</v>
      </c>
      <c r="E282" s="179" t="s">
        <v>565</v>
      </c>
      <c r="F282" s="149">
        <v>355</v>
      </c>
      <c r="G282" s="179"/>
      <c r="H282" s="179">
        <v>422.5</v>
      </c>
      <c r="I282" s="181">
        <v>420</v>
      </c>
      <c r="J282" s="151" t="s">
        <v>755</v>
      </c>
      <c r="K282" s="152">
        <f t="shared" si="105"/>
        <v>67.5</v>
      </c>
      <c r="L282" s="153">
        <f t="shared" si="106"/>
        <v>0.19014084507042253</v>
      </c>
      <c r="M282" s="148" t="s">
        <v>535</v>
      </c>
      <c r="N282" s="154">
        <v>44361</v>
      </c>
      <c r="O282" s="1"/>
      <c r="R282" s="194" t="s">
        <v>726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76">
        <v>164</v>
      </c>
      <c r="B283" s="177">
        <v>44295</v>
      </c>
      <c r="C283" s="177"/>
      <c r="D283" s="178" t="s">
        <v>756</v>
      </c>
      <c r="E283" s="179" t="s">
        <v>565</v>
      </c>
      <c r="F283" s="149">
        <v>555</v>
      </c>
      <c r="G283" s="179"/>
      <c r="H283" s="179">
        <v>663</v>
      </c>
      <c r="I283" s="181">
        <v>663</v>
      </c>
      <c r="J283" s="151" t="s">
        <v>757</v>
      </c>
      <c r="K283" s="152">
        <f t="shared" si="105"/>
        <v>108</v>
      </c>
      <c r="L283" s="153">
        <f t="shared" si="106"/>
        <v>0.19459459459459461</v>
      </c>
      <c r="M283" s="148" t="s">
        <v>535</v>
      </c>
      <c r="N283" s="154">
        <v>44321</v>
      </c>
      <c r="O283" s="1"/>
      <c r="P283" s="1"/>
      <c r="Q283" s="1"/>
      <c r="R283" s="194" t="s">
        <v>726</v>
      </c>
    </row>
    <row r="284" spans="1:26" ht="12.75" customHeight="1">
      <c r="A284" s="176">
        <v>165</v>
      </c>
      <c r="B284" s="177">
        <v>44308</v>
      </c>
      <c r="C284" s="177"/>
      <c r="D284" s="178" t="s">
        <v>358</v>
      </c>
      <c r="E284" s="179" t="s">
        <v>565</v>
      </c>
      <c r="F284" s="149">
        <v>126.5</v>
      </c>
      <c r="G284" s="179"/>
      <c r="H284" s="179">
        <v>155</v>
      </c>
      <c r="I284" s="181">
        <v>155</v>
      </c>
      <c r="J284" s="151" t="s">
        <v>623</v>
      </c>
      <c r="K284" s="152">
        <f t="shared" si="105"/>
        <v>28.5</v>
      </c>
      <c r="L284" s="153">
        <f t="shared" si="106"/>
        <v>0.22529644268774704</v>
      </c>
      <c r="M284" s="148" t="s">
        <v>535</v>
      </c>
      <c r="N284" s="154">
        <v>44362</v>
      </c>
      <c r="O284" s="1"/>
      <c r="R284" s="194" t="s">
        <v>726</v>
      </c>
    </row>
    <row r="285" spans="1:26" ht="12.75" customHeight="1">
      <c r="A285" s="220">
        <v>166</v>
      </c>
      <c r="B285" s="221">
        <v>44368</v>
      </c>
      <c r="C285" s="221"/>
      <c r="D285" s="222" t="s">
        <v>375</v>
      </c>
      <c r="E285" s="223" t="s">
        <v>565</v>
      </c>
      <c r="F285" s="224">
        <v>287.5</v>
      </c>
      <c r="G285" s="223"/>
      <c r="H285" s="223">
        <v>245</v>
      </c>
      <c r="I285" s="225">
        <v>344</v>
      </c>
      <c r="J285" s="161" t="s">
        <v>786</v>
      </c>
      <c r="K285" s="162">
        <f t="shared" si="105"/>
        <v>-42.5</v>
      </c>
      <c r="L285" s="163">
        <f t="shared" si="106"/>
        <v>-0.14782608695652175</v>
      </c>
      <c r="M285" s="159" t="s">
        <v>547</v>
      </c>
      <c r="N285" s="156">
        <v>44508</v>
      </c>
      <c r="O285" s="1"/>
      <c r="R285" s="194" t="s">
        <v>726</v>
      </c>
    </row>
    <row r="286" spans="1:26" ht="12.75" customHeight="1">
      <c r="A286" s="176">
        <v>167</v>
      </c>
      <c r="B286" s="177">
        <v>44368</v>
      </c>
      <c r="C286" s="177"/>
      <c r="D286" s="178" t="s">
        <v>445</v>
      </c>
      <c r="E286" s="179" t="s">
        <v>565</v>
      </c>
      <c r="F286" s="149">
        <v>241</v>
      </c>
      <c r="G286" s="179"/>
      <c r="H286" s="179">
        <v>298</v>
      </c>
      <c r="I286" s="181">
        <v>320</v>
      </c>
      <c r="J286" s="151" t="s">
        <v>623</v>
      </c>
      <c r="K286" s="152">
        <f t="shared" si="105"/>
        <v>57</v>
      </c>
      <c r="L286" s="153">
        <f t="shared" si="106"/>
        <v>0.23651452282157676</v>
      </c>
      <c r="M286" s="148" t="s">
        <v>535</v>
      </c>
      <c r="N286" s="154">
        <v>44802</v>
      </c>
      <c r="O286" s="41"/>
      <c r="R286" s="194" t="s">
        <v>726</v>
      </c>
    </row>
    <row r="287" spans="1:26" ht="12.75" customHeight="1">
      <c r="A287" s="176">
        <v>168</v>
      </c>
      <c r="B287" s="177">
        <v>44406</v>
      </c>
      <c r="C287" s="177"/>
      <c r="D287" s="178" t="s">
        <v>358</v>
      </c>
      <c r="E287" s="179" t="s">
        <v>565</v>
      </c>
      <c r="F287" s="149">
        <v>162.5</v>
      </c>
      <c r="G287" s="179"/>
      <c r="H287" s="179">
        <v>200</v>
      </c>
      <c r="I287" s="181">
        <v>200</v>
      </c>
      <c r="J287" s="151" t="s">
        <v>623</v>
      </c>
      <c r="K287" s="152">
        <f t="shared" si="105"/>
        <v>37.5</v>
      </c>
      <c r="L287" s="153">
        <f t="shared" si="106"/>
        <v>0.23076923076923078</v>
      </c>
      <c r="M287" s="148" t="s">
        <v>535</v>
      </c>
      <c r="N287" s="154">
        <v>44802</v>
      </c>
      <c r="O287" s="1"/>
      <c r="R287" s="194" t="s">
        <v>726</v>
      </c>
    </row>
    <row r="288" spans="1:26" ht="12.75" customHeight="1">
      <c r="A288" s="176">
        <v>169</v>
      </c>
      <c r="B288" s="177">
        <v>44462</v>
      </c>
      <c r="C288" s="177"/>
      <c r="D288" s="178" t="s">
        <v>762</v>
      </c>
      <c r="E288" s="179" t="s">
        <v>565</v>
      </c>
      <c r="F288" s="149">
        <v>1235</v>
      </c>
      <c r="G288" s="179"/>
      <c r="H288" s="179">
        <v>1505</v>
      </c>
      <c r="I288" s="181">
        <v>1500</v>
      </c>
      <c r="J288" s="151" t="s">
        <v>623</v>
      </c>
      <c r="K288" s="152">
        <f t="shared" si="105"/>
        <v>270</v>
      </c>
      <c r="L288" s="153">
        <f t="shared" si="106"/>
        <v>0.21862348178137653</v>
      </c>
      <c r="M288" s="148" t="s">
        <v>535</v>
      </c>
      <c r="N288" s="154">
        <v>44564</v>
      </c>
      <c r="O288" s="1"/>
      <c r="R288" s="194" t="s">
        <v>726</v>
      </c>
    </row>
    <row r="289" spans="1:18" ht="12.75" customHeight="1">
      <c r="A289" s="206">
        <v>170</v>
      </c>
      <c r="B289" s="207">
        <v>44480</v>
      </c>
      <c r="C289" s="207"/>
      <c r="D289" s="208" t="s">
        <v>764</v>
      </c>
      <c r="E289" s="209" t="s">
        <v>565</v>
      </c>
      <c r="F289" s="54">
        <v>58.75</v>
      </c>
      <c r="G289" s="209"/>
      <c r="H289" s="209"/>
      <c r="I289" s="54">
        <v>72.5</v>
      </c>
      <c r="J289" s="210" t="s">
        <v>538</v>
      </c>
      <c r="K289" s="206"/>
      <c r="L289" s="207"/>
      <c r="M289" s="207"/>
      <c r="N289" s="208"/>
      <c r="O289" s="41"/>
      <c r="R289" s="194" t="s">
        <v>726</v>
      </c>
    </row>
    <row r="290" spans="1:18" ht="12.75" customHeight="1">
      <c r="A290" s="211">
        <v>171</v>
      </c>
      <c r="B290" s="212">
        <v>44481</v>
      </c>
      <c r="C290" s="212"/>
      <c r="D290" s="213" t="s">
        <v>256</v>
      </c>
      <c r="E290" s="214" t="s">
        <v>565</v>
      </c>
      <c r="F290" s="215" t="s">
        <v>766</v>
      </c>
      <c r="G290" s="214"/>
      <c r="H290" s="214"/>
      <c r="I290" s="214">
        <v>380</v>
      </c>
      <c r="J290" s="216" t="s">
        <v>538</v>
      </c>
      <c r="K290" s="211"/>
      <c r="L290" s="212"/>
      <c r="M290" s="212"/>
      <c r="N290" s="213"/>
      <c r="O290" s="41"/>
      <c r="R290" s="194" t="s">
        <v>726</v>
      </c>
    </row>
    <row r="291" spans="1:18" ht="12.75" customHeight="1">
      <c r="A291" s="176">
        <v>172</v>
      </c>
      <c r="B291" s="177">
        <v>44481</v>
      </c>
      <c r="C291" s="177"/>
      <c r="D291" s="178" t="s">
        <v>381</v>
      </c>
      <c r="E291" s="179" t="s">
        <v>565</v>
      </c>
      <c r="F291" s="149">
        <v>45.5</v>
      </c>
      <c r="G291" s="179"/>
      <c r="H291" s="179">
        <v>56.5</v>
      </c>
      <c r="I291" s="181">
        <v>56</v>
      </c>
      <c r="J291" s="151" t="s">
        <v>864</v>
      </c>
      <c r="K291" s="152">
        <f>H291-F291</f>
        <v>11</v>
      </c>
      <c r="L291" s="153">
        <f>K291/F291</f>
        <v>0.24175824175824176</v>
      </c>
      <c r="M291" s="148" t="s">
        <v>535</v>
      </c>
      <c r="N291" s="154">
        <v>44881</v>
      </c>
      <c r="O291" s="41"/>
      <c r="R291" s="194"/>
    </row>
    <row r="292" spans="1:18" ht="12.75" customHeight="1">
      <c r="A292" s="176">
        <v>173</v>
      </c>
      <c r="B292" s="177">
        <v>44551</v>
      </c>
      <c r="C292" s="177"/>
      <c r="D292" s="178" t="s">
        <v>118</v>
      </c>
      <c r="E292" s="179" t="s">
        <v>565</v>
      </c>
      <c r="F292" s="149">
        <v>2300</v>
      </c>
      <c r="G292" s="179"/>
      <c r="H292" s="179">
        <f>(2820+2200)/2</f>
        <v>2510</v>
      </c>
      <c r="I292" s="181">
        <v>3000</v>
      </c>
      <c r="J292" s="151" t="s">
        <v>798</v>
      </c>
      <c r="K292" s="152">
        <f>H292-F292</f>
        <v>210</v>
      </c>
      <c r="L292" s="153">
        <f>K292/F292</f>
        <v>9.1304347826086957E-2</v>
      </c>
      <c r="M292" s="148" t="s">
        <v>535</v>
      </c>
      <c r="N292" s="154">
        <v>44649</v>
      </c>
      <c r="O292" s="1"/>
      <c r="R292" s="194"/>
    </row>
    <row r="293" spans="1:18" ht="12.75" customHeight="1">
      <c r="A293" s="217">
        <v>174</v>
      </c>
      <c r="B293" s="212">
        <v>44606</v>
      </c>
      <c r="C293" s="217"/>
      <c r="D293" s="217" t="s">
        <v>400</v>
      </c>
      <c r="E293" s="214" t="s">
        <v>565</v>
      </c>
      <c r="F293" s="214" t="s">
        <v>793</v>
      </c>
      <c r="G293" s="214"/>
      <c r="H293" s="214"/>
      <c r="I293" s="214">
        <v>764</v>
      </c>
      <c r="J293" s="214" t="s">
        <v>538</v>
      </c>
      <c r="K293" s="214"/>
      <c r="L293" s="214"/>
      <c r="M293" s="214"/>
      <c r="N293" s="217"/>
      <c r="O293" s="41"/>
      <c r="R293" s="194"/>
    </row>
    <row r="294" spans="1:18" ht="12.75" customHeight="1">
      <c r="A294" s="176">
        <v>175</v>
      </c>
      <c r="B294" s="177">
        <v>44613</v>
      </c>
      <c r="C294" s="177"/>
      <c r="D294" s="178" t="s">
        <v>762</v>
      </c>
      <c r="E294" s="179" t="s">
        <v>565</v>
      </c>
      <c r="F294" s="149">
        <v>1255</v>
      </c>
      <c r="G294" s="179"/>
      <c r="H294" s="179">
        <v>1515</v>
      </c>
      <c r="I294" s="181">
        <v>1510</v>
      </c>
      <c r="J294" s="151" t="s">
        <v>623</v>
      </c>
      <c r="K294" s="152">
        <f>H294-F294</f>
        <v>260</v>
      </c>
      <c r="L294" s="153">
        <f>K294/F294</f>
        <v>0.20717131474103587</v>
      </c>
      <c r="M294" s="148" t="s">
        <v>535</v>
      </c>
      <c r="N294" s="154">
        <v>44834</v>
      </c>
      <c r="O294" s="41"/>
      <c r="R294" s="194"/>
    </row>
    <row r="295" spans="1:18" ht="12.75" customHeight="1">
      <c r="A295">
        <v>176</v>
      </c>
      <c r="B295" s="212">
        <v>44670</v>
      </c>
      <c r="C295" s="212"/>
      <c r="D295" s="217" t="s">
        <v>500</v>
      </c>
      <c r="E295" s="243" t="s">
        <v>565</v>
      </c>
      <c r="F295" s="214" t="s">
        <v>800</v>
      </c>
      <c r="G295" s="214"/>
      <c r="H295" s="214"/>
      <c r="I295" s="214">
        <v>553</v>
      </c>
      <c r="J295" s="214" t="s">
        <v>538</v>
      </c>
      <c r="K295" s="214"/>
      <c r="L295" s="214"/>
      <c r="M295" s="214"/>
      <c r="N295" s="214"/>
      <c r="O295" s="41"/>
      <c r="R295" s="194"/>
    </row>
    <row r="296" spans="1:18" ht="12.75" customHeight="1">
      <c r="A296" s="176">
        <v>177</v>
      </c>
      <c r="B296" s="177">
        <v>44746</v>
      </c>
      <c r="C296" s="177"/>
      <c r="D296" s="178" t="s">
        <v>833</v>
      </c>
      <c r="E296" s="179" t="s">
        <v>565</v>
      </c>
      <c r="F296" s="149">
        <v>207.5</v>
      </c>
      <c r="G296" s="179"/>
      <c r="H296" s="179">
        <v>254</v>
      </c>
      <c r="I296" s="181">
        <v>254</v>
      </c>
      <c r="J296" s="151" t="s">
        <v>623</v>
      </c>
      <c r="K296" s="152">
        <f>H296-F296</f>
        <v>46.5</v>
      </c>
      <c r="L296" s="153">
        <f>K296/F296</f>
        <v>0.22409638554216868</v>
      </c>
      <c r="M296" s="148" t="s">
        <v>535</v>
      </c>
      <c r="N296" s="154">
        <v>44792</v>
      </c>
      <c r="O296" s="1"/>
      <c r="R296" s="194"/>
    </row>
    <row r="297" spans="1:18" ht="12.75" customHeight="1">
      <c r="A297" s="176">
        <v>178</v>
      </c>
      <c r="B297" s="177">
        <v>44775</v>
      </c>
      <c r="C297" s="177"/>
      <c r="D297" s="178" t="s">
        <v>447</v>
      </c>
      <c r="E297" s="179" t="s">
        <v>565</v>
      </c>
      <c r="F297" s="149">
        <v>31.25</v>
      </c>
      <c r="G297" s="179"/>
      <c r="H297" s="179">
        <v>38.75</v>
      </c>
      <c r="I297" s="181">
        <v>38</v>
      </c>
      <c r="J297" s="151" t="s">
        <v>623</v>
      </c>
      <c r="K297" s="152">
        <f t="shared" ref="K297" si="107">H297-F297</f>
        <v>7.5</v>
      </c>
      <c r="L297" s="153">
        <f t="shared" ref="L297" si="108">K297/F297</f>
        <v>0.24</v>
      </c>
      <c r="M297" s="148" t="s">
        <v>535</v>
      </c>
      <c r="N297" s="154">
        <v>44844</v>
      </c>
      <c r="O297" s="41"/>
      <c r="R297" s="54"/>
    </row>
    <row r="298" spans="1:18" ht="12.75" customHeight="1">
      <c r="A298" s="211">
        <v>179</v>
      </c>
      <c r="B298" s="212">
        <v>44841</v>
      </c>
      <c r="C298" s="217"/>
      <c r="D298" s="217" t="s">
        <v>838</v>
      </c>
      <c r="E298" s="243" t="s">
        <v>565</v>
      </c>
      <c r="F298" s="214" t="s">
        <v>839</v>
      </c>
      <c r="G298" s="214"/>
      <c r="H298" s="214"/>
      <c r="I298" s="214">
        <v>840</v>
      </c>
      <c r="J298" s="214" t="s">
        <v>538</v>
      </c>
      <c r="K298" s="214"/>
      <c r="L298" s="214"/>
      <c r="M298" s="214"/>
      <c r="N298" s="214"/>
      <c r="O298" s="41"/>
      <c r="Q298" s="197"/>
      <c r="R298" s="54"/>
    </row>
    <row r="299" spans="1:18" ht="12.75" customHeight="1">
      <c r="A299" s="211">
        <v>180</v>
      </c>
      <c r="B299" s="212">
        <v>44844</v>
      </c>
      <c r="C299" s="217"/>
      <c r="D299" s="217" t="s">
        <v>402</v>
      </c>
      <c r="E299" s="243" t="s">
        <v>565</v>
      </c>
      <c r="F299" s="214" t="s">
        <v>841</v>
      </c>
      <c r="G299" s="214"/>
      <c r="H299" s="214"/>
      <c r="I299" s="214">
        <v>291</v>
      </c>
      <c r="J299" s="214" t="s">
        <v>538</v>
      </c>
      <c r="K299" s="214"/>
      <c r="L299" s="214"/>
      <c r="M299" s="214"/>
      <c r="N299" s="214"/>
      <c r="O299" s="41"/>
      <c r="Q299" s="197"/>
      <c r="R299" s="54"/>
    </row>
    <row r="300" spans="1:18" ht="12.75" customHeight="1">
      <c r="A300" s="211">
        <v>181</v>
      </c>
      <c r="B300" s="212">
        <v>44845</v>
      </c>
      <c r="C300" s="217"/>
      <c r="D300" s="217" t="s">
        <v>400</v>
      </c>
      <c r="E300" s="243" t="s">
        <v>565</v>
      </c>
      <c r="F300" s="214" t="s">
        <v>863</v>
      </c>
      <c r="G300" s="214"/>
      <c r="H300" s="214"/>
      <c r="I300" s="214">
        <v>765</v>
      </c>
      <c r="J300" s="214" t="s">
        <v>538</v>
      </c>
      <c r="K300" s="214"/>
      <c r="L300" s="214"/>
      <c r="M300" s="214"/>
      <c r="N300" s="214"/>
      <c r="O300" s="41"/>
      <c r="Q300" s="197"/>
      <c r="R300" s="54"/>
    </row>
    <row r="301" spans="1:18" ht="12.75" customHeight="1">
      <c r="A301" s="300">
        <v>182</v>
      </c>
      <c r="B301" s="212">
        <v>44981</v>
      </c>
      <c r="C301" s="212"/>
      <c r="D301" s="217" t="s">
        <v>819</v>
      </c>
      <c r="E301" s="243" t="s">
        <v>565</v>
      </c>
      <c r="F301" s="243" t="s">
        <v>900</v>
      </c>
      <c r="G301" s="214"/>
      <c r="H301" s="214"/>
      <c r="I301" s="214">
        <v>2080</v>
      </c>
      <c r="J301" s="214" t="s">
        <v>538</v>
      </c>
      <c r="K301" s="214"/>
      <c r="L301" s="214"/>
      <c r="M301" s="214"/>
      <c r="N301" s="214"/>
      <c r="O301" s="41"/>
      <c r="R301" s="54"/>
    </row>
    <row r="302" spans="1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1:18" ht="12.75" customHeight="1">
      <c r="B303" s="195" t="s">
        <v>758</v>
      </c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1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1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1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1:18" ht="12.75" customHeight="1">
      <c r="A307" s="196"/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1:18" ht="12.75" customHeight="1">
      <c r="A308" s="196"/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1:18" ht="12.75" customHeight="1">
      <c r="A309" s="53"/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1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1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1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1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1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1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1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1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1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1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1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</sheetData>
  <autoFilter ref="R1:R305"/>
  <mergeCells count="7">
    <mergeCell ref="B71:B72"/>
    <mergeCell ref="A71:A72"/>
    <mergeCell ref="J71:J72"/>
    <mergeCell ref="G60:G61"/>
    <mergeCell ref="J60:J61"/>
    <mergeCell ref="B60:B61"/>
    <mergeCell ref="A60:A61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2023-03-17T02:45:28Z</dcterms:modified>
</cp:coreProperties>
</file>