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4" hidden="1">'Bulk Deals'!$A$9:$H$9</definedName>
    <definedName name="_xlnm._FilterDatabase" localSheetId="5" hidden="1">'Call Tracker (Equity &amp; F&amp;O)'!$R$1:$R$277</definedName>
    <definedName name="_xlnm._FilterDatabase" localSheetId="1" hidden="1">'Future Intra'!$B$14:$P$14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6" l="1"/>
  <c r="K12" i="6"/>
  <c r="M12" i="6" s="1"/>
  <c r="L28" i="6"/>
  <c r="K28" i="6"/>
  <c r="K76" i="6"/>
  <c r="M76" i="6" s="1"/>
  <c r="K75" i="6"/>
  <c r="M75" i="6" s="1"/>
  <c r="L50" i="6"/>
  <c r="M50" i="6" s="1"/>
  <c r="K50" i="6"/>
  <c r="L46" i="6"/>
  <c r="K46" i="6"/>
  <c r="M28" i="6" l="1"/>
  <c r="M46" i="6"/>
  <c r="L49" i="6"/>
  <c r="K49" i="6"/>
  <c r="L63" i="6"/>
  <c r="K63" i="6"/>
  <c r="M49" i="6" l="1"/>
  <c r="M63" i="6"/>
  <c r="L43" i="6" l="1"/>
  <c r="K43" i="6"/>
  <c r="M43" i="6" s="1"/>
  <c r="K74" i="6" l="1"/>
  <c r="M74" i="6" s="1"/>
  <c r="K73" i="6"/>
  <c r="M73" i="6" s="1"/>
  <c r="K72" i="6"/>
  <c r="M72" i="6" s="1"/>
  <c r="L26" i="6"/>
  <c r="K26" i="6"/>
  <c r="M26" i="6" l="1"/>
  <c r="L44" i="6"/>
  <c r="K44" i="6"/>
  <c r="M44" i="6" l="1"/>
  <c r="L45" i="6"/>
  <c r="K45" i="6"/>
  <c r="M45" i="6" l="1"/>
  <c r="L15" i="6"/>
  <c r="K15" i="6"/>
  <c r="L16" i="6"/>
  <c r="K16" i="6"/>
  <c r="M15" i="6" l="1"/>
  <c r="M16" i="6"/>
  <c r="K71" i="6"/>
  <c r="M71" i="6" s="1"/>
  <c r="L23" i="6"/>
  <c r="K23" i="6"/>
  <c r="M23" i="6" l="1"/>
  <c r="L14" i="6"/>
  <c r="K14" i="6"/>
  <c r="L22" i="6"/>
  <c r="K22" i="6"/>
  <c r="L25" i="6"/>
  <c r="K25" i="6"/>
  <c r="M25" i="6" s="1"/>
  <c r="L20" i="6"/>
  <c r="K20" i="6"/>
  <c r="M20" i="6" l="1"/>
  <c r="M14" i="6"/>
  <c r="M22" i="6"/>
  <c r="L42" i="6"/>
  <c r="K42" i="6"/>
  <c r="M42" i="6" l="1"/>
  <c r="K70" i="6"/>
  <c r="K69" i="6"/>
  <c r="K68" i="6"/>
  <c r="K67" i="6"/>
  <c r="M67" i="6" s="1"/>
  <c r="L41" i="6"/>
  <c r="K41" i="6"/>
  <c r="L40" i="6"/>
  <c r="K40" i="6"/>
  <c r="L18" i="6"/>
  <c r="K18" i="6"/>
  <c r="M18" i="6" l="1"/>
  <c r="M40" i="6"/>
  <c r="M41" i="6"/>
  <c r="L17" i="6"/>
  <c r="K17" i="6"/>
  <c r="M17" i="6" l="1"/>
  <c r="L39" i="6"/>
  <c r="K39" i="6"/>
  <c r="M39" i="6" l="1"/>
  <c r="L11" i="6" l="1"/>
  <c r="K11" i="6"/>
  <c r="M11" i="6" l="1"/>
  <c r="K263" i="6" l="1"/>
  <c r="L263" i="6" s="1"/>
  <c r="L10" i="6" l="1"/>
  <c r="K10" i="6"/>
  <c r="M10" i="6" l="1"/>
  <c r="K269" i="6" l="1"/>
  <c r="L269" i="6" s="1"/>
  <c r="K252" i="6" l="1"/>
  <c r="L252" i="6" s="1"/>
  <c r="K266" i="6" l="1"/>
  <c r="L266" i="6" s="1"/>
  <c r="K258" i="6" l="1"/>
  <c r="L258" i="6" s="1"/>
  <c r="K268" i="6" l="1"/>
  <c r="L268" i="6" s="1"/>
  <c r="H264" i="6" l="1"/>
  <c r="K264" i="6" l="1"/>
  <c r="L264" i="6" s="1"/>
  <c r="K253" i="6"/>
  <c r="L253" i="6" s="1"/>
  <c r="K243" i="6"/>
  <c r="L243" i="6" s="1"/>
  <c r="K259" i="6" l="1"/>
  <c r="L259" i="6" s="1"/>
  <c r="K260" i="6" l="1"/>
  <c r="L260" i="6" s="1"/>
  <c r="K257" i="6" l="1"/>
  <c r="L257" i="6" s="1"/>
  <c r="K236" i="6"/>
  <c r="L236" i="6" s="1"/>
  <c r="K256" i="6"/>
  <c r="L256" i="6" s="1"/>
  <c r="K255" i="6"/>
  <c r="L255" i="6" s="1"/>
  <c r="K254" i="6"/>
  <c r="L254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5" i="6"/>
  <c r="L235" i="6" s="1"/>
  <c r="K234" i="6"/>
  <c r="L234" i="6" s="1"/>
  <c r="K233" i="6"/>
  <c r="L233" i="6" s="1"/>
  <c r="F232" i="6"/>
  <c r="K232" i="6" s="1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F225" i="6"/>
  <c r="K225" i="6" s="1"/>
  <c r="L225" i="6" s="1"/>
  <c r="K224" i="6"/>
  <c r="L224" i="6" s="1"/>
  <c r="F223" i="6"/>
  <c r="K223" i="6" s="1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7" i="6"/>
  <c r="L207" i="6" s="1"/>
  <c r="K205" i="6"/>
  <c r="L205" i="6" s="1"/>
  <c r="K204" i="6"/>
  <c r="L204" i="6" s="1"/>
  <c r="F203" i="6"/>
  <c r="K203" i="6" s="1"/>
  <c r="L203" i="6" s="1"/>
  <c r="K202" i="6"/>
  <c r="L202" i="6" s="1"/>
  <c r="K199" i="6"/>
  <c r="L199" i="6" s="1"/>
  <c r="K198" i="6"/>
  <c r="L198" i="6" s="1"/>
  <c r="K197" i="6"/>
  <c r="L197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5" i="6"/>
  <c r="L175" i="6" s="1"/>
  <c r="K173" i="6"/>
  <c r="L173" i="6" s="1"/>
  <c r="K171" i="6"/>
  <c r="L171" i="6" s="1"/>
  <c r="K170" i="6"/>
  <c r="L170" i="6" s="1"/>
  <c r="K169" i="6"/>
  <c r="L169" i="6" s="1"/>
  <c r="K167" i="6"/>
  <c r="L167" i="6" s="1"/>
  <c r="K166" i="6"/>
  <c r="L166" i="6" s="1"/>
  <c r="K165" i="6"/>
  <c r="L165" i="6" s="1"/>
  <c r="K164" i="6"/>
  <c r="K163" i="6"/>
  <c r="L163" i="6" s="1"/>
  <c r="K162" i="6"/>
  <c r="L162" i="6" s="1"/>
  <c r="K160" i="6"/>
  <c r="L160" i="6" s="1"/>
  <c r="K159" i="6"/>
  <c r="L159" i="6" s="1"/>
  <c r="K158" i="6"/>
  <c r="L158" i="6" s="1"/>
  <c r="K157" i="6"/>
  <c r="L157" i="6" s="1"/>
  <c r="K156" i="6"/>
  <c r="L156" i="6" s="1"/>
  <c r="F155" i="6"/>
  <c r="K155" i="6" s="1"/>
  <c r="L155" i="6" s="1"/>
  <c r="H154" i="6"/>
  <c r="K154" i="6" s="1"/>
  <c r="L154" i="6" s="1"/>
  <c r="K151" i="6"/>
  <c r="L151" i="6" s="1"/>
  <c r="K150" i="6"/>
  <c r="L150" i="6" s="1"/>
  <c r="K149" i="6"/>
  <c r="L149" i="6" s="1"/>
  <c r="K148" i="6"/>
  <c r="L148" i="6" s="1"/>
  <c r="K147" i="6"/>
  <c r="L147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H120" i="6"/>
  <c r="K120" i="6" s="1"/>
  <c r="L120" i="6" s="1"/>
  <c r="F119" i="6"/>
  <c r="K119" i="6" s="1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M7" i="6"/>
  <c r="D7" i="5"/>
  <c r="K6" i="4"/>
  <c r="K6" i="3"/>
  <c r="L6" i="2"/>
</calcChain>
</file>

<file path=xl/sharedStrings.xml><?xml version="1.0" encoding="utf-8"?>
<sst xmlns="http://schemas.openxmlformats.org/spreadsheetml/2006/main" count="2816" uniqueCount="1085">
  <si>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</si>
  <si>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</si>
  <si>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</si>
  <si>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</si>
  <si>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</si>
  <si>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</si>
  <si>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</si>
  <si>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</si>
  <si>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</si>
  <si>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</si>
  <si>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</si>
  <si>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</si>
  <si>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</si>
  <si>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</si>
  <si>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</si>
  <si>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</si>
  <si>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</si>
  <si>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</si>
  <si>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</si>
  <si>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</si>
  <si>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</si>
  <si>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</si>
  <si>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</si>
  <si>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</si>
  <si>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</si>
  <si>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</si>
  <si>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</si>
  <si>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</si>
  <si>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</si>
  <si>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</si>
  <si>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</si>
  <si>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</si>
  <si>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</si>
  <si>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</si>
  <si>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</si>
  <si>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</si>
  <si>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</si>
  <si>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</si>
  <si>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</si>
  <si>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</si>
  <si>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</si>
  <si>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</si>
  <si>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</si>
  <si>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</si>
  <si>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</si>
  <si>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</si>
  <si>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</si>
  <si>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</si>
  <si>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</si>
  <si>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</si>
  <si>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</si>
  <si>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</si>
  <si>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</si>
  <si>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</si>
  <si>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</si>
  <si>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</si>
  <si>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</si>
  <si>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</si>
  <si>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</si>
  <si>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</si>
  <si>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</si>
  <si>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</si>
  <si>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</si>
  <si>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</si>
  <si>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</si>
  <si>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</si>
  <si>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</si>
  <si>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</si>
  <si>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</si>
  <si>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</si>
  <si>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</si>
  <si>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</si>
  <si>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</si>
  <si>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</si>
  <si>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</si>
  <si>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</si>
  <si>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</si>
  <si>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</si>
  <si>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</si>
  <si>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</si>
  <si>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</si>
  <si>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</si>
  <si>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</si>
  <si>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</si>
  <si>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</si>
  <si>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</si>
  <si>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</si>
  <si>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</si>
  <si>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</si>
  <si>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</si>
  <si>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</si>
  <si>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</si>
  <si>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</si>
  <si>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</si>
  <si>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</si>
  <si>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</si>
  <si>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</si>
  <si>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</si>
  <si>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</si>
  <si>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</si>
  <si>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</si>
  <si>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</si>
  <si>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</si>
  <si>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</si>
  <si>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</si>
  <si>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</si>
  <si>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</si>
  <si>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</si>
  <si>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</si>
  <si>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</si>
  <si>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</si>
  <si>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</si>
  <si>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</si>
  <si>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</si>
  <si>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</si>
  <si>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</si>
  <si>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</si>
  <si>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</si>
  <si>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</si>
  <si>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</si>
  <si>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</si>
  <si>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</si>
  <si>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</si>
  <si>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</si>
  <si>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</si>
  <si>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</si>
  <si>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</si>
  <si>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</si>
  <si>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</si>
  <si>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</si>
  <si>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</si>
  <si>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</si>
  <si>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</si>
  <si>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</si>
  <si>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</si>
  <si>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</si>
  <si>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</si>
  <si>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</si>
  <si>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</si>
  <si>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</si>
  <si>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</si>
  <si>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</si>
  <si>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</si>
  <si>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</si>
  <si>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</si>
  <si>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</si>
  <si>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</si>
  <si>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</si>
  <si>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</si>
  <si>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</si>
  <si>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</si>
  <si>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</si>
  <si>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</si>
  <si>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</si>
  <si>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</si>
  <si>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</si>
  <si>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</si>
  <si>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</si>
  <si>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</si>
  <si>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</si>
  <si>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</si>
  <si>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</si>
  <si>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</si>
  <si>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</si>
  <si>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</si>
  <si>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</si>
  <si>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</si>
  <si>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</si>
  <si>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</si>
  <si>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</si>
  <si>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</si>
  <si>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</si>
  <si>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</si>
  <si>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</si>
  <si>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</si>
  <si>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</si>
  <si>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</si>
  <si>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</si>
  <si>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</si>
  <si>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</si>
  <si>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</si>
  <si>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</si>
  <si>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</si>
  <si>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</si>
  <si>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</si>
  <si>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</si>
  <si>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</si>
  <si>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</si>
  <si>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</si>
  <si>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</si>
  <si>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</si>
  <si>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</si>
  <si>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</si>
  <si>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</si>
  <si>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</si>
  <si>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</si>
  <si>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</si>
  <si>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</si>
  <si>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</si>
  <si>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</si>
  <si>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</si>
  <si>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</si>
  <si>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</si>
  <si>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</si>
  <si>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</si>
  <si>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</si>
  <si>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</si>
  <si>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</si>
  <si>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</si>
  <si>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</si>
  <si>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</si>
  <si>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</si>
  <si>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</si>
  <si>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</si>
  <si>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</si>
  <si>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</si>
  <si>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</si>
  <si>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</si>
  <si>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</si>
  <si>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</si>
  <si>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</si>
  <si>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</si>
  <si>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</si>
  <si>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</si>
  <si>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</si>
  <si>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</si>
  <si>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</si>
  <si>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</si>
  <si>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</si>
  <si>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</si>
  <si>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</si>
  <si>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</si>
  <si>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</si>
  <si>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</si>
  <si>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</si>
  <si>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</si>
  <si>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</si>
  <si>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</si>
  <si>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</si>
  <si>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</si>
  <si>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</si>
  <si>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</si>
  <si>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</si>
  <si>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</si>
  <si>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</si>
  <si>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</si>
  <si>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</si>
  <si>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</si>
  <si>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</si>
  <si>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</si>
  <si>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</si>
  <si>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</si>
  <si>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</si>
  <si>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</si>
  <si>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</si>
  <si>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</si>
  <si>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</si>
  <si>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</si>
  <si>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</si>
  <si>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</si>
  <si>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</si>
  <si>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</si>
  <si>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</si>
  <si>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</si>
  <si>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</si>
  <si>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</si>
  <si>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</si>
  <si>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</si>
  <si>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</si>
  <si>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</si>
  <si>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</si>
  <si>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</si>
  <si>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</si>
  <si>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</si>
  <si>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</si>
  <si>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</si>
  <si>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</si>
  <si>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</si>
  <si>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</si>
  <si>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</si>
  <si>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</si>
  <si>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</si>
  <si>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</si>
  <si>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</si>
  <si>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</si>
  <si>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</si>
  <si>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</si>
  <si>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</si>
  <si>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</si>
  <si>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</si>
  <si>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</si>
  <si>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AEGISCHEM</t>
  </si>
  <si>
    <t>AFFLE</t>
  </si>
  <si>
    <t>ALKYLAMINE</t>
  </si>
  <si>
    <t>AMBER</t>
  </si>
  <si>
    <t>ASAHIINDIA</t>
  </si>
  <si>
    <t>ASTERDM</t>
  </si>
  <si>
    <t>ASTRAZEN</t>
  </si>
  <si>
    <t>ASTRAL</t>
  </si>
  <si>
    <t>ATUL</t>
  </si>
  <si>
    <t>AVANTIFEED</t>
  </si>
  <si>
    <t>BASF</t>
  </si>
  <si>
    <t>BSE</t>
  </si>
  <si>
    <t>BAJAJELEC</t>
  </si>
  <si>
    <t>BALAMINES</t>
  </si>
  <si>
    <t>BALRAMCHIN</t>
  </si>
  <si>
    <t>MAHABANK</t>
  </si>
  <si>
    <t>BAYERCROP</t>
  </si>
  <si>
    <t>BDL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</si>
  <si>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</si>
  <si>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</si>
  <si>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</si>
  <si>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</si>
  <si>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</si>
  <si>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</si>
  <si>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</si>
  <si>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</si>
  <si>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</si>
  <si>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</si>
  <si>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</si>
  <si>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</si>
  <si>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</si>
  <si>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</si>
  <si>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</si>
  <si>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</si>
  <si>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</si>
  <si>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</si>
  <si>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</si>
  <si>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</si>
  <si>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</si>
  <si>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</si>
  <si>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</si>
  <si>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</si>
  <si>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</si>
  <si>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</si>
  <si>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</si>
  <si>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</si>
  <si>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DBL</t>
  </si>
  <si>
    <t>EIDPARRY</t>
  </si>
  <si>
    <t>EIHOTEL</t>
  </si>
  <si>
    <t>EPL</t>
  </si>
  <si>
    <t>EDELWEISS</t>
  </si>
  <si>
    <t>ELGIEQUIP</t>
  </si>
  <si>
    <t>ENGINERSIN</t>
  </si>
  <si>
    <t>FDC</t>
  </si>
  <si>
    <t>FINEORG</t>
  </si>
  <si>
    <t>FINCABLES</t>
  </si>
  <si>
    <t>FINPIPE</t>
  </si>
  <si>
    <t>FSL</t>
  </si>
  <si>
    <t>FCONSUMER</t>
  </si>
  <si>
    <t>GMMPFAUDLR</t>
  </si>
  <si>
    <t>GALAXYSURF</t>
  </si>
  <si>
    <t>GARFIBRES</t>
  </si>
  <si>
    <t>GICRE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</si>
  <si>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</si>
  <si>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</si>
  <si>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</si>
  <si>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</si>
  <si>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</si>
  <si>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</si>
  <si>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</si>
  <si>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</si>
  <si>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</si>
  <si>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</si>
  <si>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</si>
  <si>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</si>
  <si>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</si>
  <si>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</si>
  <si>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</si>
  <si>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</si>
  <si>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</si>
  <si>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</si>
  <si>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</si>
  <si>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</si>
  <si>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</si>
  <si>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</si>
  <si>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</si>
  <si>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</si>
  <si>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</si>
  <si>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</si>
  <si>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</si>
  <si>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</si>
  <si>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</si>
  <si>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</si>
  <si>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</si>
  <si>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</si>
  <si>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</si>
  <si>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</si>
  <si>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INDOCO</t>
  </si>
  <si>
    <t>INFIBEAM</t>
  </si>
  <si>
    <t>INOXLEISUR</t>
  </si>
  <si>
    <t>INTELLECT</t>
  </si>
  <si>
    <t>JBCHEPHARM</t>
  </si>
  <si>
    <t>JKCEMENT</t>
  </si>
  <si>
    <t>JKLAKSHMI</t>
  </si>
  <si>
    <t>JKPAPER</t>
  </si>
  <si>
    <t>JMFINANCIL</t>
  </si>
  <si>
    <t>JAMNAAUTO</t>
  </si>
  <si>
    <t>JSL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</si>
  <si>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</si>
  <si>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</si>
  <si>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</si>
  <si>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</si>
  <si>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</si>
  <si>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</si>
  <si>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</si>
  <si>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</si>
  <si>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</si>
  <si>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</si>
  <si>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KARURVYSYA</t>
  </si>
  <si>
    <t>KEC</t>
  </si>
  <si>
    <t>LAXMIMACH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</si>
  <si>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</si>
  <si>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</si>
  <si>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</si>
  <si>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</si>
  <si>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</si>
  <si>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</si>
  <si>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</si>
  <si>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</si>
  <si>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</si>
  <si>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</si>
  <si>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MIDHANI</t>
  </si>
  <si>
    <t>MOTILALOFS</t>
  </si>
  <si>
    <t>MCX</t>
  </si>
  <si>
    <t>NBCC</t>
  </si>
  <si>
    <t>NCC</t>
  </si>
  <si>
    <t>NHPC</t>
  </si>
  <si>
    <t>NLCINDIA</t>
  </si>
  <si>
    <t>NOCIL</t>
  </si>
  <si>
    <t>NH</t>
  </si>
  <si>
    <t>NETWORK18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</si>
  <si>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</si>
  <si>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</si>
  <si>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</si>
  <si>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</si>
  <si>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</si>
  <si>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</si>
  <si>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</si>
  <si>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</si>
  <si>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</si>
  <si>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</si>
  <si>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</si>
  <si>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</si>
  <si>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</si>
  <si>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</si>
  <si>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</si>
  <si>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</si>
  <si>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</si>
  <si>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</si>
  <si>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</si>
  <si>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</si>
  <si>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</si>
  <si>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</si>
  <si>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</si>
  <si>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</si>
  <si>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</si>
  <si>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</si>
  <si>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</si>
  <si>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</si>
  <si>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</si>
  <si>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</si>
  <si>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SFL</t>
  </si>
  <si>
    <t>SHILPAMED</t>
  </si>
  <si>
    <t>SCI</t>
  </si>
  <si>
    <t>SOBHA</t>
  </si>
  <si>
    <t>SOLARINDS</t>
  </si>
  <si>
    <t>SONATSOFTW</t>
  </si>
  <si>
    <t>SWSOLAR</t>
  </si>
  <si>
    <t>STLTECH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</si>
  <si>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</si>
  <si>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</si>
  <si>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</si>
  <si>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</si>
  <si>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</si>
  <si>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</si>
  <si>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</si>
  <si>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</si>
  <si>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</si>
  <si>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</si>
  <si>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</si>
  <si>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</si>
  <si>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</si>
  <si>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</si>
  <si>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</si>
  <si>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</si>
  <si>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</si>
  <si>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</si>
  <si>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</si>
  <si>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</si>
  <si>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</si>
  <si>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</si>
  <si>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</si>
  <si>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</si>
  <si>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</si>
  <si>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</si>
  <si>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</si>
  <si>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UFLEX</t>
  </si>
  <si>
    <t>UTIAMC</t>
  </si>
  <si>
    <t>VMART</t>
  </si>
  <si>
    <t>VIPIND</t>
  </si>
  <si>
    <t>VAIBHAVGBL</t>
  </si>
  <si>
    <t>VTL</t>
  </si>
  <si>
    <t>VARROC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</si>
  <si>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</si>
  <si>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</si>
  <si>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</si>
  <si>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</si>
  <si>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</si>
  <si>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</si>
  <si>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</si>
  <si>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</si>
  <si>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</si>
  <si>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</si>
  <si>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</si>
  <si>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</si>
  <si>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</si>
  <si>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</si>
  <si>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</si>
  <si>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</si>
  <si>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</si>
  <si>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</si>
  <si>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</si>
  <si>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</si>
  <si>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</si>
  <si>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</si>
  <si>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</si>
  <si>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</si>
  <si>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</si>
  <si>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</si>
  <si>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</si>
  <si>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</si>
  <si>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</si>
  <si>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</si>
  <si>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</si>
  <si>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</si>
  <si>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</si>
  <si>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</si>
  <si>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</si>
  <si>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</si>
  <si>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</si>
  <si>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</si>
  <si>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</si>
  <si>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</si>
  <si>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</si>
  <si>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</si>
  <si>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</si>
  <si>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</si>
  <si>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</si>
  <si>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</si>
  <si>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</si>
  <si>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</si>
  <si>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</si>
  <si>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</si>
  <si>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</si>
  <si>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</si>
  <si>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</si>
  <si>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</si>
  <si>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</si>
  <si>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</si>
  <si>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</si>
  <si>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</si>
  <si>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</si>
  <si>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</si>
  <si>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</si>
  <si>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</si>
  <si>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</si>
  <si>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</si>
  <si>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</si>
  <si>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</si>
  <si>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</si>
  <si>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</si>
  <si>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</si>
  <si>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</si>
  <si>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</si>
  <si>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</si>
  <si>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</si>
  <si>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</si>
  <si>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</si>
  <si>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</si>
  <si>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</si>
  <si>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</si>
  <si>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</si>
  <si>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</si>
  <si>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</si>
  <si>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</si>
  <si>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</si>
  <si>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</si>
  <si>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</si>
  <si>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</si>
  <si>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</si>
  <si>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</si>
  <si>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</si>
  <si>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</si>
  <si>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</si>
  <si>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</si>
  <si>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</si>
  <si>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</si>
  <si>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</si>
  <si>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</si>
  <si>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</si>
  <si>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</si>
  <si>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</si>
  <si>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</si>
  <si>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</si>
  <si>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</si>
  <si>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</si>
  <si>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</si>
  <si>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</si>
  <si>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</si>
  <si>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</si>
  <si>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</si>
  <si>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</si>
  <si>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</si>
  <si>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</si>
  <si>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</si>
  <si>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</si>
  <si>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</si>
  <si>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</si>
  <si>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</si>
  <si>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</si>
  <si>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</si>
  <si>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</si>
  <si>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</si>
  <si>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</si>
  <si>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</si>
  <si>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</si>
  <si>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</si>
  <si>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</si>
  <si>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</si>
  <si>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</si>
  <si>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</si>
  <si>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</si>
  <si>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</si>
  <si>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</si>
  <si>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</si>
  <si>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</si>
  <si>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</si>
  <si>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</si>
  <si>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</si>
  <si>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</si>
  <si>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</si>
  <si>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</si>
  <si>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</si>
  <si>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</si>
  <si>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</si>
  <si>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</si>
  <si>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</si>
  <si>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</si>
  <si>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</si>
  <si>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</si>
  <si>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</si>
  <si>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</si>
  <si>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</si>
  <si>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</si>
  <si>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</si>
  <si>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</si>
  <si>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</si>
  <si>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</si>
  <si>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</si>
  <si>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</si>
  <si>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</si>
  <si>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</si>
  <si>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</si>
  <si>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</si>
  <si>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</si>
  <si>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</si>
  <si>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</si>
  <si>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</si>
  <si>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</si>
  <si>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</si>
  <si>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</si>
  <si>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</si>
  <si>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</si>
  <si>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</si>
  <si>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</si>
  <si>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</si>
  <si>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</si>
  <si>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</si>
  <si>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</si>
  <si>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</si>
  <si>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</si>
  <si>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</si>
  <si>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</si>
  <si>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</si>
  <si>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</si>
  <si>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</si>
  <si>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</si>
  <si>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</si>
  <si>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</si>
  <si>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</si>
  <si>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</si>
  <si>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</si>
  <si>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</si>
  <si>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</si>
  <si>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</si>
  <si>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</si>
  <si>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</si>
  <si>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</si>
  <si>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</si>
  <si>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</si>
  <si>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</si>
  <si>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</si>
  <si>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</si>
  <si>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</si>
  <si>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</si>
  <si>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</si>
  <si>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</si>
  <si>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</si>
  <si>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</si>
  <si>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</si>
  <si>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</si>
  <si>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</si>
  <si>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</si>
  <si>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</si>
  <si>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</si>
  <si>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</si>
  <si>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</si>
  <si>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</si>
  <si>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</si>
  <si>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</si>
  <si>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</si>
  <si>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</si>
  <si>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</si>
  <si>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</si>
  <si>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</si>
  <si>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</si>
  <si>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</si>
  <si>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</si>
  <si>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</si>
  <si>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</si>
  <si>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</si>
  <si>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</si>
  <si>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</si>
  <si>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</si>
  <si>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</si>
  <si>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</si>
  <si>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</si>
  <si>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</si>
  <si>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</si>
  <si>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</si>
  <si>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</si>
  <si>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</si>
  <si>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</si>
  <si>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</si>
  <si>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</si>
  <si>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</si>
  <si>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</si>
  <si>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</si>
  <si>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</si>
  <si>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</si>
  <si>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</si>
  <si>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</si>
  <si>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</si>
  <si>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</si>
  <si>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</si>
  <si>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</si>
  <si>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Profit of Rs.67.5/-</t>
  </si>
  <si>
    <t>ANURAS</t>
  </si>
  <si>
    <t>Profit of Rs.108/-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</si>
  <si>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</si>
  <si>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</si>
  <si>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</si>
  <si>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</si>
  <si>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</si>
  <si>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</si>
  <si>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</si>
  <si>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</si>
  <si>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</si>
  <si>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FINNIFTY</t>
  </si>
  <si>
    <t>IRFC</t>
  </si>
  <si>
    <t>CGPOWER</t>
  </si>
  <si>
    <t>EQUITASBNK</t>
  </si>
  <si>
    <t>FACT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</si>
  <si>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</si>
  <si>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</si>
  <si>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</si>
  <si>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</si>
  <si>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</si>
  <si>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</si>
  <si>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</si>
  <si>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</si>
  <si>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</si>
  <si>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</si>
  <si>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</si>
  <si>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</si>
  <si>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RHIM</t>
  </si>
  <si>
    <t>TTML</t>
  </si>
  <si>
    <t>Loss of Rs.42.50/-</t>
  </si>
  <si>
    <t>ANGELONE</t>
  </si>
  <si>
    <t>Profit of Rs.191.50/-</t>
  </si>
  <si>
    <t>s</t>
  </si>
  <si>
    <t>Profit of Rs.100/-</t>
  </si>
  <si>
    <t>Profit of Rs.82.5/-</t>
  </si>
  <si>
    <t>MIDCPNIFTY</t>
  </si>
  <si>
    <t>630-640</t>
  </si>
  <si>
    <t>PCBL</t>
  </si>
  <si>
    <t>RBA</t>
  </si>
  <si>
    <t>SONACOMS</t>
  </si>
  <si>
    <t>ZYDUSLIFE</t>
  </si>
  <si>
    <t>Profiit of Rs.210/-</t>
  </si>
  <si>
    <t>N</t>
  </si>
  <si>
    <t>440-450</t>
  </si>
  <si>
    <t>MOTHERSON</t>
  </si>
  <si>
    <t>CLEAN</t>
  </si>
  <si>
    <t>NYKAA</t>
  </si>
  <si>
    <t>PAYTM</t>
  </si>
  <si>
    <t>POLICYBZR</t>
  </si>
  <si>
    <t>ZOMATO</t>
  </si>
  <si>
    <t>ABSLAMC</t>
  </si>
  <si>
    <t>APTUS</t>
  </si>
  <si>
    <t>BORORENEW</t>
  </si>
  <si>
    <t>BCG</t>
  </si>
  <si>
    <t>MAPMYINDIA</t>
  </si>
  <si>
    <t>CHEMPLASTS</t>
  </si>
  <si>
    <t>DEVYANI</t>
  </si>
  <si>
    <t>EASEMYTRIP</t>
  </si>
  <si>
    <t>GRINFRA</t>
  </si>
  <si>
    <t>GOCOLORS</t>
  </si>
  <si>
    <t>HLEGLAS</t>
  </si>
  <si>
    <t>LATENTVIEW</t>
  </si>
  <si>
    <t>MTARTECH</t>
  </si>
  <si>
    <t>MEDPLUS</t>
  </si>
  <si>
    <t>METROBRAND</t>
  </si>
  <si>
    <t>NUVOCO</t>
  </si>
  <si>
    <t>PRIVISCL</t>
  </si>
  <si>
    <t>RTNINDIA</t>
  </si>
  <si>
    <t>SAPPHIRE</t>
  </si>
  <si>
    <t>SAREGAMA</t>
  </si>
  <si>
    <t>RENUKA</t>
  </si>
  <si>
    <t>SHYAMMETL</t>
  </si>
  <si>
    <t>STARHEALTH</t>
  </si>
  <si>
    <t>TATAINVEST</t>
  </si>
  <si>
    <t>TRIVENI</t>
  </si>
  <si>
    <t>VIJAYA</t>
  </si>
  <si>
    <t>ZFCVINDIA</t>
  </si>
  <si>
    <t>ACE</t>
  </si>
  <si>
    <t>ALOKINDS</t>
  </si>
  <si>
    <t>AMBIKCO</t>
  </si>
  <si>
    <t>1420-1620</t>
  </si>
  <si>
    <t>2000-2300</t>
  </si>
  <si>
    <t>DHANUKA</t>
  </si>
  <si>
    <t>650-680</t>
  </si>
  <si>
    <t>Profit of Rs.49/-</t>
  </si>
  <si>
    <t>225-230</t>
  </si>
  <si>
    <t>AWL</t>
  </si>
  <si>
    <t>DELHIVERY</t>
  </si>
  <si>
    <t>LICI</t>
  </si>
  <si>
    <t>MSUMI</t>
  </si>
  <si>
    <t>PATANJALI</t>
  </si>
  <si>
    <t>AETHER</t>
  </si>
  <si>
    <t>BHARATRAS</t>
  </si>
  <si>
    <t>CAMPUS</t>
  </si>
  <si>
    <t>DEEPAKFERT</t>
  </si>
  <si>
    <t>GREENPANEL</t>
  </si>
  <si>
    <t>JBMA</t>
  </si>
  <si>
    <t>MAHLIFE</t>
  </si>
  <si>
    <t>NIITLTD</t>
  </si>
  <si>
    <t>OLECTRA</t>
  </si>
  <si>
    <t>RAYMOND</t>
  </si>
  <si>
    <t>SHARDACROP</t>
  </si>
  <si>
    <t>SHOPERSTOP</t>
  </si>
  <si>
    <t>SWANENERGY</t>
  </si>
  <si>
    <t>TEJASNET</t>
  </si>
  <si>
    <t>UNOMINDA</t>
  </si>
  <si>
    <t>MANYAVAR</t>
  </si>
  <si>
    <t>160-170</t>
  </si>
  <si>
    <t>3800-4000</t>
  </si>
  <si>
    <t>550-560</t>
  </si>
  <si>
    <t>Profiit of Rs.11/-</t>
  </si>
  <si>
    <t>6200-6500</t>
  </si>
  <si>
    <t>LTIM</t>
  </si>
  <si>
    <t>SHRIRAMFIN</t>
  </si>
  <si>
    <t>Part profit of Rs.235/-</t>
  </si>
  <si>
    <t>Profit of Rs.65/-</t>
  </si>
  <si>
    <t>NSE</t>
  </si>
  <si>
    <t>SRTRANSFIN</t>
  </si>
  <si>
    <t>780-800</t>
  </si>
  <si>
    <t>870-900</t>
  </si>
  <si>
    <t>195-200</t>
  </si>
  <si>
    <t>4300-4500</t>
  </si>
  <si>
    <t>Profit of Rs.12/-</t>
  </si>
  <si>
    <t>2300-2400</t>
  </si>
  <si>
    <t>Buy&lt;&gt;</t>
  </si>
  <si>
    <t>3300-3400</t>
  </si>
  <si>
    <t>1580-1650</t>
  </si>
  <si>
    <t>BEL 107 CE FEB</t>
  </si>
  <si>
    <t>2-2.50</t>
  </si>
  <si>
    <t>1930-1890</t>
  </si>
  <si>
    <t>2050-2150</t>
  </si>
  <si>
    <t>NIFTY 17800 CE 2 FEB</t>
  </si>
  <si>
    <t>NIFTY 17300 PE 2 FEB</t>
  </si>
  <si>
    <t>360ONE</t>
  </si>
  <si>
    <t>575-585</t>
  </si>
  <si>
    <t>Part Profit of Rs.77.5/-</t>
  </si>
  <si>
    <t>825-850</t>
  </si>
  <si>
    <t>900-950</t>
  </si>
  <si>
    <t>2900-3000</t>
  </si>
  <si>
    <t>Loss of Rs.21</t>
  </si>
  <si>
    <t>2200-2250</t>
  </si>
  <si>
    <t>425-435</t>
  </si>
  <si>
    <t>Loss of Rs.18</t>
  </si>
  <si>
    <t>3100-3150</t>
  </si>
  <si>
    <t>Neutral/-</t>
  </si>
  <si>
    <t>Profit of Rs.21 /-</t>
  </si>
  <si>
    <t>NIFTY 17800 PE 2 FEB</t>
  </si>
  <si>
    <t>200-250</t>
  </si>
  <si>
    <t>Profit of Rs.51.5 /-</t>
  </si>
  <si>
    <t>2400-2450</t>
  </si>
  <si>
    <t>2220-2260</t>
  </si>
  <si>
    <t>570-600</t>
  </si>
  <si>
    <t>Profit of Rs.7.5/-</t>
  </si>
  <si>
    <t>Profit of Rs.79/-</t>
  </si>
  <si>
    <t>RELIANCE 2360 CE FEB</t>
  </si>
  <si>
    <t>70-80</t>
  </si>
  <si>
    <t xml:space="preserve">LTIM </t>
  </si>
  <si>
    <t>4800-5000</t>
  </si>
  <si>
    <t xml:space="preserve">JSWSTEEL </t>
  </si>
  <si>
    <t>770-800</t>
  </si>
  <si>
    <t xml:space="preserve">ACC </t>
  </si>
  <si>
    <t>2100-2200</t>
  </si>
  <si>
    <t>Profit of Rs.135/-</t>
  </si>
  <si>
    <t>Profit of Rs.195/-</t>
  </si>
  <si>
    <t>415-425</t>
  </si>
  <si>
    <t>1410-1430</t>
  </si>
  <si>
    <t>770-775</t>
  </si>
  <si>
    <t>800-810</t>
  </si>
  <si>
    <t>490-510</t>
  </si>
  <si>
    <t>Profit of Rs.5 /-</t>
  </si>
  <si>
    <t>HDFCLIFE 510 PE FEB</t>
  </si>
  <si>
    <t>10-12.0</t>
  </si>
  <si>
    <t>RELIANCE FEB FUT</t>
  </si>
  <si>
    <t>2420-2450</t>
  </si>
  <si>
    <t>Profit of Rs.30.5/-</t>
  </si>
  <si>
    <t>Profit of Rs.137/-</t>
  </si>
  <si>
    <t>Profit of Rs.14/-</t>
  </si>
  <si>
    <t>MULTIPLIER SHARE &amp; STOCK ADVISORS PRIVATE LIMITED</t>
  </si>
  <si>
    <t>NIFTY 17800 CE 16 FEB</t>
  </si>
  <si>
    <t>120-140</t>
  </si>
  <si>
    <t xml:space="preserve">RELIANCE 2340 CE FEB </t>
  </si>
  <si>
    <t>55-65</t>
  </si>
  <si>
    <t>Retail Research Technical Calls &amp; Fundamental Performance Report for the month of Feb-2023</t>
  </si>
  <si>
    <t>Profit of Rs.67.50/-</t>
  </si>
  <si>
    <t>Profit of Rs.21.8/-</t>
  </si>
  <si>
    <t>Profit of Rs.1.3/-</t>
  </si>
  <si>
    <t>Profit of Rs.20/-</t>
  </si>
  <si>
    <t>Profit of Rs.8.5/-</t>
  </si>
  <si>
    <t>1020-1026</t>
  </si>
  <si>
    <t>1060-1080</t>
  </si>
  <si>
    <t xml:space="preserve">HDFCBANK 1680 CE FEB </t>
  </si>
  <si>
    <t>30-40</t>
  </si>
  <si>
    <t>GRAVITON RESEARCH CAPITAL LLP</t>
  </si>
  <si>
    <t>JETFREIGHT</t>
  </si>
  <si>
    <t>Jet Freight Logistics Ltd</t>
  </si>
  <si>
    <t>JILESH NAVIN CHHEDA</t>
  </si>
  <si>
    <t>PALAK INTERMEDIATES PRIVATE LIMITED</t>
  </si>
  <si>
    <t xml:space="preserve"> Profit of Rs.200/-</t>
  </si>
  <si>
    <t>Profit of Rs.85/-</t>
  </si>
  <si>
    <t>470-475</t>
  </si>
  <si>
    <t>Profit of Rs.10.5/-</t>
  </si>
  <si>
    <t>NIFTY 17950 PE 16 FEB</t>
  </si>
  <si>
    <t>90-120</t>
  </si>
  <si>
    <t>3000-3050</t>
  </si>
  <si>
    <t>HANSRAJ COMMOSALES LLP</t>
  </si>
  <si>
    <t>L7 HITECH PRIVATE LIMITED</t>
  </si>
  <si>
    <t>Profit of Rs.90/-</t>
  </si>
  <si>
    <t>Loss of Rs.3/-</t>
  </si>
  <si>
    <t>Profit of Rs.180/-</t>
  </si>
  <si>
    <t>Profit of Rs.285/-</t>
  </si>
  <si>
    <t>Part profit of Rs.185/-</t>
  </si>
  <si>
    <t>695-717.5</t>
  </si>
  <si>
    <t>1810-1895</t>
  </si>
  <si>
    <t>2250-2310</t>
  </si>
  <si>
    <t>2450-2500</t>
  </si>
  <si>
    <t>1415-1425</t>
  </si>
  <si>
    <t>1470-1490</t>
  </si>
  <si>
    <t>Loss of Rs.48/-</t>
  </si>
  <si>
    <t>VEENA RAJESH SHAH</t>
  </si>
  <si>
    <t>DHARNI</t>
  </si>
  <si>
    <t>EARTH</t>
  </si>
  <si>
    <t>GGENG</t>
  </si>
  <si>
    <t>BHAVYA DHIMAN</t>
  </si>
  <si>
    <t>SUKRITI GARG</t>
  </si>
  <si>
    <t>GOPAIST</t>
  </si>
  <si>
    <t>HARSH BHAVESHBHAI PATEL</t>
  </si>
  <si>
    <t>HEERAISP</t>
  </si>
  <si>
    <t>MAYANK RASIKLAL KOTADIA</t>
  </si>
  <si>
    <t>JANUSCORP</t>
  </si>
  <si>
    <t>LEMON MANAGEMENT CONSULTANCY PRIVATE LIMITED</t>
  </si>
  <si>
    <t>STANCAP</t>
  </si>
  <si>
    <t>SHRIPAL V VORA HUF</t>
  </si>
  <si>
    <t>LASA</t>
  </si>
  <si>
    <t>Lasa Supergenerics Ltd</t>
  </si>
  <si>
    <t>SUULD</t>
  </si>
  <si>
    <t>Suumaya Industries Ltd</t>
  </si>
  <si>
    <t>1110-1116</t>
  </si>
  <si>
    <t>1160-1180</t>
  </si>
  <si>
    <t>505.5-507.5</t>
  </si>
  <si>
    <t>520-530</t>
  </si>
  <si>
    <t>BRANDBUCKT</t>
  </si>
  <si>
    <t>VAIKUNTH GOPALKRISHNA BHAT</t>
  </si>
  <si>
    <t>CREATEROI FINANCIAL CONSULTANCY PRIVATE LIMITED.</t>
  </si>
  <si>
    <t>SARVESH SINGH</t>
  </si>
  <si>
    <t>MAHAVEERCHAND .</t>
  </si>
  <si>
    <t>PRITHVI RAJ SINGH HUF</t>
  </si>
  <si>
    <t>SHUKKOOR JASEELA</t>
  </si>
  <si>
    <t>ELIL</t>
  </si>
  <si>
    <t>NIKUNJ STOCK BROKERS LIMITED</t>
  </si>
  <si>
    <t>KALPANA ASHOK THACKER</t>
  </si>
  <si>
    <t>KRISHNA PADA SIKDAR</t>
  </si>
  <si>
    <t>GOYALASS</t>
  </si>
  <si>
    <t>MISTERKAPOORKESHRI</t>
  </si>
  <si>
    <t>HITESH BHAGVANJIBHAI RATHOD</t>
  </si>
  <si>
    <t>KCLINFRA</t>
  </si>
  <si>
    <t>TOPGAIN FINANCE PRIVATE LIMITED</t>
  </si>
  <si>
    <t>MAHACORP</t>
  </si>
  <si>
    <t>NATURAL</t>
  </si>
  <si>
    <t>JYOTSNABEN RANCHHODLAL PATEL</t>
  </si>
  <si>
    <t>JYOTI SINGH</t>
  </si>
  <si>
    <t>ONTIC</t>
  </si>
  <si>
    <t>NITIN BAKSHI</t>
  </si>
  <si>
    <t>PRICOLLTD</t>
  </si>
  <si>
    <t>MINDA CORPORATION LIMITED</t>
  </si>
  <si>
    <t>AIDOS INDIA FUND LIMITED</t>
  </si>
  <si>
    <t>MINERVA EMERGING OPPORTUNITIES FUND LIMITED</t>
  </si>
  <si>
    <t>VIPUL JAYANT CHHEDA</t>
  </si>
  <si>
    <t>NORGES BANK ON ACCOUNT OF THE GOVERNMENT PENSION FUND GLOBAL</t>
  </si>
  <si>
    <t>PROMAX</t>
  </si>
  <si>
    <t>HEMANT KUMAR CHEBROLU</t>
  </si>
  <si>
    <t>RAJPACK</t>
  </si>
  <si>
    <t>DEEPAK JAIN</t>
  </si>
  <si>
    <t>TINA JAIN</t>
  </si>
  <si>
    <t>SELLWIN</t>
  </si>
  <si>
    <t>SANJAY B SHAH (HUF)</t>
  </si>
  <si>
    <t>BABULAL BADRIPRASAD AGRAWAL</t>
  </si>
  <si>
    <t>PRAJAL BHANDARI</t>
  </si>
  <si>
    <t>DUES MANAGER PRIVATE LIMITED</t>
  </si>
  <si>
    <t>REKHA BHANDARI</t>
  </si>
  <si>
    <t>DEEPAK SINGHAL</t>
  </si>
  <si>
    <t>KARTIK SHARMA</t>
  </si>
  <si>
    <t>ISHANT HEERA</t>
  </si>
  <si>
    <t>STURDY</t>
  </si>
  <si>
    <t>GREENWAY ADVISORS PRIVATE LIMITED</t>
  </si>
  <si>
    <t>TITANIN</t>
  </si>
  <si>
    <t>BP EQUITIES PVT. LTD.</t>
  </si>
  <si>
    <t>VISAGAR</t>
  </si>
  <si>
    <t>AKSHAY RAJENDRABHAI OSWAL</t>
  </si>
  <si>
    <t>AGRITECH</t>
  </si>
  <si>
    <t>Agri-Tech (India) Limited</t>
  </si>
  <si>
    <t>ATULAUTO</t>
  </si>
  <si>
    <t>Atul Auto Limited</t>
  </si>
  <si>
    <t>Lycos Internet Limited</t>
  </si>
  <si>
    <t>CALSOFT</t>
  </si>
  <si>
    <t>California Soft Ltd.</t>
  </si>
  <si>
    <t>SHIVAM OMAR</t>
  </si>
  <si>
    <t>NAVRATRI SHARE TRADING PRIVATE LIMITED .</t>
  </si>
  <si>
    <t>MHHL</t>
  </si>
  <si>
    <t>Mohini Health&amp;Hygiene Ltd</t>
  </si>
  <si>
    <t>ANANTHARAMAKRISHNA P</t>
  </si>
  <si>
    <t>Pricol Limited</t>
  </si>
  <si>
    <t>QE SECURITIES</t>
  </si>
  <si>
    <t>XTX MARKETS LLP</t>
  </si>
  <si>
    <t>SHERA</t>
  </si>
  <si>
    <t>Shera Energy Limited</t>
  </si>
  <si>
    <t>SUNIL DANGAYACH</t>
  </si>
  <si>
    <t>Shilpa Medicare Ltd</t>
  </si>
  <si>
    <t>AVINASH ANANT JOIEL</t>
  </si>
  <si>
    <t>MOLDTECH</t>
  </si>
  <si>
    <t>Mold-Tek Technologies Ltd</t>
  </si>
  <si>
    <t>ROHAN S HEGDE</t>
  </si>
  <si>
    <t>STREAM VALUE FUND</t>
  </si>
  <si>
    <t>UNIQUE FINMAN CONSULTANCY PRIVATE LIMITED</t>
  </si>
  <si>
    <t>ANTARA INDIA EVERGREEN FUND LTD</t>
  </si>
  <si>
    <t>RADHEY BUILDHOME PRIVATE LIMITED</t>
  </si>
  <si>
    <t>ANIRUDH  DAMANI</t>
  </si>
  <si>
    <t>AAKARSHAN ESTATES PRIVATE LIMITED</t>
  </si>
  <si>
    <t>JAINCO FINLEASE &amp; INVESTMENT PRIVATE LIMITED</t>
  </si>
  <si>
    <t>M2K ENTERTAINMENT PRIVATE LIMITED</t>
  </si>
  <si>
    <t>Prince Pipes Fittings Ltd</t>
  </si>
  <si>
    <t>PARAG JAYANT CHHEDA</t>
  </si>
  <si>
    <t>SAH</t>
  </si>
  <si>
    <t>Sah Polymers Limited</t>
  </si>
  <si>
    <t>LEADING LIGHT FUND VCC THE TRIUMPH FUND</t>
  </si>
  <si>
    <t>ALPHA ALTERNATIVES MSAR LLP</t>
  </si>
  <si>
    <t>PROVINCIAL FINANCE AND LEASING COMPANY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</si>
</sst>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38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theme="1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6" tint="0.39997558519241921"/>
        <bgColor rgb="FFFFFFFF"/>
      </patternFill>
    </fill>
    <fill>
      <patternFill patternType="solid">
        <fgColor theme="6" tint="0.39997558519241921"/>
        <bgColor rgb="FF92D05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rgb="FFFFFFFF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2D050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36" fillId="0" borderId="0" applyNumberFormat="0" applyFill="0" applyBorder="0" applyAlignment="0" applyProtection="0"/>
    <xf numFmtId="0" fontId="1" fillId="0" borderId="0"/>
  </cellStyleXfs>
  <cellXfs count="397">
    <xf numFmtId="0" fontId="0" fillId="0" borderId="0" xfId="0"/>
    <xf numFmtId="0" fontId="1" fillId="2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2" fillId="2" borderId="0" xfId="0" applyFont="1" applyFill="1"/>
    <xf numFmtId="0" fontId="3" fillId="2" borderId="0" xfId="0" applyFont="1" applyFill="1"/>
    <xf numFmtId="0" fontId="1" fillId="2" borderId="0" xfId="0" applyFont="1" applyFill="1" applyAlignment="1">
      <alignment horizontal="center"/>
    </xf>
    <xf numFmtId="15" fontId="4" fillId="2" borderId="0" xfId="0" applyNumberFormat="1" applyFont="1" applyFill="1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/>
    <xf numFmtId="0" fontId="1" fillId="3" borderId="0" xfId="0" applyFont="1" applyFill="1"/>
    <xf numFmtId="0" fontId="4" fillId="2" borderId="0" xfId="0" applyFont="1" applyFill="1"/>
    <xf numFmtId="0" fontId="7" fillId="2" borderId="0" xfId="0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2" fontId="1" fillId="2" borderId="0" xfId="0" applyNumberFormat="1" applyFont="1" applyFill="1"/>
    <xf numFmtId="2" fontId="1" fillId="3" borderId="0" xfId="0" applyNumberFormat="1" applyFont="1" applyFill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3" fillId="2" borderId="0" xfId="0" applyFont="1" applyFill="1" applyAlignment="1">
      <alignment horizontal="left"/>
    </xf>
    <xf numFmtId="0" fontId="13" fillId="2" borderId="0" xfId="0" applyFont="1" applyFill="1" applyAlignment="1">
      <alignment horizontal="right"/>
    </xf>
    <xf numFmtId="2" fontId="13" fillId="2" borderId="0" xfId="0" applyNumberFormat="1" applyFont="1" applyFill="1" applyAlignment="1">
      <alignment horizontal="right"/>
    </xf>
    <xf numFmtId="0" fontId="14" fillId="2" borderId="0" xfId="0" applyFont="1" applyFill="1"/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left"/>
    </xf>
    <xf numFmtId="4" fontId="13" fillId="2" borderId="0" xfId="0" applyNumberFormat="1" applyFont="1" applyFill="1" applyAlignment="1">
      <alignment horizontal="right"/>
    </xf>
    <xf numFmtId="0" fontId="18" fillId="2" borderId="0" xfId="0" applyFont="1" applyFill="1"/>
    <xf numFmtId="0" fontId="19" fillId="2" borderId="0" xfId="0" applyFont="1" applyFill="1"/>
    <xf numFmtId="0" fontId="20" fillId="2" borderId="0" xfId="0" applyFont="1" applyFill="1"/>
    <xf numFmtId="0" fontId="22" fillId="2" borderId="0" xfId="0" applyFont="1" applyFill="1"/>
    <xf numFmtId="0" fontId="4" fillId="0" borderId="0" xfId="0" applyFont="1"/>
    <xf numFmtId="15" fontId="19" fillId="2" borderId="0" xfId="0" applyNumberFormat="1" applyFont="1" applyFill="1"/>
    <xf numFmtId="164" fontId="23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 wrapText="1"/>
    </xf>
    <xf numFmtId="2" fontId="24" fillId="2" borderId="0" xfId="0" applyNumberFormat="1" applyFont="1" applyFill="1" applyAlignment="1">
      <alignment wrapText="1"/>
    </xf>
    <xf numFmtId="0" fontId="24" fillId="2" borderId="0" xfId="0" applyFont="1" applyFill="1" applyAlignment="1">
      <alignment horizontal="left" wrapText="1"/>
    </xf>
    <xf numFmtId="0" fontId="24" fillId="2" borderId="0" xfId="0" applyFont="1" applyFill="1"/>
    <xf numFmtId="164" fontId="23" fillId="3" borderId="0" xfId="0" applyNumberFormat="1" applyFont="1" applyFill="1" applyAlignment="1">
      <alignment horizontal="left" wrapText="1"/>
    </xf>
    <xf numFmtId="0" fontId="24" fillId="3" borderId="0" xfId="0" applyFont="1" applyFill="1" applyAlignment="1">
      <alignment horizontal="center" wrapText="1"/>
    </xf>
    <xf numFmtId="2" fontId="24" fillId="3" borderId="0" xfId="0" applyNumberFormat="1" applyFont="1" applyFill="1" applyAlignment="1">
      <alignment wrapText="1"/>
    </xf>
    <xf numFmtId="0" fontId="24" fillId="3" borderId="0" xfId="0" applyFont="1" applyFill="1" applyAlignment="1">
      <alignment horizontal="left" wrapText="1"/>
    </xf>
    <xf numFmtId="0" fontId="25" fillId="2" borderId="0" xfId="0" applyFont="1" applyFill="1" applyAlignment="1">
      <alignment horizontal="center"/>
    </xf>
    <xf numFmtId="164" fontId="26" fillId="2" borderId="0" xfId="0" applyNumberFormat="1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9" fillId="3" borderId="0" xfId="0" applyFont="1" applyFill="1" applyAlignment="1">
      <alignment horizontal="center"/>
    </xf>
    <xf numFmtId="0" fontId="30" fillId="2" borderId="0" xfId="0" applyFont="1" applyFill="1" applyAlignment="1">
      <alignment horizontal="left"/>
    </xf>
    <xf numFmtId="15" fontId="4" fillId="2" borderId="0" xfId="0" applyNumberFormat="1" applyFont="1" applyFill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15" fontId="1" fillId="2" borderId="0" xfId="0" applyNumberFormat="1" applyFont="1" applyFill="1" applyAlignment="1">
      <alignment horizontal="center" vertical="center"/>
    </xf>
    <xf numFmtId="43" fontId="31" fillId="2" borderId="0" xfId="0" applyNumberFormat="1" applyFont="1" applyFill="1" applyAlignment="1">
      <alignment horizontal="left" vertical="center"/>
    </xf>
    <xf numFmtId="43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43" fontId="0" fillId="2" borderId="0" xfId="0" applyNumberFormat="1" applyFill="1" applyAlignment="1">
      <alignment horizontal="center" vertical="center"/>
    </xf>
    <xf numFmtId="2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16" fontId="0" fillId="2" borderId="0" xfId="0" applyNumberFormat="1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Alignment="1">
      <alignment horizontal="right" vertical="center" wrapText="1"/>
    </xf>
    <xf numFmtId="2" fontId="24" fillId="2" borderId="0" xfId="0" applyNumberFormat="1" applyFont="1" applyFill="1" applyAlignment="1">
      <alignment horizontal="center" vertical="center" wrapText="1"/>
    </xf>
    <xf numFmtId="10" fontId="24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top"/>
    </xf>
    <xf numFmtId="164" fontId="24" fillId="2" borderId="0" xfId="0" applyNumberFormat="1" applyFont="1" applyFill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Alignment="1">
      <alignment horizontal="center"/>
    </xf>
    <xf numFmtId="9" fontId="24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5" fontId="24" fillId="2" borderId="0" xfId="0" applyNumberFormat="1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1" fillId="2" borderId="0" xfId="0" applyNumberFormat="1" applyFont="1" applyFill="1" applyAlignment="1">
      <alignment horizontal="center" vertical="center"/>
    </xf>
    <xf numFmtId="10" fontId="0" fillId="2" borderId="0" xfId="0" applyNumberFormat="1" applyFill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15" fontId="26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top"/>
    </xf>
    <xf numFmtId="15" fontId="24" fillId="2" borderId="0" xfId="0" applyNumberFormat="1" applyFont="1" applyFill="1" applyAlignment="1">
      <alignment horizontal="center" vertical="center" wrapText="1"/>
    </xf>
    <xf numFmtId="15" fontId="24" fillId="2" borderId="0" xfId="0" applyNumberFormat="1" applyFont="1" applyFill="1" applyAlignment="1">
      <alignment horizontal="left"/>
    </xf>
    <xf numFmtId="2" fontId="24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right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center" vertical="center"/>
    </xf>
    <xf numFmtId="167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10" fontId="1" fillId="6" borderId="1" xfId="0" applyNumberFormat="1" applyFont="1" applyFill="1" applyBorder="1" applyAlignment="1">
      <alignment horizontal="center" vertical="center" wrapText="1"/>
    </xf>
    <xf numFmtId="167" fontId="1" fillId="6" borderId="1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left"/>
    </xf>
    <xf numFmtId="1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/>
    <xf numFmtId="9" fontId="1" fillId="7" borderId="1" xfId="0" applyNumberFormat="1" applyFont="1" applyFill="1" applyBorder="1" applyAlignment="1">
      <alignment horizontal="center"/>
    </xf>
    <xf numFmtId="168" fontId="1" fillId="7" borderId="1" xfId="0" applyNumberFormat="1" applyFont="1" applyFill="1" applyBorder="1" applyAlignment="1">
      <alignment horizontal="center" vertical="center" wrapText="1"/>
    </xf>
    <xf numFmtId="15" fontId="1" fillId="7" borderId="1" xfId="0" applyNumberFormat="1" applyFont="1" applyFill="1" applyBorder="1"/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9" fontId="1" fillId="8" borderId="1" xfId="0" applyNumberFormat="1" applyFont="1" applyFill="1" applyBorder="1" applyAlignment="1">
      <alignment horizontal="center"/>
    </xf>
    <xf numFmtId="1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center" vertical="center"/>
    </xf>
    <xf numFmtId="167" fontId="1" fillId="6" borderId="2" xfId="0" applyNumberFormat="1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2" fontId="1" fillId="6" borderId="2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0" fontId="1" fillId="6" borderId="2" xfId="0" applyNumberFormat="1" applyFont="1" applyFill="1" applyBorder="1" applyAlignment="1">
      <alignment horizontal="center" vertical="center" wrapText="1"/>
    </xf>
    <xf numFmtId="167" fontId="1" fillId="6" borderId="2" xfId="0" applyNumberFormat="1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6" borderId="2" xfId="0" applyNumberFormat="1" applyFont="1" applyFill="1" applyBorder="1" applyAlignment="1">
      <alignment horizontal="center" vertical="center" wrapText="1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0" fontId="1" fillId="7" borderId="2" xfId="0" applyFont="1" applyFill="1" applyBorder="1"/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/>
    </xf>
    <xf numFmtId="0" fontId="1" fillId="9" borderId="0" xfId="0" applyFont="1" applyFill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0" borderId="0" xfId="0" applyFont="1" applyFill="1"/>
    <xf numFmtId="0" fontId="0" fillId="11" borderId="0" xfId="0" applyFill="1"/>
    <xf numFmtId="165" fontId="31" fillId="10" borderId="20" xfId="0" applyNumberFormat="1" applyFont="1" applyFill="1" applyBorder="1" applyAlignment="1">
      <alignment horizontal="center" vertical="center"/>
    </xf>
    <xf numFmtId="0" fontId="31" fillId="10" borderId="0" xfId="0" applyFont="1" applyFill="1"/>
    <xf numFmtId="0" fontId="31" fillId="10" borderId="20" xfId="0" applyFont="1" applyFill="1" applyBorder="1" applyAlignment="1">
      <alignment horizontal="center" vertical="center"/>
    </xf>
    <xf numFmtId="0" fontId="32" fillId="10" borderId="20" xfId="0" applyFont="1" applyFill="1" applyBorder="1" applyAlignment="1">
      <alignment horizontal="center" vertical="center"/>
    </xf>
    <xf numFmtId="0" fontId="1" fillId="10" borderId="0" xfId="0" applyFont="1" applyFill="1" applyAlignment="1">
      <alignment horizontal="center"/>
    </xf>
    <xf numFmtId="0" fontId="1" fillId="0" borderId="18" xfId="0" applyFont="1" applyBorder="1" applyAlignment="1">
      <alignment horizontal="left"/>
    </xf>
    <xf numFmtId="0" fontId="0" fillId="0" borderId="3" xfId="0" applyBorder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0" xfId="0" applyNumberFormat="1" applyFont="1" applyFill="1" applyBorder="1" applyAlignment="1">
      <alignment horizontal="center" vertical="center" wrapText="1"/>
    </xf>
    <xf numFmtId="167" fontId="1" fillId="2" borderId="20" xfId="0" applyNumberFormat="1" applyFont="1" applyFill="1" applyBorder="1" applyAlignment="1">
      <alignment horizontal="center" vertical="center"/>
    </xf>
    <xf numFmtId="167" fontId="1" fillId="2" borderId="20" xfId="0" applyNumberFormat="1" applyFont="1" applyFill="1" applyBorder="1" applyAlignment="1">
      <alignment horizontal="left"/>
    </xf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 vertical="center"/>
    </xf>
    <xf numFmtId="2" fontId="1" fillId="0" borderId="20" xfId="0" applyNumberFormat="1" applyFont="1" applyBorder="1" applyAlignment="1">
      <alignment horizontal="center" vertical="center" wrapText="1"/>
    </xf>
    <xf numFmtId="0" fontId="0" fillId="0" borderId="20" xfId="0" applyBorder="1"/>
    <xf numFmtId="2" fontId="32" fillId="10" borderId="20" xfId="0" applyNumberFormat="1" applyFont="1" applyFill="1" applyBorder="1" applyAlignment="1">
      <alignment horizontal="center" vertical="center"/>
    </xf>
    <xf numFmtId="166" fontId="32" fillId="10" borderId="20" xfId="0" applyNumberFormat="1" applyFont="1" applyFill="1" applyBorder="1" applyAlignment="1">
      <alignment horizontal="center" vertical="center"/>
    </xf>
    <xf numFmtId="1" fontId="1" fillId="13" borderId="1" xfId="0" applyNumberFormat="1" applyFont="1" applyFill="1" applyBorder="1" applyAlignment="1">
      <alignment horizontal="center" vertical="center" wrapText="1"/>
    </xf>
    <xf numFmtId="167" fontId="1" fillId="13" borderId="1" xfId="0" applyNumberFormat="1" applyFont="1" applyFill="1" applyBorder="1" applyAlignment="1">
      <alignment horizontal="center" vertical="center"/>
    </xf>
    <xf numFmtId="167" fontId="1" fillId="13" borderId="1" xfId="0" applyNumberFormat="1" applyFont="1" applyFill="1" applyBorder="1" applyAlignment="1">
      <alignment horizontal="left"/>
    </xf>
    <xf numFmtId="0" fontId="1" fillId="14" borderId="1" xfId="0" applyFont="1" applyFill="1" applyBorder="1" applyAlignment="1">
      <alignment horizontal="center"/>
    </xf>
    <xf numFmtId="2" fontId="1" fillId="14" borderId="1" xfId="0" applyNumberFormat="1" applyFont="1" applyFill="1" applyBorder="1" applyAlignment="1">
      <alignment horizontal="center" vertical="center"/>
    </xf>
    <xf numFmtId="2" fontId="1" fillId="14" borderId="1" xfId="0" applyNumberFormat="1" applyFont="1" applyFill="1" applyBorder="1" applyAlignment="1">
      <alignment horizontal="center"/>
    </xf>
    <xf numFmtId="0" fontId="32" fillId="12" borderId="20" xfId="0" applyFont="1" applyFill="1" applyBorder="1" applyAlignment="1">
      <alignment horizontal="center" vertical="center"/>
    </xf>
    <xf numFmtId="0" fontId="35" fillId="11" borderId="0" xfId="0" applyFont="1" applyFill="1"/>
    <xf numFmtId="0" fontId="4" fillId="4" borderId="20" xfId="0" applyFont="1" applyFill="1" applyBorder="1" applyAlignment="1">
      <alignment horizontal="left" vertical="center" wrapText="1"/>
    </xf>
    <xf numFmtId="165" fontId="31" fillId="10" borderId="0" xfId="0" applyNumberFormat="1" applyFont="1" applyFill="1" applyAlignment="1">
      <alignment horizontal="center" vertical="center"/>
    </xf>
    <xf numFmtId="0" fontId="31" fillId="10" borderId="0" xfId="0" applyFont="1" applyFill="1" applyAlignment="1">
      <alignment horizontal="center" vertical="center"/>
    </xf>
    <xf numFmtId="0" fontId="1" fillId="0" borderId="20" xfId="1" applyBorder="1"/>
    <xf numFmtId="2" fontId="1" fillId="0" borderId="20" xfId="1" applyNumberFormat="1" applyBorder="1"/>
    <xf numFmtId="0" fontId="10" fillId="0" borderId="0" xfId="0" applyFont="1"/>
    <xf numFmtId="10" fontId="10" fillId="2" borderId="0" xfId="0" applyNumberFormat="1" applyFont="1" applyFill="1" applyAlignment="1">
      <alignment horizontal="center"/>
    </xf>
    <xf numFmtId="0" fontId="31" fillId="10" borderId="20" xfId="0" applyFont="1" applyFill="1" applyBorder="1"/>
    <xf numFmtId="0" fontId="35" fillId="0" borderId="20" xfId="0" applyFont="1" applyBorder="1"/>
    <xf numFmtId="0" fontId="36" fillId="0" borderId="1" xfId="2" applyBorder="1"/>
    <xf numFmtId="0" fontId="36" fillId="0" borderId="2" xfId="2" applyBorder="1"/>
    <xf numFmtId="0" fontId="36" fillId="5" borderId="0" xfId="2" applyFill="1" applyBorder="1" applyAlignment="1">
      <alignment horizontal="center" wrapText="1"/>
    </xf>
    <xf numFmtId="0" fontId="36" fillId="5" borderId="0" xfId="2" applyFill="1" applyBorder="1" applyAlignment="1">
      <alignment wrapText="1"/>
    </xf>
    <xf numFmtId="0" fontId="1" fillId="0" borderId="20" xfId="0" applyFont="1" applyBorder="1"/>
    <xf numFmtId="2" fontId="1" fillId="0" borderId="20" xfId="0" applyNumberFormat="1" applyFont="1" applyBorder="1"/>
    <xf numFmtId="0" fontId="0" fillId="0" borderId="20" xfId="0" applyBorder="1" applyAlignment="1">
      <alignment horizontal="center"/>
    </xf>
    <xf numFmtId="165" fontId="31" fillId="10" borderId="21" xfId="0" applyNumberFormat="1" applyFont="1" applyFill="1" applyBorder="1" applyAlignment="1">
      <alignment horizontal="center" vertical="center"/>
    </xf>
    <xf numFmtId="0" fontId="31" fillId="10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2" fontId="32" fillId="12" borderId="21" xfId="0" applyNumberFormat="1" applyFont="1" applyFill="1" applyBorder="1" applyAlignment="1">
      <alignment horizontal="center" vertical="center"/>
    </xf>
    <xf numFmtId="10" fontId="32" fillId="12" borderId="21" xfId="0" applyNumberFormat="1" applyFont="1" applyFill="1" applyBorder="1" applyAlignment="1">
      <alignment horizontal="center" vertical="center" wrapText="1"/>
    </xf>
    <xf numFmtId="16" fontId="32" fillId="12" borderId="21" xfId="0" applyNumberFormat="1" applyFont="1" applyFill="1" applyBorder="1" applyAlignment="1">
      <alignment horizontal="center" vertical="center"/>
    </xf>
    <xf numFmtId="15" fontId="31" fillId="10" borderId="21" xfId="0" applyNumberFormat="1" applyFont="1" applyFill="1" applyBorder="1" applyAlignment="1">
      <alignment horizontal="center" vertical="center"/>
    </xf>
    <xf numFmtId="0" fontId="32" fillId="10" borderId="21" xfId="0" applyFont="1" applyFill="1" applyBorder="1"/>
    <xf numFmtId="43" fontId="31" fillId="10" borderId="21" xfId="0" applyNumberFormat="1" applyFont="1" applyFill="1" applyBorder="1" applyAlignment="1">
      <alignment horizontal="center" vertical="top"/>
    </xf>
    <xf numFmtId="0" fontId="31" fillId="10" borderId="21" xfId="0" applyFont="1" applyFill="1" applyBorder="1" applyAlignment="1">
      <alignment horizontal="center" vertical="top"/>
    </xf>
    <xf numFmtId="165" fontId="37" fillId="10" borderId="20" xfId="0" applyNumberFormat="1" applyFont="1" applyFill="1" applyBorder="1" applyAlignment="1">
      <alignment horizontal="center" vertical="center"/>
    </xf>
    <xf numFmtId="0" fontId="37" fillId="10" borderId="20" xfId="0" applyFont="1" applyFill="1" applyBorder="1"/>
    <xf numFmtId="0" fontId="37" fillId="10" borderId="20" xfId="0" applyFont="1" applyFill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165" fontId="31" fillId="0" borderId="20" xfId="0" applyNumberFormat="1" applyFont="1" applyBorder="1" applyAlignment="1">
      <alignment horizontal="center" vertical="center"/>
    </xf>
    <xf numFmtId="2" fontId="4" fillId="0" borderId="20" xfId="1" applyNumberFormat="1" applyFont="1" applyBorder="1"/>
    <xf numFmtId="0" fontId="1" fillId="0" borderId="20" xfId="1" applyBorder="1" applyAlignment="1">
      <alignment wrapText="1"/>
    </xf>
    <xf numFmtId="0" fontId="1" fillId="0" borderId="15" xfId="0" applyFont="1" applyBorder="1" applyAlignment="1">
      <alignment horizontal="center"/>
    </xf>
    <xf numFmtId="0" fontId="1" fillId="0" borderId="15" xfId="0" applyFont="1" applyBorder="1"/>
    <xf numFmtId="2" fontId="1" fillId="0" borderId="15" xfId="0" applyNumberFormat="1" applyFont="1" applyBorder="1"/>
    <xf numFmtId="0" fontId="4" fillId="0" borderId="20" xfId="1" applyFont="1" applyBorder="1"/>
    <xf numFmtId="0" fontId="1" fillId="0" borderId="5" xfId="0" applyFont="1" applyBorder="1"/>
    <xf numFmtId="0" fontId="4" fillId="4" borderId="20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/>
    </xf>
    <xf numFmtId="165" fontId="31" fillId="16" borderId="20" xfId="0" applyNumberFormat="1" applyFont="1" applyFill="1" applyBorder="1" applyAlignment="1">
      <alignment horizontal="center" vertical="center"/>
    </xf>
    <xf numFmtId="0" fontId="31" fillId="16" borderId="20" xfId="0" applyFont="1" applyFill="1" applyBorder="1" applyAlignment="1">
      <alignment horizontal="center" vertical="center"/>
    </xf>
    <xf numFmtId="0" fontId="32" fillId="18" borderId="20" xfId="0" applyFont="1" applyFill="1" applyBorder="1" applyAlignment="1">
      <alignment horizontal="center" vertical="center"/>
    </xf>
    <xf numFmtId="2" fontId="32" fillId="18" borderId="20" xfId="0" applyNumberFormat="1" applyFont="1" applyFill="1" applyBorder="1" applyAlignment="1">
      <alignment horizontal="center" vertical="center"/>
    </xf>
    <xf numFmtId="10" fontId="32" fillId="18" borderId="20" xfId="0" applyNumberFormat="1" applyFont="1" applyFill="1" applyBorder="1" applyAlignment="1">
      <alignment horizontal="center" vertical="center" wrapText="1"/>
    </xf>
    <xf numFmtId="16" fontId="32" fillId="18" borderId="20" xfId="0" applyNumberFormat="1" applyFont="1" applyFill="1" applyBorder="1" applyAlignment="1">
      <alignment horizontal="center" vertical="center"/>
    </xf>
    <xf numFmtId="0" fontId="1" fillId="11" borderId="0" xfId="0" applyFont="1" applyFill="1"/>
    <xf numFmtId="0" fontId="1" fillId="19" borderId="0" xfId="0" applyFont="1" applyFill="1"/>
    <xf numFmtId="0" fontId="0" fillId="20" borderId="0" xfId="0" applyFill="1"/>
    <xf numFmtId="15" fontId="31" fillId="10" borderId="0" xfId="0" applyNumberFormat="1" applyFont="1" applyFill="1" applyAlignment="1">
      <alignment horizontal="center" vertical="center"/>
    </xf>
    <xf numFmtId="0" fontId="32" fillId="10" borderId="0" xfId="0" applyFont="1" applyFill="1"/>
    <xf numFmtId="43" fontId="31" fillId="10" borderId="0" xfId="0" applyNumberFormat="1" applyFont="1" applyFill="1" applyAlignment="1">
      <alignment horizontal="center" vertical="top"/>
    </xf>
    <xf numFmtId="0" fontId="31" fillId="10" borderId="0" xfId="0" applyFont="1" applyFill="1" applyAlignment="1">
      <alignment horizontal="center" vertical="top"/>
    </xf>
    <xf numFmtId="0" fontId="32" fillId="12" borderId="0" xfId="0" applyFont="1" applyFill="1" applyAlignment="1">
      <alignment horizontal="center" vertical="center"/>
    </xf>
    <xf numFmtId="2" fontId="32" fillId="12" borderId="0" xfId="0" applyNumberFormat="1" applyFont="1" applyFill="1" applyAlignment="1">
      <alignment horizontal="center" vertical="center"/>
    </xf>
    <xf numFmtId="10" fontId="32" fillId="12" borderId="0" xfId="0" applyNumberFormat="1" applyFont="1" applyFill="1" applyAlignment="1">
      <alignment horizontal="center" vertical="center" wrapText="1"/>
    </xf>
    <xf numFmtId="16" fontId="32" fillId="12" borderId="0" xfId="0" applyNumberFormat="1" applyFont="1" applyFill="1" applyAlignment="1">
      <alignment horizontal="center" vertical="center"/>
    </xf>
    <xf numFmtId="0" fontId="31" fillId="11" borderId="20" xfId="0" applyFont="1" applyFill="1" applyBorder="1" applyAlignment="1">
      <alignment horizontal="center" vertical="center"/>
    </xf>
    <xf numFmtId="16" fontId="32" fillId="10" borderId="20" xfId="0" applyNumberFormat="1" applyFont="1" applyFill="1" applyBorder="1" applyAlignment="1">
      <alignment horizontal="center" vertical="center"/>
    </xf>
    <xf numFmtId="15" fontId="31" fillId="17" borderId="20" xfId="0" applyNumberFormat="1" applyFont="1" applyFill="1" applyBorder="1" applyAlignment="1">
      <alignment horizontal="center" vertical="center"/>
    </xf>
    <xf numFmtId="0" fontId="32" fillId="17" borderId="20" xfId="0" applyFont="1" applyFill="1" applyBorder="1"/>
    <xf numFmtId="43" fontId="31" fillId="17" borderId="20" xfId="0" applyNumberFormat="1" applyFont="1" applyFill="1" applyBorder="1" applyAlignment="1">
      <alignment horizontal="center" vertical="top"/>
    </xf>
    <xf numFmtId="0" fontId="31" fillId="17" borderId="20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 vertical="top"/>
    </xf>
    <xf numFmtId="165" fontId="31" fillId="17" borderId="20" xfId="0" applyNumberFormat="1" applyFont="1" applyFill="1" applyBorder="1" applyAlignment="1">
      <alignment horizontal="center" vertical="center"/>
    </xf>
    <xf numFmtId="15" fontId="31" fillId="10" borderId="20" xfId="0" applyNumberFormat="1" applyFont="1" applyFill="1" applyBorder="1" applyAlignment="1">
      <alignment horizontal="center" vertical="center"/>
    </xf>
    <xf numFmtId="0" fontId="32" fillId="10" borderId="20" xfId="0" applyFont="1" applyFill="1" applyBorder="1"/>
    <xf numFmtId="43" fontId="31" fillId="10" borderId="20" xfId="0" applyNumberFormat="1" applyFont="1" applyFill="1" applyBorder="1" applyAlignment="1">
      <alignment horizontal="center" vertical="top"/>
    </xf>
    <xf numFmtId="0" fontId="31" fillId="10" borderId="20" xfId="0" applyFont="1" applyFill="1" applyBorder="1" applyAlignment="1">
      <alignment horizontal="center" vertical="top"/>
    </xf>
    <xf numFmtId="0" fontId="32" fillId="21" borderId="20" xfId="0" applyFont="1" applyFill="1" applyBorder="1" applyAlignment="1">
      <alignment horizontal="center" vertical="center"/>
    </xf>
    <xf numFmtId="165" fontId="31" fillId="22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 applyAlignment="1">
      <alignment horizontal="center" vertical="center"/>
    </xf>
    <xf numFmtId="2" fontId="32" fillId="21" borderId="20" xfId="0" applyNumberFormat="1" applyFont="1" applyFill="1" applyBorder="1" applyAlignment="1">
      <alignment horizontal="center" vertical="center"/>
    </xf>
    <xf numFmtId="10" fontId="32" fillId="21" borderId="20" xfId="0" applyNumberFormat="1" applyFont="1" applyFill="1" applyBorder="1" applyAlignment="1">
      <alignment horizontal="center" vertical="center" wrapText="1"/>
    </xf>
    <xf numFmtId="16" fontId="32" fillId="21" borderId="20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15" fontId="31" fillId="22" borderId="21" xfId="0" applyNumberFormat="1" applyFont="1" applyFill="1" applyBorder="1" applyAlignment="1">
      <alignment horizontal="center" vertical="center"/>
    </xf>
    <xf numFmtId="0" fontId="32" fillId="22" borderId="21" xfId="0" applyFont="1" applyFill="1" applyBorder="1"/>
    <xf numFmtId="43" fontId="31" fillId="22" borderId="21" xfId="0" applyNumberFormat="1" applyFont="1" applyFill="1" applyBorder="1" applyAlignment="1">
      <alignment horizontal="center" vertical="top"/>
    </xf>
    <xf numFmtId="0" fontId="31" fillId="22" borderId="21" xfId="0" applyFont="1" applyFill="1" applyBorder="1" applyAlignment="1">
      <alignment horizontal="center" vertical="top"/>
    </xf>
    <xf numFmtId="2" fontId="32" fillId="15" borderId="20" xfId="0" applyNumberFormat="1" applyFont="1" applyFill="1" applyBorder="1" applyAlignment="1">
      <alignment horizontal="center" vertical="center"/>
    </xf>
    <xf numFmtId="10" fontId="32" fillId="15" borderId="20" xfId="0" applyNumberFormat="1" applyFont="1" applyFill="1" applyBorder="1" applyAlignment="1">
      <alignment horizontal="center" vertical="center" wrapText="1"/>
    </xf>
    <xf numFmtId="16" fontId="32" fillId="15" borderId="20" xfId="0" applyNumberFormat="1" applyFont="1" applyFill="1" applyBorder="1" applyAlignment="1">
      <alignment horizontal="center" vertical="center"/>
    </xf>
    <xf numFmtId="0" fontId="1" fillId="0" borderId="20" xfId="3" applyBorder="1"/>
    <xf numFmtId="2" fontId="1" fillId="0" borderId="20" xfId="3" applyNumberFormat="1" applyBorder="1"/>
    <xf numFmtId="0" fontId="31" fillId="11" borderId="0" xfId="0" applyFont="1" applyFill="1" applyAlignment="1">
      <alignment horizontal="center" vertical="center"/>
    </xf>
    <xf numFmtId="0" fontId="32" fillId="10" borderId="0" xfId="0" applyFont="1" applyFill="1" applyAlignment="1">
      <alignment horizontal="center" vertical="center"/>
    </xf>
    <xf numFmtId="16" fontId="32" fillId="10" borderId="0" xfId="0" applyNumberFormat="1" applyFont="1" applyFill="1" applyAlignment="1">
      <alignment horizontal="center" vertical="center"/>
    </xf>
    <xf numFmtId="2" fontId="32" fillId="10" borderId="0" xfId="0" applyNumberFormat="1" applyFont="1" applyFill="1" applyAlignment="1">
      <alignment horizontal="center" vertical="center"/>
    </xf>
    <xf numFmtId="166" fontId="32" fillId="10" borderId="0" xfId="0" applyNumberFormat="1" applyFont="1" applyFill="1" applyAlignment="1">
      <alignment horizontal="center" vertical="center"/>
    </xf>
    <xf numFmtId="2" fontId="32" fillId="12" borderId="20" xfId="0" applyNumberFormat="1" applyFont="1" applyFill="1" applyBorder="1" applyAlignment="1">
      <alignment horizontal="center" vertical="center"/>
    </xf>
    <xf numFmtId="10" fontId="32" fillId="12" borderId="20" xfId="0" applyNumberFormat="1" applyFont="1" applyFill="1" applyBorder="1" applyAlignment="1">
      <alignment horizontal="center" vertical="center" wrapText="1"/>
    </xf>
    <xf numFmtId="16" fontId="32" fillId="12" borderId="20" xfId="0" applyNumberFormat="1" applyFont="1" applyFill="1" applyBorder="1" applyAlignment="1">
      <alignment horizontal="center" vertical="center"/>
    </xf>
    <xf numFmtId="0" fontId="31" fillId="23" borderId="20" xfId="0" applyFont="1" applyFill="1" applyBorder="1"/>
    <xf numFmtId="0" fontId="31" fillId="23" borderId="20" xfId="0" applyFont="1" applyFill="1" applyBorder="1" applyAlignment="1">
      <alignment horizontal="center" vertical="center"/>
    </xf>
    <xf numFmtId="0" fontId="32" fillId="23" borderId="20" xfId="0" applyFont="1" applyFill="1" applyBorder="1" applyAlignment="1">
      <alignment horizontal="center" vertical="center"/>
    </xf>
    <xf numFmtId="16" fontId="32" fillId="23" borderId="20" xfId="0" applyNumberFormat="1" applyFont="1" applyFill="1" applyBorder="1" applyAlignment="1">
      <alignment horizontal="center" vertical="center"/>
    </xf>
    <xf numFmtId="0" fontId="32" fillId="24" borderId="20" xfId="0" applyFont="1" applyFill="1" applyBorder="1" applyAlignment="1">
      <alignment horizontal="center" vertical="center"/>
    </xf>
    <xf numFmtId="2" fontId="32" fillId="23" borderId="20" xfId="0" applyNumberFormat="1" applyFont="1" applyFill="1" applyBorder="1" applyAlignment="1">
      <alignment horizontal="center" vertical="center"/>
    </xf>
    <xf numFmtId="166" fontId="32" fillId="23" borderId="20" xfId="0" applyNumberFormat="1" applyFont="1" applyFill="1" applyBorder="1" applyAlignment="1">
      <alignment horizontal="center" vertical="center"/>
    </xf>
    <xf numFmtId="165" fontId="31" fillId="23" borderId="20" xfId="0" applyNumberFormat="1" applyFont="1" applyFill="1" applyBorder="1" applyAlignment="1">
      <alignment horizontal="center" vertical="center"/>
    </xf>
    <xf numFmtId="0" fontId="37" fillId="22" borderId="20" xfId="0" applyFont="1" applyFill="1" applyBorder="1"/>
    <xf numFmtId="0" fontId="37" fillId="22" borderId="20" xfId="0" applyFont="1" applyFill="1" applyBorder="1" applyAlignment="1">
      <alignment horizontal="center" vertical="center"/>
    </xf>
    <xf numFmtId="15" fontId="31" fillId="22" borderId="20" xfId="0" applyNumberFormat="1" applyFont="1" applyFill="1" applyBorder="1" applyAlignment="1">
      <alignment horizontal="center" vertical="center"/>
    </xf>
    <xf numFmtId="0" fontId="32" fillId="22" borderId="20" xfId="0" applyFont="1" applyFill="1" applyBorder="1"/>
    <xf numFmtId="43" fontId="31" fillId="22" borderId="20" xfId="0" applyNumberFormat="1" applyFont="1" applyFill="1" applyBorder="1" applyAlignment="1">
      <alignment horizontal="center" vertical="top"/>
    </xf>
    <xf numFmtId="0" fontId="31" fillId="22" borderId="20" xfId="0" applyFont="1" applyFill="1" applyBorder="1" applyAlignment="1">
      <alignment horizontal="center" vertical="top"/>
    </xf>
    <xf numFmtId="15" fontId="31" fillId="16" borderId="20" xfId="0" applyNumberFormat="1" applyFont="1" applyFill="1" applyBorder="1" applyAlignment="1">
      <alignment horizontal="center" vertical="center"/>
    </xf>
    <xf numFmtId="0" fontId="32" fillId="16" borderId="20" xfId="0" applyFont="1" applyFill="1" applyBorder="1"/>
    <xf numFmtId="43" fontId="31" fillId="16" borderId="20" xfId="0" applyNumberFormat="1" applyFont="1" applyFill="1" applyBorder="1" applyAlignment="1">
      <alignment horizontal="center" vertical="top"/>
    </xf>
    <xf numFmtId="0" fontId="31" fillId="16" borderId="20" xfId="0" applyFont="1" applyFill="1" applyBorder="1" applyAlignment="1">
      <alignment horizontal="center" vertical="top"/>
    </xf>
    <xf numFmtId="165" fontId="31" fillId="25" borderId="21" xfId="0" applyNumberFormat="1" applyFont="1" applyFill="1" applyBorder="1" applyAlignment="1">
      <alignment horizontal="center" vertical="center"/>
    </xf>
    <xf numFmtId="15" fontId="31" fillId="25" borderId="21" xfId="0" applyNumberFormat="1" applyFont="1" applyFill="1" applyBorder="1" applyAlignment="1">
      <alignment horizontal="center" vertical="center"/>
    </xf>
    <xf numFmtId="0" fontId="32" fillId="25" borderId="21" xfId="0" applyFont="1" applyFill="1" applyBorder="1"/>
    <xf numFmtId="43" fontId="31" fillId="25" borderId="21" xfId="0" applyNumberFormat="1" applyFont="1" applyFill="1" applyBorder="1" applyAlignment="1">
      <alignment horizontal="center" vertical="top"/>
    </xf>
    <xf numFmtId="0" fontId="31" fillId="25" borderId="21" xfId="0" applyFont="1" applyFill="1" applyBorder="1" applyAlignment="1">
      <alignment horizontal="center" vertical="center"/>
    </xf>
    <xf numFmtId="0" fontId="31" fillId="25" borderId="21" xfId="0" applyFont="1" applyFill="1" applyBorder="1" applyAlignment="1">
      <alignment horizontal="center" vertical="top"/>
    </xf>
    <xf numFmtId="0" fontId="32" fillId="26" borderId="20" xfId="0" applyFont="1" applyFill="1" applyBorder="1" applyAlignment="1">
      <alignment horizontal="center" vertical="center"/>
    </xf>
    <xf numFmtId="2" fontId="32" fillId="26" borderId="20" xfId="0" applyNumberFormat="1" applyFont="1" applyFill="1" applyBorder="1" applyAlignment="1">
      <alignment horizontal="center" vertical="center"/>
    </xf>
    <xf numFmtId="10" fontId="32" fillId="26" borderId="20" xfId="0" applyNumberFormat="1" applyFont="1" applyFill="1" applyBorder="1" applyAlignment="1">
      <alignment horizontal="center" vertical="center" wrapText="1"/>
    </xf>
    <xf numFmtId="16" fontId="32" fillId="26" borderId="20" xfId="0" applyNumberFormat="1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" fontId="32" fillId="24" borderId="21" xfId="0" applyNumberFormat="1" applyFont="1" applyFill="1" applyBorder="1" applyAlignment="1">
      <alignment horizontal="center" vertical="center"/>
    </xf>
    <xf numFmtId="16" fontId="37" fillId="22" borderId="20" xfId="0" applyNumberFormat="1" applyFont="1" applyFill="1" applyBorder="1" applyAlignment="1">
      <alignment horizontal="center" vertical="center"/>
    </xf>
    <xf numFmtId="2" fontId="37" fillId="22" borderId="20" xfId="0" applyNumberFormat="1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1" xfId="0" applyNumberFormat="1" applyFont="1" applyFill="1" applyBorder="1" applyAlignment="1">
      <alignment horizontal="center" vertical="center"/>
    </xf>
    <xf numFmtId="166" fontId="37" fillId="22" borderId="20" xfId="0" applyNumberFormat="1" applyFont="1" applyFill="1" applyBorder="1" applyAlignment="1">
      <alignment horizontal="center" vertical="center"/>
    </xf>
    <xf numFmtId="0" fontId="32" fillId="24" borderId="21" xfId="0" applyFont="1" applyFill="1" applyBorder="1" applyAlignment="1">
      <alignment horizontal="center" vertical="center"/>
    </xf>
    <xf numFmtId="1" fontId="31" fillId="22" borderId="20" xfId="0" applyNumberFormat="1" applyFont="1" applyFill="1" applyBorder="1" applyAlignment="1">
      <alignment horizontal="center" vertical="center"/>
    </xf>
    <xf numFmtId="165" fontId="31" fillId="27" borderId="20" xfId="0" applyNumberFormat="1" applyFont="1" applyFill="1" applyBorder="1" applyAlignment="1">
      <alignment horizontal="center" vertical="center"/>
    </xf>
    <xf numFmtId="0" fontId="1" fillId="19" borderId="0" xfId="0" applyFont="1" applyFill="1" applyAlignment="1">
      <alignment horizontal="center"/>
    </xf>
    <xf numFmtId="0" fontId="32" fillId="22" borderId="20" xfId="0" applyFont="1" applyFill="1" applyBorder="1" applyAlignment="1">
      <alignment horizontal="center" vertical="center"/>
    </xf>
    <xf numFmtId="2" fontId="32" fillId="22" borderId="20" xfId="0" applyNumberFormat="1" applyFont="1" applyFill="1" applyBorder="1" applyAlignment="1">
      <alignment horizontal="center" vertical="center"/>
    </xf>
    <xf numFmtId="166" fontId="32" fillId="22" borderId="20" xfId="0" applyNumberFormat="1" applyFont="1" applyFill="1" applyBorder="1" applyAlignment="1">
      <alignment horizontal="center" vertical="center"/>
    </xf>
    <xf numFmtId="16" fontId="37" fillId="21" borderId="20" xfId="0" applyNumberFormat="1" applyFont="1" applyFill="1" applyBorder="1" applyAlignment="1">
      <alignment horizontal="center" vertical="center"/>
    </xf>
    <xf numFmtId="0" fontId="31" fillId="22" borderId="20" xfId="0" applyFont="1" applyFill="1" applyBorder="1"/>
    <xf numFmtId="0" fontId="31" fillId="28" borderId="20" xfId="0" applyFont="1" applyFill="1" applyBorder="1" applyAlignment="1">
      <alignment horizontal="center" vertical="center"/>
    </xf>
    <xf numFmtId="165" fontId="31" fillId="16" borderId="21" xfId="0" applyNumberFormat="1" applyFont="1" applyFill="1" applyBorder="1" applyAlignment="1">
      <alignment horizontal="center" vertical="center"/>
    </xf>
    <xf numFmtId="0" fontId="31" fillId="16" borderId="20" xfId="0" applyFont="1" applyFill="1" applyBorder="1"/>
    <xf numFmtId="0" fontId="32" fillId="16" borderId="20" xfId="0" applyFont="1" applyFill="1" applyBorder="1" applyAlignment="1">
      <alignment horizontal="center" vertical="center"/>
    </xf>
    <xf numFmtId="16" fontId="32" fillId="16" borderId="20" xfId="0" applyNumberFormat="1" applyFont="1" applyFill="1" applyBorder="1" applyAlignment="1">
      <alignment horizontal="center" vertical="center"/>
    </xf>
    <xf numFmtId="0" fontId="32" fillId="15" borderId="21" xfId="0" applyFont="1" applyFill="1" applyBorder="1" applyAlignment="1">
      <alignment horizontal="center" vertical="center"/>
    </xf>
    <xf numFmtId="0" fontId="37" fillId="16" borderId="20" xfId="0" applyFont="1" applyFill="1" applyBorder="1" applyAlignment="1">
      <alignment horizontal="center" vertical="center"/>
    </xf>
    <xf numFmtId="2" fontId="37" fillId="16" borderId="20" xfId="0" applyNumberFormat="1" applyFont="1" applyFill="1" applyBorder="1" applyAlignment="1">
      <alignment horizontal="center" vertical="center"/>
    </xf>
    <xf numFmtId="166" fontId="37" fillId="16" borderId="20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/>
    <xf numFmtId="0" fontId="8" fillId="0" borderId="0" xfId="0" applyFont="1"/>
    <xf numFmtId="2" fontId="26" fillId="2" borderId="0" xfId="0" applyNumberFormat="1" applyFont="1" applyFill="1" applyAlignment="1">
      <alignment horizontal="left" wrapText="1"/>
    </xf>
    <xf numFmtId="166" fontId="37" fillId="22" borderId="22" xfId="0" applyNumberFormat="1" applyFont="1" applyFill="1" applyBorder="1" applyAlignment="1">
      <alignment horizontal="center" vertical="center"/>
    </xf>
    <xf numFmtId="166" fontId="37" fillId="22" borderId="21" xfId="0" applyNumberFormat="1" applyFont="1" applyFill="1" applyBorder="1" applyAlignment="1">
      <alignment horizontal="center" vertical="center"/>
    </xf>
    <xf numFmtId="0" fontId="32" fillId="21" borderId="22" xfId="0" applyFont="1" applyFill="1" applyBorder="1" applyAlignment="1">
      <alignment horizontal="center" vertical="center"/>
    </xf>
    <xf numFmtId="0" fontId="32" fillId="21" borderId="21" xfId="0" applyFont="1" applyFill="1" applyBorder="1" applyAlignment="1">
      <alignment horizontal="center" vertical="center"/>
    </xf>
    <xf numFmtId="165" fontId="31" fillId="22" borderId="22" xfId="0" applyNumberFormat="1" applyFont="1" applyFill="1" applyBorder="1" applyAlignment="1">
      <alignment horizontal="center" vertical="center"/>
    </xf>
    <xf numFmtId="165" fontId="31" fillId="22" borderId="21" xfId="0" applyNumberFormat="1" applyFont="1" applyFill="1" applyBorder="1" applyAlignment="1">
      <alignment horizontal="center" vertical="center"/>
    </xf>
    <xf numFmtId="0" fontId="37" fillId="21" borderId="22" xfId="0" applyFont="1" applyFill="1" applyBorder="1" applyAlignment="1">
      <alignment horizontal="center" vertical="center"/>
    </xf>
    <xf numFmtId="0" fontId="37" fillId="21" borderId="21" xfId="0" applyFont="1" applyFill="1" applyBorder="1" applyAlignment="1">
      <alignment horizontal="center" vertical="center"/>
    </xf>
    <xf numFmtId="16" fontId="37" fillId="21" borderId="22" xfId="0" applyNumberFormat="1" applyFont="1" applyFill="1" applyBorder="1" applyAlignment="1">
      <alignment horizontal="center" vertical="center"/>
    </xf>
  </cellXfs>
  <cellStyles count="4">
    <cellStyle name="Hyperlink" xfId="2" builtinId="8"/>
    <cellStyle name="Normal" xfId="0" builtinId="0"/>
    <cellStyle name="Normal 7" xfId="1"/>
    <cellStyle name="Normal 7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211</xdr:row>
      <xdr:rowOff>0</xdr:rowOff>
    </xdr:from>
    <xdr:to>
      <xdr:col>11</xdr:col>
      <xdr:colOff>123825</xdr:colOff>
      <xdr:row>225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215</xdr:row>
      <xdr:rowOff>89647</xdr:rowOff>
    </xdr:from>
    <xdr:to>
      <xdr:col>4</xdr:col>
      <xdr:colOff>605118</xdr:colOff>
      <xdr:row>220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331694</xdr:colOff>
      <xdr:row>512</xdr:row>
      <xdr:rowOff>4482</xdr:rowOff>
    </xdr:from>
    <xdr:to>
      <xdr:col>12</xdr:col>
      <xdr:colOff>208430</xdr:colOff>
      <xdr:row>521</xdr:row>
      <xdr:rowOff>143435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0</xdr:colOff>
      <xdr:row>512</xdr:row>
      <xdr:rowOff>100852</xdr:rowOff>
    </xdr:from>
    <xdr:to>
      <xdr:col>5</xdr:col>
      <xdr:colOff>212911</xdr:colOff>
      <xdr:row>516</xdr:row>
      <xdr:rowOff>112058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1152999"/>
          <a:ext cx="3966882" cy="638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44977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23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23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23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23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23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9"/>
  <sheetViews>
    <sheetView zoomScale="85" zoomScaleNormal="85" workbookViewId="0">
      <pane ySplit="10" topLeftCell="A11" activePane="bottomLeft" state="frozen"/>
      <selection activeCell="B10" sqref="B10:M216"/>
      <selection pane="bottomLeft" activeCell="H21" sqref="H21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4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44977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78" t="s">
        <v>16</v>
      </c>
      <c r="B9" s="380" t="s">
        <v>17</v>
      </c>
      <c r="C9" s="380" t="s">
        <v>18</v>
      </c>
      <c r="D9" s="380" t="s">
        <v>19</v>
      </c>
      <c r="E9" s="23" t="s">
        <v>20</v>
      </c>
      <c r="F9" s="23" t="s">
        <v>21</v>
      </c>
      <c r="G9" s="375" t="s">
        <v>22</v>
      </c>
      <c r="H9" s="376"/>
      <c r="I9" s="377"/>
      <c r="J9" s="375" t="s">
        <v>23</v>
      </c>
      <c r="K9" s="376"/>
      <c r="L9" s="377"/>
      <c r="M9" s="23"/>
      <c r="N9" s="24"/>
      <c r="O9" s="24"/>
      <c r="P9" s="24"/>
    </row>
    <row r="10" spans="1:16" ht="59.25" customHeight="1">
      <c r="A10" s="379"/>
      <c r="B10" s="381"/>
      <c r="C10" s="381"/>
      <c r="D10" s="381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44980</v>
      </c>
      <c r="E11" s="32">
        <v>17951</v>
      </c>
      <c r="F11" s="32">
        <v>17963.183333333334</v>
      </c>
      <c r="G11" s="33">
        <v>17881.366666666669</v>
      </c>
      <c r="H11" s="33">
        <v>17811.733333333334</v>
      </c>
      <c r="I11" s="33">
        <v>17729.916666666668</v>
      </c>
      <c r="J11" s="33">
        <v>18032.816666666669</v>
      </c>
      <c r="K11" s="33">
        <v>18114.633333333335</v>
      </c>
      <c r="L11" s="33">
        <v>18184.26666666667</v>
      </c>
      <c r="M11" s="34">
        <v>18045</v>
      </c>
      <c r="N11" s="34">
        <v>17893.55</v>
      </c>
      <c r="O11" s="35">
        <v>11461150</v>
      </c>
      <c r="P11" s="36">
        <v>1.6086420738140199E-2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44980</v>
      </c>
      <c r="E12" s="37">
        <v>41205.550000000003</v>
      </c>
      <c r="F12" s="37">
        <v>41243.466666666667</v>
      </c>
      <c r="G12" s="38">
        <v>40912.083333333336</v>
      </c>
      <c r="H12" s="38">
        <v>40618.616666666669</v>
      </c>
      <c r="I12" s="38">
        <v>40287.233333333337</v>
      </c>
      <c r="J12" s="38">
        <v>41536.933333333334</v>
      </c>
      <c r="K12" s="38">
        <v>41868.316666666666</v>
      </c>
      <c r="L12" s="38">
        <v>42161.783333333333</v>
      </c>
      <c r="M12" s="28">
        <v>41574.85</v>
      </c>
      <c r="N12" s="28">
        <v>40950</v>
      </c>
      <c r="O12" s="39">
        <v>3285575</v>
      </c>
      <c r="P12" s="40">
        <v>0.15508270491659196</v>
      </c>
    </row>
    <row r="13" spans="1:16" ht="12.75" customHeight="1">
      <c r="A13" s="28">
        <v>3</v>
      </c>
      <c r="B13" s="29" t="s">
        <v>35</v>
      </c>
      <c r="C13" s="30" t="s">
        <v>769</v>
      </c>
      <c r="D13" s="31">
        <v>44985</v>
      </c>
      <c r="E13" s="37">
        <v>18478.5</v>
      </c>
      <c r="F13" s="37">
        <v>18482.133333333335</v>
      </c>
      <c r="G13" s="38">
        <v>18376.26666666667</v>
      </c>
      <c r="H13" s="38">
        <v>18274.033333333336</v>
      </c>
      <c r="I13" s="38">
        <v>18168.166666666672</v>
      </c>
      <c r="J13" s="38">
        <v>18584.366666666669</v>
      </c>
      <c r="K13" s="38">
        <v>18690.23333333333</v>
      </c>
      <c r="L13" s="38">
        <v>18792.466666666667</v>
      </c>
      <c r="M13" s="28">
        <v>18588</v>
      </c>
      <c r="N13" s="28">
        <v>18379.900000000001</v>
      </c>
      <c r="O13" s="39">
        <v>16880</v>
      </c>
      <c r="P13" s="40">
        <v>5.5E-2</v>
      </c>
    </row>
    <row r="14" spans="1:16" ht="12.75" customHeight="1">
      <c r="A14" s="28">
        <v>4</v>
      </c>
      <c r="B14" s="29" t="s">
        <v>35</v>
      </c>
      <c r="C14" s="30" t="s">
        <v>794</v>
      </c>
      <c r="D14" s="31">
        <v>44985</v>
      </c>
      <c r="E14" s="37">
        <v>6878.5</v>
      </c>
      <c r="F14" s="37">
        <v>2292.8333333333335</v>
      </c>
      <c r="G14" s="38">
        <v>4585.666666666667</v>
      </c>
      <c r="H14" s="38">
        <v>2292.8333333333335</v>
      </c>
      <c r="I14" s="38">
        <v>4585.666666666667</v>
      </c>
      <c r="J14" s="38">
        <v>4585.666666666667</v>
      </c>
      <c r="K14" s="38">
        <v>2292.8333333333335</v>
      </c>
      <c r="L14" s="38">
        <v>4585.666666666667</v>
      </c>
      <c r="M14" s="28">
        <v>0</v>
      </c>
      <c r="N14" s="28">
        <v>0</v>
      </c>
      <c r="O14" s="39">
        <v>0</v>
      </c>
      <c r="P14" s="40" t="e">
        <v>#DIV/0!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44980</v>
      </c>
      <c r="E15" s="37">
        <v>541.9</v>
      </c>
      <c r="F15" s="37">
        <v>545.43333333333328</v>
      </c>
      <c r="G15" s="38">
        <v>536.96666666666658</v>
      </c>
      <c r="H15" s="38">
        <v>532.0333333333333</v>
      </c>
      <c r="I15" s="38">
        <v>523.56666666666661</v>
      </c>
      <c r="J15" s="38">
        <v>550.36666666666656</v>
      </c>
      <c r="K15" s="38">
        <v>558.83333333333326</v>
      </c>
      <c r="L15" s="38">
        <v>563.76666666666654</v>
      </c>
      <c r="M15" s="28">
        <v>553.9</v>
      </c>
      <c r="N15" s="28">
        <v>540.5</v>
      </c>
      <c r="O15" s="39">
        <v>6137000</v>
      </c>
      <c r="P15" s="40">
        <v>7.1534579994063527E-2</v>
      </c>
    </row>
    <row r="16" spans="1:16" ht="12.75" customHeight="1">
      <c r="A16" s="28">
        <v>6</v>
      </c>
      <c r="B16" s="29" t="s">
        <v>70</v>
      </c>
      <c r="C16" s="30" t="s">
        <v>285</v>
      </c>
      <c r="D16" s="31">
        <v>44980</v>
      </c>
      <c r="E16" s="37">
        <v>3133.35</v>
      </c>
      <c r="F16" s="37">
        <v>3163.7833333333333</v>
      </c>
      <c r="G16" s="38">
        <v>3089.5666666666666</v>
      </c>
      <c r="H16" s="38">
        <v>3045.7833333333333</v>
      </c>
      <c r="I16" s="38">
        <v>2971.5666666666666</v>
      </c>
      <c r="J16" s="38">
        <v>3207.5666666666666</v>
      </c>
      <c r="K16" s="38">
        <v>3281.7833333333328</v>
      </c>
      <c r="L16" s="38">
        <v>3325.5666666666666</v>
      </c>
      <c r="M16" s="28">
        <v>3238</v>
      </c>
      <c r="N16" s="28">
        <v>3120</v>
      </c>
      <c r="O16" s="39">
        <v>1553000</v>
      </c>
      <c r="P16" s="40">
        <v>-1.4124742104427868E-2</v>
      </c>
    </row>
    <row r="17" spans="1:16" ht="12.75" customHeight="1">
      <c r="A17" s="28">
        <v>7</v>
      </c>
      <c r="B17" s="29" t="s">
        <v>47</v>
      </c>
      <c r="C17" s="30" t="s">
        <v>234</v>
      </c>
      <c r="D17" s="31">
        <v>44980</v>
      </c>
      <c r="E17" s="37">
        <v>20259.8</v>
      </c>
      <c r="F17" s="37">
        <v>20297.133333333331</v>
      </c>
      <c r="G17" s="38">
        <v>20036.216666666664</v>
      </c>
      <c r="H17" s="38">
        <v>19812.633333333331</v>
      </c>
      <c r="I17" s="38">
        <v>19551.716666666664</v>
      </c>
      <c r="J17" s="38">
        <v>20520.716666666664</v>
      </c>
      <c r="K17" s="38">
        <v>20781.633333333335</v>
      </c>
      <c r="L17" s="38">
        <v>21005.216666666664</v>
      </c>
      <c r="M17" s="28">
        <v>20558.05</v>
      </c>
      <c r="N17" s="28">
        <v>20073.55</v>
      </c>
      <c r="O17" s="39">
        <v>49960</v>
      </c>
      <c r="P17" s="40">
        <v>-4.9467275494672752E-2</v>
      </c>
    </row>
    <row r="18" spans="1:16" ht="12.75" customHeight="1">
      <c r="A18" s="28">
        <v>8</v>
      </c>
      <c r="B18" s="29" t="s">
        <v>44</v>
      </c>
      <c r="C18" s="30" t="s">
        <v>238</v>
      </c>
      <c r="D18" s="31">
        <v>44980</v>
      </c>
      <c r="E18" s="37">
        <v>143.85</v>
      </c>
      <c r="F18" s="37">
        <v>144.35</v>
      </c>
      <c r="G18" s="38">
        <v>142</v>
      </c>
      <c r="H18" s="38">
        <v>140.15</v>
      </c>
      <c r="I18" s="38">
        <v>137.80000000000001</v>
      </c>
      <c r="J18" s="38">
        <v>146.19999999999999</v>
      </c>
      <c r="K18" s="38">
        <v>148.54999999999995</v>
      </c>
      <c r="L18" s="38">
        <v>150.39999999999998</v>
      </c>
      <c r="M18" s="28">
        <v>146.69999999999999</v>
      </c>
      <c r="N18" s="28">
        <v>142.5</v>
      </c>
      <c r="O18" s="39">
        <v>33107400</v>
      </c>
      <c r="P18" s="40">
        <v>-7.4469807349846207E-3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44980</v>
      </c>
      <c r="E19" s="37">
        <v>262.05</v>
      </c>
      <c r="F19" s="37">
        <v>262</v>
      </c>
      <c r="G19" s="38">
        <v>258.8</v>
      </c>
      <c r="H19" s="38">
        <v>255.55</v>
      </c>
      <c r="I19" s="38">
        <v>252.35000000000002</v>
      </c>
      <c r="J19" s="38">
        <v>265.25</v>
      </c>
      <c r="K19" s="38">
        <v>268.45000000000005</v>
      </c>
      <c r="L19" s="38">
        <v>271.7</v>
      </c>
      <c r="M19" s="28">
        <v>265.2</v>
      </c>
      <c r="N19" s="28">
        <v>258.75</v>
      </c>
      <c r="O19" s="39">
        <v>19825000</v>
      </c>
      <c r="P19" s="40">
        <v>-1.840885684860968E-2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44980</v>
      </c>
      <c r="E20" s="37">
        <v>1837.75</v>
      </c>
      <c r="F20" s="37">
        <v>1841.6000000000001</v>
      </c>
      <c r="G20" s="38">
        <v>1811.2000000000003</v>
      </c>
      <c r="H20" s="38">
        <v>1784.65</v>
      </c>
      <c r="I20" s="38">
        <v>1754.2500000000002</v>
      </c>
      <c r="J20" s="38">
        <v>1868.1500000000003</v>
      </c>
      <c r="K20" s="38">
        <v>1898.5500000000004</v>
      </c>
      <c r="L20" s="38">
        <v>1925.1000000000004</v>
      </c>
      <c r="M20" s="28">
        <v>1872</v>
      </c>
      <c r="N20" s="28">
        <v>1815.05</v>
      </c>
      <c r="O20" s="39">
        <v>4317250</v>
      </c>
      <c r="P20" s="40">
        <v>1.6361603201695014E-2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44980</v>
      </c>
      <c r="E21" s="37">
        <v>1724.05</v>
      </c>
      <c r="F21" s="37">
        <v>1747.6000000000001</v>
      </c>
      <c r="G21" s="38">
        <v>1677.4500000000003</v>
      </c>
      <c r="H21" s="38">
        <v>1630.8500000000001</v>
      </c>
      <c r="I21" s="38">
        <v>1560.7000000000003</v>
      </c>
      <c r="J21" s="38">
        <v>1794.2000000000003</v>
      </c>
      <c r="K21" s="38">
        <v>1864.3500000000004</v>
      </c>
      <c r="L21" s="38">
        <v>1910.9500000000003</v>
      </c>
      <c r="M21" s="28">
        <v>1817.75</v>
      </c>
      <c r="N21" s="28">
        <v>1701</v>
      </c>
      <c r="O21" s="39">
        <v>12543750</v>
      </c>
      <c r="P21" s="40">
        <v>-9.1237632561170685E-3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44980</v>
      </c>
      <c r="E22" s="37">
        <v>578.4</v>
      </c>
      <c r="F22" s="37">
        <v>577.58333333333326</v>
      </c>
      <c r="G22" s="38">
        <v>569.61666666666656</v>
      </c>
      <c r="H22" s="38">
        <v>560.83333333333326</v>
      </c>
      <c r="I22" s="38">
        <v>552.86666666666656</v>
      </c>
      <c r="J22" s="38">
        <v>586.36666666666656</v>
      </c>
      <c r="K22" s="38">
        <v>594.33333333333326</v>
      </c>
      <c r="L22" s="38">
        <v>603.11666666666656</v>
      </c>
      <c r="M22" s="28">
        <v>585.54999999999995</v>
      </c>
      <c r="N22" s="28">
        <v>568.79999999999995</v>
      </c>
      <c r="O22" s="39">
        <v>56342500</v>
      </c>
      <c r="P22" s="40">
        <v>-2.1343118309920316E-2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44980</v>
      </c>
      <c r="E23" s="37">
        <v>3264.2</v>
      </c>
      <c r="F23" s="37">
        <v>3273.9166666666665</v>
      </c>
      <c r="G23" s="38">
        <v>3246.1833333333329</v>
      </c>
      <c r="H23" s="38">
        <v>3228.1666666666665</v>
      </c>
      <c r="I23" s="38">
        <v>3200.4333333333329</v>
      </c>
      <c r="J23" s="38">
        <v>3291.9333333333329</v>
      </c>
      <c r="K23" s="38">
        <v>3319.6666666666665</v>
      </c>
      <c r="L23" s="38">
        <v>3337.6833333333329</v>
      </c>
      <c r="M23" s="28">
        <v>3301.65</v>
      </c>
      <c r="N23" s="28">
        <v>3255.9</v>
      </c>
      <c r="O23" s="39">
        <v>767800</v>
      </c>
      <c r="P23" s="40">
        <v>7.3471529782209392E-3</v>
      </c>
    </row>
    <row r="24" spans="1:16" ht="12.75" customHeight="1">
      <c r="A24" s="28">
        <v>14</v>
      </c>
      <c r="B24" s="29" t="s">
        <v>42</v>
      </c>
      <c r="C24" s="30" t="s">
        <v>51</v>
      </c>
      <c r="D24" s="31">
        <v>44980</v>
      </c>
      <c r="E24" s="37">
        <v>353.1</v>
      </c>
      <c r="F24" s="37">
        <v>352.58333333333331</v>
      </c>
      <c r="G24" s="38">
        <v>349.56666666666661</v>
      </c>
      <c r="H24" s="38">
        <v>346.0333333333333</v>
      </c>
      <c r="I24" s="38">
        <v>343.01666666666659</v>
      </c>
      <c r="J24" s="38">
        <v>356.11666666666662</v>
      </c>
      <c r="K24" s="38">
        <v>359.13333333333338</v>
      </c>
      <c r="L24" s="38">
        <v>362.66666666666663</v>
      </c>
      <c r="M24" s="28">
        <v>355.6</v>
      </c>
      <c r="N24" s="28">
        <v>349.05</v>
      </c>
      <c r="O24" s="39">
        <v>67354200</v>
      </c>
      <c r="P24" s="40">
        <v>-1.1622071370083732E-2</v>
      </c>
    </row>
    <row r="25" spans="1:16" ht="12.75" customHeight="1">
      <c r="A25" s="28">
        <v>15</v>
      </c>
      <c r="B25" s="204" t="s">
        <v>44</v>
      </c>
      <c r="C25" s="30" t="s">
        <v>53</v>
      </c>
      <c r="D25" s="31">
        <v>44980</v>
      </c>
      <c r="E25" s="37">
        <v>4615.8999999999996</v>
      </c>
      <c r="F25" s="37">
        <v>4622.45</v>
      </c>
      <c r="G25" s="38">
        <v>4576.5</v>
      </c>
      <c r="H25" s="38">
        <v>4537.1000000000004</v>
      </c>
      <c r="I25" s="38">
        <v>4491.1500000000005</v>
      </c>
      <c r="J25" s="38">
        <v>4661.8499999999995</v>
      </c>
      <c r="K25" s="38">
        <v>4707.7999999999984</v>
      </c>
      <c r="L25" s="38">
        <v>4747.1999999999989</v>
      </c>
      <c r="M25" s="28">
        <v>4668.3999999999996</v>
      </c>
      <c r="N25" s="28">
        <v>4583.05</v>
      </c>
      <c r="O25" s="39">
        <v>1763750</v>
      </c>
      <c r="P25" s="40">
        <v>-4.2740841248303935E-2</v>
      </c>
    </row>
    <row r="26" spans="1:16" ht="12.75" customHeight="1">
      <c r="A26" s="28">
        <v>16</v>
      </c>
      <c r="B26" s="29" t="s">
        <v>49</v>
      </c>
      <c r="C26" s="30" t="s">
        <v>54</v>
      </c>
      <c r="D26" s="31">
        <v>44980</v>
      </c>
      <c r="E26" s="37">
        <v>331.15</v>
      </c>
      <c r="F26" s="37">
        <v>332.58333333333331</v>
      </c>
      <c r="G26" s="38">
        <v>328.36666666666662</v>
      </c>
      <c r="H26" s="38">
        <v>325.58333333333331</v>
      </c>
      <c r="I26" s="38">
        <v>321.36666666666662</v>
      </c>
      <c r="J26" s="38">
        <v>335.36666666666662</v>
      </c>
      <c r="K26" s="38">
        <v>339.58333333333331</v>
      </c>
      <c r="L26" s="38">
        <v>342.36666666666662</v>
      </c>
      <c r="M26" s="28">
        <v>336.8</v>
      </c>
      <c r="N26" s="28">
        <v>329.8</v>
      </c>
      <c r="O26" s="39">
        <v>13807500</v>
      </c>
      <c r="P26" s="40">
        <v>-1.771255060728745E-3</v>
      </c>
    </row>
    <row r="27" spans="1:16" ht="12.75" customHeight="1">
      <c r="A27" s="28">
        <v>17</v>
      </c>
      <c r="B27" s="29" t="s">
        <v>49</v>
      </c>
      <c r="C27" s="30" t="s">
        <v>55</v>
      </c>
      <c r="D27" s="31">
        <v>44980</v>
      </c>
      <c r="E27" s="37">
        <v>148.75</v>
      </c>
      <c r="F27" s="37">
        <v>149.46666666666667</v>
      </c>
      <c r="G27" s="38">
        <v>147.58333333333334</v>
      </c>
      <c r="H27" s="38">
        <v>146.41666666666669</v>
      </c>
      <c r="I27" s="38">
        <v>144.53333333333336</v>
      </c>
      <c r="J27" s="38">
        <v>150.63333333333333</v>
      </c>
      <c r="K27" s="38">
        <v>152.51666666666665</v>
      </c>
      <c r="L27" s="38">
        <v>153.68333333333331</v>
      </c>
      <c r="M27" s="28">
        <v>151.35</v>
      </c>
      <c r="N27" s="28">
        <v>148.30000000000001</v>
      </c>
      <c r="O27" s="39">
        <v>74545000</v>
      </c>
      <c r="P27" s="40">
        <v>-7.0596070596070596E-3</v>
      </c>
    </row>
    <row r="28" spans="1:16" ht="12.75" customHeight="1">
      <c r="A28" s="28">
        <v>18</v>
      </c>
      <c r="B28" s="29" t="s">
        <v>56</v>
      </c>
      <c r="C28" s="30" t="s">
        <v>57</v>
      </c>
      <c r="D28" s="31">
        <v>44980</v>
      </c>
      <c r="E28" s="37">
        <v>2834.05</v>
      </c>
      <c r="F28" s="37">
        <v>2824.8833333333332</v>
      </c>
      <c r="G28" s="38">
        <v>2802.3166666666666</v>
      </c>
      <c r="H28" s="38">
        <v>2770.5833333333335</v>
      </c>
      <c r="I28" s="38">
        <v>2748.0166666666669</v>
      </c>
      <c r="J28" s="38">
        <v>2856.6166666666663</v>
      </c>
      <c r="K28" s="38">
        <v>2879.1833333333329</v>
      </c>
      <c r="L28" s="38">
        <v>2910.9166666666661</v>
      </c>
      <c r="M28" s="28">
        <v>2847.45</v>
      </c>
      <c r="N28" s="28">
        <v>2793.15</v>
      </c>
      <c r="O28" s="39">
        <v>7818400</v>
      </c>
      <c r="P28" s="40">
        <v>-9.0245386331372947E-3</v>
      </c>
    </row>
    <row r="29" spans="1:16" ht="12.75" customHeight="1">
      <c r="A29" s="28">
        <v>19</v>
      </c>
      <c r="B29" s="29" t="s">
        <v>44</v>
      </c>
      <c r="C29" s="30" t="s">
        <v>298</v>
      </c>
      <c r="D29" s="31">
        <v>44980</v>
      </c>
      <c r="E29" s="37">
        <v>1913.4</v>
      </c>
      <c r="F29" s="37">
        <v>1918.0333333333335</v>
      </c>
      <c r="G29" s="38">
        <v>1900.366666666667</v>
      </c>
      <c r="H29" s="38">
        <v>1887.3333333333335</v>
      </c>
      <c r="I29" s="38">
        <v>1869.666666666667</v>
      </c>
      <c r="J29" s="38">
        <v>1931.0666666666671</v>
      </c>
      <c r="K29" s="38">
        <v>1948.7333333333336</v>
      </c>
      <c r="L29" s="38">
        <v>1961.7666666666671</v>
      </c>
      <c r="M29" s="28">
        <v>1935.7</v>
      </c>
      <c r="N29" s="28">
        <v>1905</v>
      </c>
      <c r="O29" s="39">
        <v>1969550</v>
      </c>
      <c r="P29" s="40">
        <v>-8.7197231833910042E-3</v>
      </c>
    </row>
    <row r="30" spans="1:16" ht="12.75" customHeight="1">
      <c r="A30" s="28">
        <v>20</v>
      </c>
      <c r="B30" s="29" t="s">
        <v>44</v>
      </c>
      <c r="C30" s="30" t="s">
        <v>299</v>
      </c>
      <c r="D30" s="31">
        <v>44980</v>
      </c>
      <c r="E30" s="37">
        <v>7275.6</v>
      </c>
      <c r="F30" s="37">
        <v>7332.25</v>
      </c>
      <c r="G30" s="38">
        <v>7169.7</v>
      </c>
      <c r="H30" s="38">
        <v>7063.8</v>
      </c>
      <c r="I30" s="38">
        <v>6901.25</v>
      </c>
      <c r="J30" s="38">
        <v>7438.15</v>
      </c>
      <c r="K30" s="38">
        <v>7600.6999999999989</v>
      </c>
      <c r="L30" s="38">
        <v>7706.5999999999995</v>
      </c>
      <c r="M30" s="28">
        <v>7494.8</v>
      </c>
      <c r="N30" s="28">
        <v>7226.35</v>
      </c>
      <c r="O30" s="39">
        <v>178050</v>
      </c>
      <c r="P30" s="40">
        <v>-6.2787777312683134E-3</v>
      </c>
    </row>
    <row r="31" spans="1:16" ht="12.75" customHeight="1">
      <c r="A31" s="28">
        <v>21</v>
      </c>
      <c r="B31" s="29" t="s">
        <v>58</v>
      </c>
      <c r="C31" s="30" t="s">
        <v>59</v>
      </c>
      <c r="D31" s="31">
        <v>44980</v>
      </c>
      <c r="E31" s="37">
        <v>610.85</v>
      </c>
      <c r="F31" s="37">
        <v>611.45000000000005</v>
      </c>
      <c r="G31" s="38">
        <v>601.85000000000014</v>
      </c>
      <c r="H31" s="38">
        <v>592.85000000000014</v>
      </c>
      <c r="I31" s="38">
        <v>583.25000000000023</v>
      </c>
      <c r="J31" s="38">
        <v>620.45000000000005</v>
      </c>
      <c r="K31" s="38">
        <v>630.04999999999995</v>
      </c>
      <c r="L31" s="38">
        <v>639.04999999999995</v>
      </c>
      <c r="M31" s="28">
        <v>621.04999999999995</v>
      </c>
      <c r="N31" s="28">
        <v>602.45000000000005</v>
      </c>
      <c r="O31" s="39">
        <v>12842000</v>
      </c>
      <c r="P31" s="40">
        <v>0.16607645509851993</v>
      </c>
    </row>
    <row r="32" spans="1:16" ht="12.75" customHeight="1">
      <c r="A32" s="28">
        <v>22</v>
      </c>
      <c r="B32" s="29" t="s">
        <v>47</v>
      </c>
      <c r="C32" s="30" t="s">
        <v>60</v>
      </c>
      <c r="D32" s="31">
        <v>44980</v>
      </c>
      <c r="E32" s="37">
        <v>473.85</v>
      </c>
      <c r="F32" s="37">
        <v>474.23333333333329</v>
      </c>
      <c r="G32" s="38">
        <v>468.51666666666659</v>
      </c>
      <c r="H32" s="38">
        <v>463.18333333333328</v>
      </c>
      <c r="I32" s="38">
        <v>457.46666666666658</v>
      </c>
      <c r="J32" s="38">
        <v>479.56666666666661</v>
      </c>
      <c r="K32" s="38">
        <v>485.2833333333333</v>
      </c>
      <c r="L32" s="38">
        <v>490.61666666666662</v>
      </c>
      <c r="M32" s="28">
        <v>479.95</v>
      </c>
      <c r="N32" s="28">
        <v>468.9</v>
      </c>
      <c r="O32" s="39">
        <v>17052000</v>
      </c>
      <c r="P32" s="40">
        <v>1.5120847719966662E-2</v>
      </c>
    </row>
    <row r="33" spans="1:16" ht="12.75" customHeight="1">
      <c r="A33" s="28">
        <v>23</v>
      </c>
      <c r="B33" s="29" t="s">
        <v>58</v>
      </c>
      <c r="C33" s="30" t="s">
        <v>61</v>
      </c>
      <c r="D33" s="31">
        <v>44980</v>
      </c>
      <c r="E33" s="37">
        <v>856.4</v>
      </c>
      <c r="F33" s="37">
        <v>858.96666666666658</v>
      </c>
      <c r="G33" s="38">
        <v>848.23333333333312</v>
      </c>
      <c r="H33" s="38">
        <v>840.06666666666649</v>
      </c>
      <c r="I33" s="38">
        <v>829.33333333333303</v>
      </c>
      <c r="J33" s="38">
        <v>867.13333333333321</v>
      </c>
      <c r="K33" s="38">
        <v>877.86666666666656</v>
      </c>
      <c r="L33" s="38">
        <v>886.0333333333333</v>
      </c>
      <c r="M33" s="28">
        <v>869.7</v>
      </c>
      <c r="N33" s="28">
        <v>850.8</v>
      </c>
      <c r="O33" s="39">
        <v>50667600</v>
      </c>
      <c r="P33" s="40">
        <v>2.1631300055650997E-2</v>
      </c>
    </row>
    <row r="34" spans="1:16" ht="12.75" customHeight="1">
      <c r="A34" s="28">
        <v>24</v>
      </c>
      <c r="B34" s="29" t="s">
        <v>49</v>
      </c>
      <c r="C34" s="30" t="s">
        <v>62</v>
      </c>
      <c r="D34" s="31">
        <v>44980</v>
      </c>
      <c r="E34" s="37">
        <v>3901.3</v>
      </c>
      <c r="F34" s="37">
        <v>3907.9333333333329</v>
      </c>
      <c r="G34" s="38">
        <v>3870.016666666666</v>
      </c>
      <c r="H34" s="38">
        <v>3838.7333333333331</v>
      </c>
      <c r="I34" s="38">
        <v>3800.8166666666662</v>
      </c>
      <c r="J34" s="38">
        <v>3939.2166666666658</v>
      </c>
      <c r="K34" s="38">
        <v>3977.1333333333328</v>
      </c>
      <c r="L34" s="38">
        <v>4008.4166666666656</v>
      </c>
      <c r="M34" s="28">
        <v>3945.85</v>
      </c>
      <c r="N34" s="28">
        <v>3876.65</v>
      </c>
      <c r="O34" s="39">
        <v>1529750</v>
      </c>
      <c r="P34" s="40">
        <v>3.7118644067796608E-2</v>
      </c>
    </row>
    <row r="35" spans="1:16" ht="12.75" customHeight="1">
      <c r="A35" s="28">
        <v>25</v>
      </c>
      <c r="B35" s="29" t="s">
        <v>63</v>
      </c>
      <c r="C35" s="30" t="s">
        <v>64</v>
      </c>
      <c r="D35" s="31">
        <v>44980</v>
      </c>
      <c r="E35" s="37">
        <v>1414.1</v>
      </c>
      <c r="F35" s="37">
        <v>1416.3166666666666</v>
      </c>
      <c r="G35" s="38">
        <v>1406.6333333333332</v>
      </c>
      <c r="H35" s="38">
        <v>1399.1666666666665</v>
      </c>
      <c r="I35" s="38">
        <v>1389.4833333333331</v>
      </c>
      <c r="J35" s="38">
        <v>1423.7833333333333</v>
      </c>
      <c r="K35" s="38">
        <v>1433.4666666666667</v>
      </c>
      <c r="L35" s="38">
        <v>1440.9333333333334</v>
      </c>
      <c r="M35" s="28">
        <v>1426</v>
      </c>
      <c r="N35" s="28">
        <v>1408.85</v>
      </c>
      <c r="O35" s="39">
        <v>10224000</v>
      </c>
      <c r="P35" s="40">
        <v>-1.2555534093104115E-2</v>
      </c>
    </row>
    <row r="36" spans="1:16" ht="12.75" customHeight="1">
      <c r="A36" s="28">
        <v>26</v>
      </c>
      <c r="B36" s="29" t="s">
        <v>63</v>
      </c>
      <c r="C36" s="30" t="s">
        <v>65</v>
      </c>
      <c r="D36" s="31">
        <v>44980</v>
      </c>
      <c r="E36" s="37">
        <v>6408.3</v>
      </c>
      <c r="F36" s="37">
        <v>6421.3166666666666</v>
      </c>
      <c r="G36" s="38">
        <v>6356.333333333333</v>
      </c>
      <c r="H36" s="38">
        <v>6304.3666666666668</v>
      </c>
      <c r="I36" s="38">
        <v>6239.3833333333332</v>
      </c>
      <c r="J36" s="38">
        <v>6473.2833333333328</v>
      </c>
      <c r="K36" s="38">
        <v>6538.2666666666664</v>
      </c>
      <c r="L36" s="38">
        <v>6590.2333333333327</v>
      </c>
      <c r="M36" s="28">
        <v>6486.3</v>
      </c>
      <c r="N36" s="28">
        <v>6369.35</v>
      </c>
      <c r="O36" s="39">
        <v>4829250</v>
      </c>
      <c r="P36" s="40">
        <v>1.9190871369294605E-3</v>
      </c>
    </row>
    <row r="37" spans="1:16" ht="12.75" customHeight="1">
      <c r="A37" s="28">
        <v>27</v>
      </c>
      <c r="B37" s="29" t="s">
        <v>49</v>
      </c>
      <c r="C37" s="30" t="s">
        <v>66</v>
      </c>
      <c r="D37" s="31">
        <v>44980</v>
      </c>
      <c r="E37" s="37">
        <v>2030.1</v>
      </c>
      <c r="F37" s="37">
        <v>2024.3666666666668</v>
      </c>
      <c r="G37" s="38">
        <v>1997.0833333333335</v>
      </c>
      <c r="H37" s="38">
        <v>1964.0666666666666</v>
      </c>
      <c r="I37" s="38">
        <v>1936.7833333333333</v>
      </c>
      <c r="J37" s="38">
        <v>2057.3833333333337</v>
      </c>
      <c r="K37" s="38">
        <v>2084.666666666667</v>
      </c>
      <c r="L37" s="38">
        <v>2117.6833333333338</v>
      </c>
      <c r="M37" s="28">
        <v>2051.65</v>
      </c>
      <c r="N37" s="28">
        <v>1991.35</v>
      </c>
      <c r="O37" s="39">
        <v>2006700</v>
      </c>
      <c r="P37" s="40">
        <v>1.2104705704342564E-2</v>
      </c>
    </row>
    <row r="38" spans="1:16" ht="12.75" customHeight="1">
      <c r="A38" s="28">
        <v>28</v>
      </c>
      <c r="B38" s="29" t="s">
        <v>44</v>
      </c>
      <c r="C38" s="30" t="s">
        <v>305</v>
      </c>
      <c r="D38" s="31">
        <v>44980</v>
      </c>
      <c r="E38" s="37">
        <v>371.5</v>
      </c>
      <c r="F38" s="37">
        <v>373.18333333333334</v>
      </c>
      <c r="G38" s="38">
        <v>368.36666666666667</v>
      </c>
      <c r="H38" s="38">
        <v>365.23333333333335</v>
      </c>
      <c r="I38" s="38">
        <v>360.41666666666669</v>
      </c>
      <c r="J38" s="38">
        <v>376.31666666666666</v>
      </c>
      <c r="K38" s="38">
        <v>381.13333333333338</v>
      </c>
      <c r="L38" s="38">
        <v>384.26666666666665</v>
      </c>
      <c r="M38" s="28">
        <v>378</v>
      </c>
      <c r="N38" s="28">
        <v>370.05</v>
      </c>
      <c r="O38" s="39">
        <v>7756800</v>
      </c>
      <c r="P38" s="40">
        <v>-3.7522334723049437E-2</v>
      </c>
    </row>
    <row r="39" spans="1:16" ht="12.75" customHeight="1">
      <c r="A39" s="28">
        <v>29</v>
      </c>
      <c r="B39" s="29" t="s">
        <v>58</v>
      </c>
      <c r="C39" s="30" t="s">
        <v>67</v>
      </c>
      <c r="D39" s="31">
        <v>44980</v>
      </c>
      <c r="E39" s="37">
        <v>235.25</v>
      </c>
      <c r="F39" s="37">
        <v>237.04999999999998</v>
      </c>
      <c r="G39" s="38">
        <v>232.59999999999997</v>
      </c>
      <c r="H39" s="38">
        <v>229.95</v>
      </c>
      <c r="I39" s="38">
        <v>225.49999999999997</v>
      </c>
      <c r="J39" s="38">
        <v>239.69999999999996</v>
      </c>
      <c r="K39" s="38">
        <v>244.14999999999995</v>
      </c>
      <c r="L39" s="38">
        <v>246.79999999999995</v>
      </c>
      <c r="M39" s="28">
        <v>241.5</v>
      </c>
      <c r="N39" s="28">
        <v>234.4</v>
      </c>
      <c r="O39" s="39">
        <v>40843800</v>
      </c>
      <c r="P39" s="40">
        <v>1.1997145660511997E-2</v>
      </c>
    </row>
    <row r="40" spans="1:16" ht="12.75" customHeight="1">
      <c r="A40" s="28">
        <v>30</v>
      </c>
      <c r="B40" s="29" t="s">
        <v>58</v>
      </c>
      <c r="C40" s="30" t="s">
        <v>68</v>
      </c>
      <c r="D40" s="31">
        <v>44980</v>
      </c>
      <c r="E40" s="37">
        <v>166.8</v>
      </c>
      <c r="F40" s="37">
        <v>166.76666666666668</v>
      </c>
      <c r="G40" s="38">
        <v>164.33333333333337</v>
      </c>
      <c r="H40" s="38">
        <v>161.8666666666667</v>
      </c>
      <c r="I40" s="38">
        <v>159.43333333333339</v>
      </c>
      <c r="J40" s="38">
        <v>169.23333333333335</v>
      </c>
      <c r="K40" s="38">
        <v>171.66666666666669</v>
      </c>
      <c r="L40" s="38">
        <v>174.13333333333333</v>
      </c>
      <c r="M40" s="28">
        <v>169.2</v>
      </c>
      <c r="N40" s="28">
        <v>164.3</v>
      </c>
      <c r="O40" s="39">
        <v>111360600</v>
      </c>
      <c r="P40" s="40">
        <v>3.9820833560932974E-2</v>
      </c>
    </row>
    <row r="41" spans="1:16" ht="12.75" customHeight="1">
      <c r="A41" s="28">
        <v>31</v>
      </c>
      <c r="B41" s="29" t="s">
        <v>56</v>
      </c>
      <c r="C41" s="30" t="s">
        <v>69</v>
      </c>
      <c r="D41" s="31">
        <v>44980</v>
      </c>
      <c r="E41" s="37">
        <v>1439.75</v>
      </c>
      <c r="F41" s="37">
        <v>1436.6166666666668</v>
      </c>
      <c r="G41" s="38">
        <v>1423.4333333333336</v>
      </c>
      <c r="H41" s="38">
        <v>1407.1166666666668</v>
      </c>
      <c r="I41" s="38">
        <v>1393.9333333333336</v>
      </c>
      <c r="J41" s="38">
        <v>1452.9333333333336</v>
      </c>
      <c r="K41" s="38">
        <v>1466.116666666667</v>
      </c>
      <c r="L41" s="38">
        <v>1482.4333333333336</v>
      </c>
      <c r="M41" s="28">
        <v>1449.8</v>
      </c>
      <c r="N41" s="28">
        <v>1420.3</v>
      </c>
      <c r="O41" s="39">
        <v>2763750</v>
      </c>
      <c r="P41" s="40">
        <v>-7.1336167067085565E-2</v>
      </c>
    </row>
    <row r="42" spans="1:16" ht="12.75" customHeight="1">
      <c r="A42" s="28">
        <v>32</v>
      </c>
      <c r="B42" s="29" t="s">
        <v>70</v>
      </c>
      <c r="C42" s="30" t="s">
        <v>71</v>
      </c>
      <c r="D42" s="31">
        <v>44980</v>
      </c>
      <c r="E42" s="37">
        <v>96.7</v>
      </c>
      <c r="F42" s="37">
        <v>97.366666666666674</v>
      </c>
      <c r="G42" s="38">
        <v>95.833333333333343</v>
      </c>
      <c r="H42" s="38">
        <v>94.966666666666669</v>
      </c>
      <c r="I42" s="38">
        <v>93.433333333333337</v>
      </c>
      <c r="J42" s="38">
        <v>98.233333333333348</v>
      </c>
      <c r="K42" s="38">
        <v>99.76666666666668</v>
      </c>
      <c r="L42" s="38">
        <v>100.63333333333335</v>
      </c>
      <c r="M42" s="28">
        <v>98.9</v>
      </c>
      <c r="N42" s="28">
        <v>96.5</v>
      </c>
      <c r="O42" s="39">
        <v>101499900</v>
      </c>
      <c r="P42" s="40">
        <v>1.9290211791642815E-2</v>
      </c>
    </row>
    <row r="43" spans="1:16" ht="12.75" customHeight="1">
      <c r="A43" s="28">
        <v>33</v>
      </c>
      <c r="B43" s="29" t="s">
        <v>56</v>
      </c>
      <c r="C43" s="30" t="s">
        <v>72</v>
      </c>
      <c r="D43" s="31">
        <v>44980</v>
      </c>
      <c r="E43" s="37">
        <v>568.9</v>
      </c>
      <c r="F43" s="37">
        <v>566.91666666666663</v>
      </c>
      <c r="G43" s="38">
        <v>563.18333333333328</v>
      </c>
      <c r="H43" s="38">
        <v>557.4666666666667</v>
      </c>
      <c r="I43" s="38">
        <v>553.73333333333335</v>
      </c>
      <c r="J43" s="38">
        <v>572.63333333333321</v>
      </c>
      <c r="K43" s="38">
        <v>576.36666666666656</v>
      </c>
      <c r="L43" s="38">
        <v>582.08333333333314</v>
      </c>
      <c r="M43" s="28">
        <v>570.65</v>
      </c>
      <c r="N43" s="28">
        <v>561.20000000000005</v>
      </c>
      <c r="O43" s="39">
        <v>7738500</v>
      </c>
      <c r="P43" s="40">
        <v>-1.0965837199493884E-2</v>
      </c>
    </row>
    <row r="44" spans="1:16" ht="12.75" customHeight="1">
      <c r="A44" s="28">
        <v>34</v>
      </c>
      <c r="B44" s="29" t="s">
        <v>49</v>
      </c>
      <c r="C44" s="30" t="s">
        <v>73</v>
      </c>
      <c r="D44" s="31">
        <v>44980</v>
      </c>
      <c r="E44" s="37">
        <v>861.4</v>
      </c>
      <c r="F44" s="37">
        <v>858.48333333333323</v>
      </c>
      <c r="G44" s="38">
        <v>851.96666666666647</v>
      </c>
      <c r="H44" s="38">
        <v>842.53333333333319</v>
      </c>
      <c r="I44" s="38">
        <v>836.01666666666642</v>
      </c>
      <c r="J44" s="38">
        <v>867.91666666666652</v>
      </c>
      <c r="K44" s="38">
        <v>874.43333333333317</v>
      </c>
      <c r="L44" s="38">
        <v>883.86666666666656</v>
      </c>
      <c r="M44" s="28">
        <v>865</v>
      </c>
      <c r="N44" s="28">
        <v>849.05</v>
      </c>
      <c r="O44" s="39">
        <v>8046000</v>
      </c>
      <c r="P44" s="40">
        <v>-2.3543689320388351E-2</v>
      </c>
    </row>
    <row r="45" spans="1:16" ht="12.75" customHeight="1">
      <c r="A45" s="28">
        <v>35</v>
      </c>
      <c r="B45" s="29" t="s">
        <v>74</v>
      </c>
      <c r="C45" s="30" t="s">
        <v>75</v>
      </c>
      <c r="D45" s="31">
        <v>44980</v>
      </c>
      <c r="E45" s="37">
        <v>777.25</v>
      </c>
      <c r="F45" s="37">
        <v>778.7166666666667</v>
      </c>
      <c r="G45" s="38">
        <v>770.18333333333339</v>
      </c>
      <c r="H45" s="38">
        <v>763.11666666666667</v>
      </c>
      <c r="I45" s="38">
        <v>754.58333333333337</v>
      </c>
      <c r="J45" s="38">
        <v>785.78333333333342</v>
      </c>
      <c r="K45" s="38">
        <v>794.31666666666672</v>
      </c>
      <c r="L45" s="38">
        <v>801.38333333333344</v>
      </c>
      <c r="M45" s="28">
        <v>787.25</v>
      </c>
      <c r="N45" s="28">
        <v>771.65</v>
      </c>
      <c r="O45" s="39">
        <v>46854000</v>
      </c>
      <c r="P45" s="40">
        <v>1.9239909896877388E-2</v>
      </c>
    </row>
    <row r="46" spans="1:16" ht="12.75" customHeight="1">
      <c r="A46" s="28">
        <v>36</v>
      </c>
      <c r="B46" s="29" t="s">
        <v>70</v>
      </c>
      <c r="C46" s="30" t="s">
        <v>76</v>
      </c>
      <c r="D46" s="31">
        <v>44980</v>
      </c>
      <c r="E46" s="37">
        <v>72.349999999999994</v>
      </c>
      <c r="F46" s="37">
        <v>72.38333333333334</v>
      </c>
      <c r="G46" s="38">
        <v>71.566666666666677</v>
      </c>
      <c r="H46" s="38">
        <v>70.783333333333331</v>
      </c>
      <c r="I46" s="38">
        <v>69.966666666666669</v>
      </c>
      <c r="J46" s="38">
        <v>73.166666666666686</v>
      </c>
      <c r="K46" s="38">
        <v>73.983333333333348</v>
      </c>
      <c r="L46" s="38">
        <v>74.766666666666694</v>
      </c>
      <c r="M46" s="28">
        <v>73.2</v>
      </c>
      <c r="N46" s="28">
        <v>71.599999999999994</v>
      </c>
      <c r="O46" s="39">
        <v>85554000</v>
      </c>
      <c r="P46" s="40">
        <v>-2.5941422594142258E-2</v>
      </c>
    </row>
    <row r="47" spans="1:16" ht="12.75" customHeight="1">
      <c r="A47" s="28">
        <v>37</v>
      </c>
      <c r="B47" s="29" t="s">
        <v>47</v>
      </c>
      <c r="C47" s="30" t="s">
        <v>77</v>
      </c>
      <c r="D47" s="31">
        <v>44980</v>
      </c>
      <c r="E47" s="37">
        <v>232.5</v>
      </c>
      <c r="F47" s="37">
        <v>235.53333333333333</v>
      </c>
      <c r="G47" s="38">
        <v>228.96666666666667</v>
      </c>
      <c r="H47" s="38">
        <v>225.43333333333334</v>
      </c>
      <c r="I47" s="38">
        <v>218.86666666666667</v>
      </c>
      <c r="J47" s="38">
        <v>239.06666666666666</v>
      </c>
      <c r="K47" s="38">
        <v>245.63333333333333</v>
      </c>
      <c r="L47" s="38">
        <v>249.16666666666666</v>
      </c>
      <c r="M47" s="28">
        <v>242.1</v>
      </c>
      <c r="N47" s="28">
        <v>232</v>
      </c>
      <c r="O47" s="39">
        <v>38435300</v>
      </c>
      <c r="P47" s="40">
        <v>0.12904533477467739</v>
      </c>
    </row>
    <row r="48" spans="1:16" ht="12.75" customHeight="1">
      <c r="A48" s="28">
        <v>38</v>
      </c>
      <c r="B48" s="29" t="s">
        <v>49</v>
      </c>
      <c r="C48" s="30" t="s">
        <v>78</v>
      </c>
      <c r="D48" s="31">
        <v>44980</v>
      </c>
      <c r="E48" s="37">
        <v>17793.599999999999</v>
      </c>
      <c r="F48" s="37">
        <v>17827.266666666666</v>
      </c>
      <c r="G48" s="38">
        <v>17633.733333333334</v>
      </c>
      <c r="H48" s="38">
        <v>17473.866666666669</v>
      </c>
      <c r="I48" s="38">
        <v>17280.333333333336</v>
      </c>
      <c r="J48" s="38">
        <v>17987.133333333331</v>
      </c>
      <c r="K48" s="38">
        <v>18180.666666666664</v>
      </c>
      <c r="L48" s="38">
        <v>18340.533333333329</v>
      </c>
      <c r="M48" s="28">
        <v>18020.8</v>
      </c>
      <c r="N48" s="28">
        <v>17667.400000000001</v>
      </c>
      <c r="O48" s="39">
        <v>163500</v>
      </c>
      <c r="P48" s="40">
        <v>-3.111111111111111E-2</v>
      </c>
    </row>
    <row r="49" spans="1:16" ht="12.75" customHeight="1">
      <c r="A49" s="28">
        <v>39</v>
      </c>
      <c r="B49" s="29" t="s">
        <v>79</v>
      </c>
      <c r="C49" s="30" t="s">
        <v>80</v>
      </c>
      <c r="D49" s="31">
        <v>44980</v>
      </c>
      <c r="E49" s="37">
        <v>331.4</v>
      </c>
      <c r="F49" s="37">
        <v>330.4</v>
      </c>
      <c r="G49" s="38">
        <v>327.39999999999998</v>
      </c>
      <c r="H49" s="38">
        <v>323.39999999999998</v>
      </c>
      <c r="I49" s="38">
        <v>320.39999999999998</v>
      </c>
      <c r="J49" s="38">
        <v>334.4</v>
      </c>
      <c r="K49" s="38">
        <v>337.4</v>
      </c>
      <c r="L49" s="38">
        <v>341.4</v>
      </c>
      <c r="M49" s="28">
        <v>333.4</v>
      </c>
      <c r="N49" s="28">
        <v>326.39999999999998</v>
      </c>
      <c r="O49" s="39">
        <v>15802200</v>
      </c>
      <c r="P49" s="40">
        <v>-4.3890219995643652E-2</v>
      </c>
    </row>
    <row r="50" spans="1:16" ht="12.75" customHeight="1">
      <c r="A50" s="28">
        <v>40</v>
      </c>
      <c r="B50" s="29" t="s">
        <v>56</v>
      </c>
      <c r="C50" s="30" t="s">
        <v>81</v>
      </c>
      <c r="D50" s="31">
        <v>44980</v>
      </c>
      <c r="E50" s="37">
        <v>4541.95</v>
      </c>
      <c r="F50" s="37">
        <v>4554.916666666667</v>
      </c>
      <c r="G50" s="38">
        <v>4511.0833333333339</v>
      </c>
      <c r="H50" s="38">
        <v>4480.2166666666672</v>
      </c>
      <c r="I50" s="38">
        <v>4436.3833333333341</v>
      </c>
      <c r="J50" s="38">
        <v>4585.7833333333338</v>
      </c>
      <c r="K50" s="38">
        <v>4629.6166666666677</v>
      </c>
      <c r="L50" s="38">
        <v>4660.4833333333336</v>
      </c>
      <c r="M50" s="28">
        <v>4598.75</v>
      </c>
      <c r="N50" s="28">
        <v>4524.05</v>
      </c>
      <c r="O50" s="39">
        <v>1502600</v>
      </c>
      <c r="P50" s="40">
        <v>-1.8806321013451744E-2</v>
      </c>
    </row>
    <row r="51" spans="1:16" ht="12.75" customHeight="1">
      <c r="A51" s="28">
        <v>41</v>
      </c>
      <c r="B51" s="29" t="s">
        <v>86</v>
      </c>
      <c r="C51" s="30" t="s">
        <v>310</v>
      </c>
      <c r="D51" s="31">
        <v>44980</v>
      </c>
      <c r="E51" s="37">
        <v>291.05</v>
      </c>
      <c r="F51" s="37">
        <v>291.7</v>
      </c>
      <c r="G51" s="38">
        <v>288.64999999999998</v>
      </c>
      <c r="H51" s="38">
        <v>286.25</v>
      </c>
      <c r="I51" s="38">
        <v>283.2</v>
      </c>
      <c r="J51" s="38">
        <v>294.09999999999997</v>
      </c>
      <c r="K51" s="38">
        <v>297.15000000000003</v>
      </c>
      <c r="L51" s="38">
        <v>299.54999999999995</v>
      </c>
      <c r="M51" s="28">
        <v>294.75</v>
      </c>
      <c r="N51" s="28">
        <v>289.3</v>
      </c>
      <c r="O51" s="39">
        <v>9360000</v>
      </c>
      <c r="P51" s="40">
        <v>1.4744145706851692E-2</v>
      </c>
    </row>
    <row r="52" spans="1:16" ht="12.75" customHeight="1">
      <c r="A52" s="28">
        <v>42</v>
      </c>
      <c r="B52" s="29" t="s">
        <v>58</v>
      </c>
      <c r="C52" s="30" t="s">
        <v>82</v>
      </c>
      <c r="D52" s="31">
        <v>44980</v>
      </c>
      <c r="E52" s="37">
        <v>293.55</v>
      </c>
      <c r="F52" s="37">
        <v>293</v>
      </c>
      <c r="G52" s="38">
        <v>290.35000000000002</v>
      </c>
      <c r="H52" s="38">
        <v>287.15000000000003</v>
      </c>
      <c r="I52" s="38">
        <v>284.50000000000006</v>
      </c>
      <c r="J52" s="38">
        <v>296.2</v>
      </c>
      <c r="K52" s="38">
        <v>298.84999999999997</v>
      </c>
      <c r="L52" s="38">
        <v>302.04999999999995</v>
      </c>
      <c r="M52" s="28">
        <v>295.64999999999998</v>
      </c>
      <c r="N52" s="28">
        <v>289.8</v>
      </c>
      <c r="O52" s="39">
        <v>44528400</v>
      </c>
      <c r="P52" s="40">
        <v>6.714686851422293E-3</v>
      </c>
    </row>
    <row r="53" spans="1:16" ht="12.75" customHeight="1">
      <c r="A53" s="28">
        <v>43</v>
      </c>
      <c r="B53" s="29" t="s">
        <v>63</v>
      </c>
      <c r="C53" s="30" t="s">
        <v>317</v>
      </c>
      <c r="D53" s="31">
        <v>44980</v>
      </c>
      <c r="E53" s="37">
        <v>579.5</v>
      </c>
      <c r="F53" s="37">
        <v>582.11666666666667</v>
      </c>
      <c r="G53" s="38">
        <v>574.23333333333335</v>
      </c>
      <c r="H53" s="38">
        <v>568.9666666666667</v>
      </c>
      <c r="I53" s="38">
        <v>561.08333333333337</v>
      </c>
      <c r="J53" s="38">
        <v>587.38333333333333</v>
      </c>
      <c r="K53" s="38">
        <v>595.26666666666677</v>
      </c>
      <c r="L53" s="38">
        <v>600.5333333333333</v>
      </c>
      <c r="M53" s="28">
        <v>590</v>
      </c>
      <c r="N53" s="28">
        <v>576.85</v>
      </c>
      <c r="O53" s="39">
        <v>3167775</v>
      </c>
      <c r="P53" s="40">
        <v>-1.276207839562443E-2</v>
      </c>
    </row>
    <row r="54" spans="1:16" ht="12.75" customHeight="1">
      <c r="A54" s="28">
        <v>44</v>
      </c>
      <c r="B54" s="29" t="s">
        <v>44</v>
      </c>
      <c r="C54" s="30" t="s">
        <v>328</v>
      </c>
      <c r="D54" s="31">
        <v>44980</v>
      </c>
      <c r="E54" s="37">
        <v>293.75</v>
      </c>
      <c r="F54" s="37">
        <v>295.93333333333334</v>
      </c>
      <c r="G54" s="38">
        <v>290.36666666666667</v>
      </c>
      <c r="H54" s="38">
        <v>286.98333333333335</v>
      </c>
      <c r="I54" s="38">
        <v>281.41666666666669</v>
      </c>
      <c r="J54" s="38">
        <v>299.31666666666666</v>
      </c>
      <c r="K54" s="38">
        <v>304.88333333333338</v>
      </c>
      <c r="L54" s="38">
        <v>308.26666666666665</v>
      </c>
      <c r="M54" s="28">
        <v>301.5</v>
      </c>
      <c r="N54" s="28">
        <v>292.55</v>
      </c>
      <c r="O54" s="39">
        <v>5782500</v>
      </c>
      <c r="P54" s="40">
        <v>-2.329192546583851E-3</v>
      </c>
    </row>
    <row r="55" spans="1:16" ht="12.75" customHeight="1">
      <c r="A55" s="28">
        <v>45</v>
      </c>
      <c r="B55" s="29" t="s">
        <v>63</v>
      </c>
      <c r="C55" s="30" t="s">
        <v>83</v>
      </c>
      <c r="D55" s="31">
        <v>44980</v>
      </c>
      <c r="E55" s="37">
        <v>778.7</v>
      </c>
      <c r="F55" s="37">
        <v>780.1</v>
      </c>
      <c r="G55" s="38">
        <v>773.95</v>
      </c>
      <c r="H55" s="38">
        <v>769.2</v>
      </c>
      <c r="I55" s="38">
        <v>763.05000000000007</v>
      </c>
      <c r="J55" s="38">
        <v>784.85</v>
      </c>
      <c r="K55" s="38">
        <v>790.99999999999989</v>
      </c>
      <c r="L55" s="38">
        <v>795.75</v>
      </c>
      <c r="M55" s="28">
        <v>786.25</v>
      </c>
      <c r="N55" s="28">
        <v>775.35</v>
      </c>
      <c r="O55" s="39">
        <v>11695000</v>
      </c>
      <c r="P55" s="40">
        <v>7.4297404974695809E-3</v>
      </c>
    </row>
    <row r="56" spans="1:16" ht="12.75" customHeight="1">
      <c r="A56" s="28">
        <v>46</v>
      </c>
      <c r="B56" s="29" t="s">
        <v>47</v>
      </c>
      <c r="C56" s="30" t="s">
        <v>84</v>
      </c>
      <c r="D56" s="31">
        <v>44980</v>
      </c>
      <c r="E56" s="37">
        <v>1024.8499999999999</v>
      </c>
      <c r="F56" s="37">
        <v>1027.5833333333333</v>
      </c>
      <c r="G56" s="38">
        <v>1019.8666666666666</v>
      </c>
      <c r="H56" s="38">
        <v>1014.8833333333333</v>
      </c>
      <c r="I56" s="38">
        <v>1007.1666666666666</v>
      </c>
      <c r="J56" s="38">
        <v>1032.5666666666666</v>
      </c>
      <c r="K56" s="38">
        <v>1040.2833333333333</v>
      </c>
      <c r="L56" s="38">
        <v>1045.2666666666664</v>
      </c>
      <c r="M56" s="28">
        <v>1035.3</v>
      </c>
      <c r="N56" s="28">
        <v>1022.6</v>
      </c>
      <c r="O56" s="39">
        <v>9524450</v>
      </c>
      <c r="P56" s="40">
        <v>3.6719966039337769E-2</v>
      </c>
    </row>
    <row r="57" spans="1:16" ht="12.75" customHeight="1">
      <c r="A57" s="28">
        <v>47</v>
      </c>
      <c r="B57" s="29" t="s">
        <v>44</v>
      </c>
      <c r="C57" s="30" t="s">
        <v>85</v>
      </c>
      <c r="D57" s="31">
        <v>44980</v>
      </c>
      <c r="E57" s="37">
        <v>216.8</v>
      </c>
      <c r="F57" s="37">
        <v>216.38333333333335</v>
      </c>
      <c r="G57" s="38">
        <v>214.9666666666667</v>
      </c>
      <c r="H57" s="38">
        <v>213.13333333333335</v>
      </c>
      <c r="I57" s="38">
        <v>211.7166666666667</v>
      </c>
      <c r="J57" s="38">
        <v>218.2166666666667</v>
      </c>
      <c r="K57" s="38">
        <v>219.63333333333338</v>
      </c>
      <c r="L57" s="38">
        <v>221.4666666666667</v>
      </c>
      <c r="M57" s="28">
        <v>217.8</v>
      </c>
      <c r="N57" s="28">
        <v>214.55</v>
      </c>
      <c r="O57" s="39">
        <v>44394000</v>
      </c>
      <c r="P57" s="40">
        <v>-4.8018077393842387E-3</v>
      </c>
    </row>
    <row r="58" spans="1:16" ht="12.75" customHeight="1">
      <c r="A58" s="28">
        <v>48</v>
      </c>
      <c r="B58" s="29" t="s">
        <v>86</v>
      </c>
      <c r="C58" s="30" t="s">
        <v>87</v>
      </c>
      <c r="D58" s="31">
        <v>44980</v>
      </c>
      <c r="E58" s="37">
        <v>4206.75</v>
      </c>
      <c r="F58" s="37">
        <v>4199.3166666666666</v>
      </c>
      <c r="G58" s="38">
        <v>4162.6333333333332</v>
      </c>
      <c r="H58" s="38">
        <v>4118.5166666666664</v>
      </c>
      <c r="I58" s="38">
        <v>4081.833333333333</v>
      </c>
      <c r="J58" s="38">
        <v>4243.4333333333334</v>
      </c>
      <c r="K58" s="38">
        <v>4280.1166666666659</v>
      </c>
      <c r="L58" s="38">
        <v>4324.2333333333336</v>
      </c>
      <c r="M58" s="28">
        <v>4236</v>
      </c>
      <c r="N58" s="28">
        <v>4155.2</v>
      </c>
      <c r="O58" s="39">
        <v>1410750</v>
      </c>
      <c r="P58" s="40">
        <v>-1.1144990011565556E-2</v>
      </c>
    </row>
    <row r="59" spans="1:16" ht="12.75" customHeight="1">
      <c r="A59" s="28">
        <v>49</v>
      </c>
      <c r="B59" s="29" t="s">
        <v>56</v>
      </c>
      <c r="C59" s="30" t="s">
        <v>88</v>
      </c>
      <c r="D59" s="31">
        <v>44980</v>
      </c>
      <c r="E59" s="37">
        <v>1454.7</v>
      </c>
      <c r="F59" s="37">
        <v>1451.9166666666667</v>
      </c>
      <c r="G59" s="38">
        <v>1443.8333333333335</v>
      </c>
      <c r="H59" s="38">
        <v>1432.9666666666667</v>
      </c>
      <c r="I59" s="38">
        <v>1424.8833333333334</v>
      </c>
      <c r="J59" s="38">
        <v>1462.7833333333335</v>
      </c>
      <c r="K59" s="38">
        <v>1470.866666666667</v>
      </c>
      <c r="L59" s="38">
        <v>1481.7333333333336</v>
      </c>
      <c r="M59" s="28">
        <v>1460</v>
      </c>
      <c r="N59" s="28">
        <v>1441.05</v>
      </c>
      <c r="O59" s="39">
        <v>2319450</v>
      </c>
      <c r="P59" s="40">
        <v>-1.2957998212689902E-2</v>
      </c>
    </row>
    <row r="60" spans="1:16" ht="12.75" customHeight="1">
      <c r="A60" s="28">
        <v>50</v>
      </c>
      <c r="B60" s="29" t="s">
        <v>44</v>
      </c>
      <c r="C60" s="30" t="s">
        <v>89</v>
      </c>
      <c r="D60" s="31">
        <v>44980</v>
      </c>
      <c r="E60" s="37">
        <v>606.79999999999995</v>
      </c>
      <c r="F60" s="37">
        <v>606.93333333333328</v>
      </c>
      <c r="G60" s="38">
        <v>599.46666666666658</v>
      </c>
      <c r="H60" s="38">
        <v>592.13333333333333</v>
      </c>
      <c r="I60" s="38">
        <v>584.66666666666663</v>
      </c>
      <c r="J60" s="38">
        <v>614.26666666666654</v>
      </c>
      <c r="K60" s="38">
        <v>621.73333333333323</v>
      </c>
      <c r="L60" s="38">
        <v>629.06666666666649</v>
      </c>
      <c r="M60" s="28">
        <v>614.4</v>
      </c>
      <c r="N60" s="28">
        <v>599.6</v>
      </c>
      <c r="O60" s="39">
        <v>10466000</v>
      </c>
      <c r="P60" s="40">
        <v>6.1783504108755202E-2</v>
      </c>
    </row>
    <row r="61" spans="1:16" ht="12.75" customHeight="1">
      <c r="A61" s="28">
        <v>51</v>
      </c>
      <c r="B61" s="29" t="s">
        <v>44</v>
      </c>
      <c r="C61" s="30" t="s">
        <v>90</v>
      </c>
      <c r="D61" s="31">
        <v>44980</v>
      </c>
      <c r="E61" s="37">
        <v>905.3</v>
      </c>
      <c r="F61" s="37">
        <v>907.0333333333333</v>
      </c>
      <c r="G61" s="38">
        <v>901.01666666666665</v>
      </c>
      <c r="H61" s="38">
        <v>896.73333333333335</v>
      </c>
      <c r="I61" s="38">
        <v>890.7166666666667</v>
      </c>
      <c r="J61" s="38">
        <v>911.31666666666661</v>
      </c>
      <c r="K61" s="38">
        <v>917.33333333333326</v>
      </c>
      <c r="L61" s="38">
        <v>921.61666666666656</v>
      </c>
      <c r="M61" s="28">
        <v>913.05</v>
      </c>
      <c r="N61" s="28">
        <v>902.75</v>
      </c>
      <c r="O61" s="39">
        <v>2185400</v>
      </c>
      <c r="P61" s="40">
        <v>-1.5452538631346579E-2</v>
      </c>
    </row>
    <row r="62" spans="1:16" ht="12.75" customHeight="1">
      <c r="A62" s="28">
        <v>52</v>
      </c>
      <c r="B62" s="29" t="s">
        <v>70</v>
      </c>
      <c r="C62" s="30" t="s">
        <v>246</v>
      </c>
      <c r="D62" s="31">
        <v>44980</v>
      </c>
      <c r="E62" s="37">
        <v>298.05</v>
      </c>
      <c r="F62" s="37">
        <v>298.63333333333338</v>
      </c>
      <c r="G62" s="38">
        <v>296.66666666666674</v>
      </c>
      <c r="H62" s="38">
        <v>295.28333333333336</v>
      </c>
      <c r="I62" s="38">
        <v>293.31666666666672</v>
      </c>
      <c r="J62" s="38">
        <v>300.01666666666677</v>
      </c>
      <c r="K62" s="38">
        <v>301.98333333333335</v>
      </c>
      <c r="L62" s="38">
        <v>303.36666666666679</v>
      </c>
      <c r="M62" s="28">
        <v>300.60000000000002</v>
      </c>
      <c r="N62" s="28">
        <v>297.25</v>
      </c>
      <c r="O62" s="39">
        <v>7278000</v>
      </c>
      <c r="P62" s="40">
        <v>8.7404751232631112E-2</v>
      </c>
    </row>
    <row r="63" spans="1:16" ht="12.75" customHeight="1">
      <c r="A63" s="28">
        <v>53</v>
      </c>
      <c r="B63" s="29" t="s">
        <v>58</v>
      </c>
      <c r="C63" s="30" t="s">
        <v>91</v>
      </c>
      <c r="D63" s="31">
        <v>44980</v>
      </c>
      <c r="E63" s="37">
        <v>139.05000000000001</v>
      </c>
      <c r="F63" s="37">
        <v>140.25</v>
      </c>
      <c r="G63" s="38">
        <v>136.65</v>
      </c>
      <c r="H63" s="38">
        <v>134.25</v>
      </c>
      <c r="I63" s="38">
        <v>130.65</v>
      </c>
      <c r="J63" s="38">
        <v>142.65</v>
      </c>
      <c r="K63" s="38">
        <v>146.25000000000003</v>
      </c>
      <c r="L63" s="38">
        <v>148.65</v>
      </c>
      <c r="M63" s="28">
        <v>143.85</v>
      </c>
      <c r="N63" s="28">
        <v>137.85</v>
      </c>
      <c r="O63" s="39">
        <v>14250000</v>
      </c>
      <c r="P63" s="40">
        <v>5.3994082840236685E-2</v>
      </c>
    </row>
    <row r="64" spans="1:16" ht="12.75" customHeight="1">
      <c r="A64" s="28">
        <v>54</v>
      </c>
      <c r="B64" s="29" t="s">
        <v>70</v>
      </c>
      <c r="C64" s="30" t="s">
        <v>92</v>
      </c>
      <c r="D64" s="31">
        <v>44980</v>
      </c>
      <c r="E64" s="37">
        <v>1611.1</v>
      </c>
      <c r="F64" s="37">
        <v>1617</v>
      </c>
      <c r="G64" s="38">
        <v>1602.05</v>
      </c>
      <c r="H64" s="38">
        <v>1593</v>
      </c>
      <c r="I64" s="38">
        <v>1578.05</v>
      </c>
      <c r="J64" s="38">
        <v>1626.05</v>
      </c>
      <c r="K64" s="38">
        <v>1640.9999999999998</v>
      </c>
      <c r="L64" s="38">
        <v>1650.05</v>
      </c>
      <c r="M64" s="28">
        <v>1631.95</v>
      </c>
      <c r="N64" s="28">
        <v>1607.95</v>
      </c>
      <c r="O64" s="39">
        <v>3048600</v>
      </c>
      <c r="P64" s="40">
        <v>2.6879547291835084E-2</v>
      </c>
    </row>
    <row r="65" spans="1:16" ht="12.75" customHeight="1">
      <c r="A65" s="28">
        <v>55</v>
      </c>
      <c r="B65" s="29" t="s">
        <v>56</v>
      </c>
      <c r="C65" s="30" t="s">
        <v>93</v>
      </c>
      <c r="D65" s="31">
        <v>44980</v>
      </c>
      <c r="E65" s="37">
        <v>534.35</v>
      </c>
      <c r="F65" s="37">
        <v>534.40000000000009</v>
      </c>
      <c r="G65" s="38">
        <v>531.35000000000014</v>
      </c>
      <c r="H65" s="38">
        <v>528.35</v>
      </c>
      <c r="I65" s="38">
        <v>525.30000000000007</v>
      </c>
      <c r="J65" s="38">
        <v>537.4000000000002</v>
      </c>
      <c r="K65" s="38">
        <v>540.45000000000016</v>
      </c>
      <c r="L65" s="38">
        <v>543.45000000000027</v>
      </c>
      <c r="M65" s="28">
        <v>537.45000000000005</v>
      </c>
      <c r="N65" s="28">
        <v>531.4</v>
      </c>
      <c r="O65" s="39">
        <v>11790000</v>
      </c>
      <c r="P65" s="40">
        <v>3.4042553191489361E-3</v>
      </c>
    </row>
    <row r="66" spans="1:16" ht="12.75" customHeight="1">
      <c r="A66" s="28">
        <v>56</v>
      </c>
      <c r="B66" s="29" t="s">
        <v>42</v>
      </c>
      <c r="C66" s="30" t="s">
        <v>247</v>
      </c>
      <c r="D66" s="31">
        <v>44980</v>
      </c>
      <c r="E66" s="37">
        <v>1945.7</v>
      </c>
      <c r="F66" s="37">
        <v>1956.3333333333333</v>
      </c>
      <c r="G66" s="38">
        <v>1920.3666666666666</v>
      </c>
      <c r="H66" s="38">
        <v>1895.0333333333333</v>
      </c>
      <c r="I66" s="38">
        <v>1859.0666666666666</v>
      </c>
      <c r="J66" s="38">
        <v>1981.6666666666665</v>
      </c>
      <c r="K66" s="38">
        <v>2017.6333333333332</v>
      </c>
      <c r="L66" s="38">
        <v>2042.9666666666665</v>
      </c>
      <c r="M66" s="28">
        <v>1992.3</v>
      </c>
      <c r="N66" s="28">
        <v>1931</v>
      </c>
      <c r="O66" s="39">
        <v>1732500</v>
      </c>
      <c r="P66" s="40">
        <v>4.6827794561933533E-2</v>
      </c>
    </row>
    <row r="67" spans="1:16" ht="12.75" customHeight="1">
      <c r="A67" s="28">
        <v>57</v>
      </c>
      <c r="B67" s="29" t="s">
        <v>38</v>
      </c>
      <c r="C67" s="30" t="s">
        <v>94</v>
      </c>
      <c r="D67" s="31">
        <v>44980</v>
      </c>
      <c r="E67" s="37">
        <v>1803.85</v>
      </c>
      <c r="F67" s="37">
        <v>1808.7333333333336</v>
      </c>
      <c r="G67" s="38">
        <v>1782.7666666666671</v>
      </c>
      <c r="H67" s="38">
        <v>1761.6833333333336</v>
      </c>
      <c r="I67" s="38">
        <v>1735.7166666666672</v>
      </c>
      <c r="J67" s="38">
        <v>1829.8166666666671</v>
      </c>
      <c r="K67" s="38">
        <v>1855.7833333333333</v>
      </c>
      <c r="L67" s="38">
        <v>1876.866666666667</v>
      </c>
      <c r="M67" s="28">
        <v>1834.7</v>
      </c>
      <c r="N67" s="28">
        <v>1787.65</v>
      </c>
      <c r="O67" s="39">
        <v>1918500</v>
      </c>
      <c r="P67" s="40">
        <v>5.137690094533498E-2</v>
      </c>
    </row>
    <row r="68" spans="1:16" ht="12.75" customHeight="1">
      <c r="A68" s="28">
        <v>58</v>
      </c>
      <c r="B68" s="29" t="s">
        <v>44</v>
      </c>
      <c r="C68" s="30" t="s">
        <v>336</v>
      </c>
      <c r="D68" s="31">
        <v>44980</v>
      </c>
      <c r="E68" s="37">
        <v>203.15</v>
      </c>
      <c r="F68" s="37">
        <v>203.85</v>
      </c>
      <c r="G68" s="38">
        <v>201.6</v>
      </c>
      <c r="H68" s="38">
        <v>200.05</v>
      </c>
      <c r="I68" s="38">
        <v>197.8</v>
      </c>
      <c r="J68" s="38">
        <v>205.39999999999998</v>
      </c>
      <c r="K68" s="38">
        <v>207.64999999999998</v>
      </c>
      <c r="L68" s="38">
        <v>209.19999999999996</v>
      </c>
      <c r="M68" s="28">
        <v>206.1</v>
      </c>
      <c r="N68" s="28">
        <v>202.3</v>
      </c>
      <c r="O68" s="39">
        <v>19395600</v>
      </c>
      <c r="P68" s="40">
        <v>1.4438348252959862E-4</v>
      </c>
    </row>
    <row r="69" spans="1:16" ht="12.75" customHeight="1">
      <c r="A69" s="28">
        <v>59</v>
      </c>
      <c r="B69" s="29" t="s">
        <v>47</v>
      </c>
      <c r="C69" s="30" t="s">
        <v>95</v>
      </c>
      <c r="D69" s="31">
        <v>44980</v>
      </c>
      <c r="E69" s="37">
        <v>2833.8</v>
      </c>
      <c r="F69" s="37">
        <v>2844.9</v>
      </c>
      <c r="G69" s="38">
        <v>2818.3</v>
      </c>
      <c r="H69" s="38">
        <v>2802.8</v>
      </c>
      <c r="I69" s="38">
        <v>2776.2000000000003</v>
      </c>
      <c r="J69" s="38">
        <v>2860.4</v>
      </c>
      <c r="K69" s="38">
        <v>2886.9999999999995</v>
      </c>
      <c r="L69" s="38">
        <v>2902.5</v>
      </c>
      <c r="M69" s="28">
        <v>2871.5</v>
      </c>
      <c r="N69" s="28">
        <v>2829.4</v>
      </c>
      <c r="O69" s="39">
        <v>3754650</v>
      </c>
      <c r="P69" s="40">
        <v>5.2610441767068274E-3</v>
      </c>
    </row>
    <row r="70" spans="1:16" ht="12.75" customHeight="1">
      <c r="A70" s="28">
        <v>60</v>
      </c>
      <c r="B70" s="29" t="s">
        <v>44</v>
      </c>
      <c r="C70" s="30" t="s">
        <v>249</v>
      </c>
      <c r="D70" s="31">
        <v>44980</v>
      </c>
      <c r="E70" s="37">
        <v>2743.1</v>
      </c>
      <c r="F70" s="37">
        <v>2738.0166666666664</v>
      </c>
      <c r="G70" s="38">
        <v>2708.1333333333328</v>
      </c>
      <c r="H70" s="38">
        <v>2673.1666666666665</v>
      </c>
      <c r="I70" s="38">
        <v>2643.2833333333328</v>
      </c>
      <c r="J70" s="38">
        <v>2772.9833333333327</v>
      </c>
      <c r="K70" s="38">
        <v>2802.8666666666659</v>
      </c>
      <c r="L70" s="38">
        <v>2837.8333333333326</v>
      </c>
      <c r="M70" s="28">
        <v>2767.9</v>
      </c>
      <c r="N70" s="28">
        <v>2703.05</v>
      </c>
      <c r="O70" s="39">
        <v>1341750</v>
      </c>
      <c r="P70" s="40">
        <v>2.3943527616140419E-2</v>
      </c>
    </row>
    <row r="71" spans="1:16" ht="12.75" customHeight="1">
      <c r="A71" s="28">
        <v>61</v>
      </c>
      <c r="B71" s="29" t="s">
        <v>96</v>
      </c>
      <c r="C71" s="30" t="s">
        <v>97</v>
      </c>
      <c r="D71" s="31">
        <v>44980</v>
      </c>
      <c r="E71" s="37">
        <v>364.35</v>
      </c>
      <c r="F71" s="37">
        <v>366.9666666666667</v>
      </c>
      <c r="G71" s="38">
        <v>360.43333333333339</v>
      </c>
      <c r="H71" s="38">
        <v>356.51666666666671</v>
      </c>
      <c r="I71" s="38">
        <v>349.98333333333341</v>
      </c>
      <c r="J71" s="38">
        <v>370.88333333333338</v>
      </c>
      <c r="K71" s="38">
        <v>377.41666666666669</v>
      </c>
      <c r="L71" s="38">
        <v>381.33333333333337</v>
      </c>
      <c r="M71" s="28">
        <v>373.5</v>
      </c>
      <c r="N71" s="28">
        <v>363.05</v>
      </c>
      <c r="O71" s="39">
        <v>44815650</v>
      </c>
      <c r="P71" s="40">
        <v>-1.1356604666399739E-2</v>
      </c>
    </row>
    <row r="72" spans="1:16" ht="12.75" customHeight="1">
      <c r="A72" s="28">
        <v>62</v>
      </c>
      <c r="B72" s="29" t="s">
        <v>47</v>
      </c>
      <c r="C72" s="30" t="s">
        <v>98</v>
      </c>
      <c r="D72" s="31">
        <v>44980</v>
      </c>
      <c r="E72" s="37">
        <v>4507.55</v>
      </c>
      <c r="F72" s="37">
        <v>4501.1333333333332</v>
      </c>
      <c r="G72" s="38">
        <v>4470.0666666666666</v>
      </c>
      <c r="H72" s="38">
        <v>4432.583333333333</v>
      </c>
      <c r="I72" s="38">
        <v>4401.5166666666664</v>
      </c>
      <c r="J72" s="38">
        <v>4538.6166666666668</v>
      </c>
      <c r="K72" s="38">
        <v>4569.6833333333325</v>
      </c>
      <c r="L72" s="38">
        <v>4607.166666666667</v>
      </c>
      <c r="M72" s="28">
        <v>4532.2</v>
      </c>
      <c r="N72" s="28">
        <v>4463.6499999999996</v>
      </c>
      <c r="O72" s="39">
        <v>2217500</v>
      </c>
      <c r="P72" s="40">
        <v>5.2700175667252224E-3</v>
      </c>
    </row>
    <row r="73" spans="1:16" ht="12.75" customHeight="1">
      <c r="A73" s="28">
        <v>63</v>
      </c>
      <c r="B73" s="29" t="s">
        <v>49</v>
      </c>
      <c r="C73" s="41" t="s">
        <v>99</v>
      </c>
      <c r="D73" s="31">
        <v>44980</v>
      </c>
      <c r="E73" s="37">
        <v>3281.15</v>
      </c>
      <c r="F73" s="37">
        <v>3272.5166666666664</v>
      </c>
      <c r="G73" s="38">
        <v>3252.6333333333328</v>
      </c>
      <c r="H73" s="38">
        <v>3224.1166666666663</v>
      </c>
      <c r="I73" s="38">
        <v>3204.2333333333327</v>
      </c>
      <c r="J73" s="38">
        <v>3301.0333333333328</v>
      </c>
      <c r="K73" s="38">
        <v>3320.9166666666661</v>
      </c>
      <c r="L73" s="38">
        <v>3349.4333333333329</v>
      </c>
      <c r="M73" s="28">
        <v>3292.4</v>
      </c>
      <c r="N73" s="28">
        <v>3244</v>
      </c>
      <c r="O73" s="39">
        <v>3492300</v>
      </c>
      <c r="P73" s="40">
        <v>2.9987096774193547E-2</v>
      </c>
    </row>
    <row r="74" spans="1:16" ht="12.75" customHeight="1">
      <c r="A74" s="28">
        <v>64</v>
      </c>
      <c r="B74" s="29" t="s">
        <v>49</v>
      </c>
      <c r="C74" s="30" t="s">
        <v>100</v>
      </c>
      <c r="D74" s="31">
        <v>44980</v>
      </c>
      <c r="E74" s="37">
        <v>2091.1</v>
      </c>
      <c r="F74" s="37">
        <v>2101.9166666666665</v>
      </c>
      <c r="G74" s="38">
        <v>2063.1833333333329</v>
      </c>
      <c r="H74" s="38">
        <v>2035.2666666666664</v>
      </c>
      <c r="I74" s="38">
        <v>1996.5333333333328</v>
      </c>
      <c r="J74" s="38">
        <v>2129.833333333333</v>
      </c>
      <c r="K74" s="38">
        <v>2168.5666666666666</v>
      </c>
      <c r="L74" s="38">
        <v>2196.4833333333331</v>
      </c>
      <c r="M74" s="28">
        <v>2140.65</v>
      </c>
      <c r="N74" s="28">
        <v>2074</v>
      </c>
      <c r="O74" s="39">
        <v>1195150</v>
      </c>
      <c r="P74" s="40">
        <v>0.1436842105263158</v>
      </c>
    </row>
    <row r="75" spans="1:16" ht="12.75" customHeight="1">
      <c r="A75" s="28">
        <v>65</v>
      </c>
      <c r="B75" s="29" t="s">
        <v>49</v>
      </c>
      <c r="C75" s="30" t="s">
        <v>101</v>
      </c>
      <c r="D75" s="31">
        <v>44980</v>
      </c>
      <c r="E75" s="37">
        <v>180.95</v>
      </c>
      <c r="F75" s="37">
        <v>181.38333333333333</v>
      </c>
      <c r="G75" s="38">
        <v>179.96666666666664</v>
      </c>
      <c r="H75" s="38">
        <v>178.98333333333332</v>
      </c>
      <c r="I75" s="38">
        <v>177.56666666666663</v>
      </c>
      <c r="J75" s="38">
        <v>182.36666666666665</v>
      </c>
      <c r="K75" s="38">
        <v>183.78333333333333</v>
      </c>
      <c r="L75" s="38">
        <v>184.76666666666665</v>
      </c>
      <c r="M75" s="28">
        <v>182.8</v>
      </c>
      <c r="N75" s="28">
        <v>180.4</v>
      </c>
      <c r="O75" s="39">
        <v>22910400</v>
      </c>
      <c r="P75" s="40">
        <v>-3.4450360162856246E-3</v>
      </c>
    </row>
    <row r="76" spans="1:16" ht="12.75" customHeight="1">
      <c r="A76" s="28">
        <v>66</v>
      </c>
      <c r="B76" s="29" t="s">
        <v>58</v>
      </c>
      <c r="C76" s="30" t="s">
        <v>102</v>
      </c>
      <c r="D76" s="31">
        <v>44980</v>
      </c>
      <c r="E76" s="37">
        <v>127.4</v>
      </c>
      <c r="F76" s="37">
        <v>128.08333333333334</v>
      </c>
      <c r="G76" s="38">
        <v>126.06666666666669</v>
      </c>
      <c r="H76" s="38">
        <v>124.73333333333335</v>
      </c>
      <c r="I76" s="38">
        <v>122.7166666666667</v>
      </c>
      <c r="J76" s="38">
        <v>129.41666666666669</v>
      </c>
      <c r="K76" s="38">
        <v>131.43333333333334</v>
      </c>
      <c r="L76" s="38">
        <v>132.76666666666668</v>
      </c>
      <c r="M76" s="28">
        <v>130.1</v>
      </c>
      <c r="N76" s="28">
        <v>126.75</v>
      </c>
      <c r="O76" s="39">
        <v>81455000</v>
      </c>
      <c r="P76" s="40">
        <v>9.1524288107202686E-2</v>
      </c>
    </row>
    <row r="77" spans="1:16" ht="12.75" customHeight="1">
      <c r="A77" s="28">
        <v>67</v>
      </c>
      <c r="B77" s="29" t="s">
        <v>86</v>
      </c>
      <c r="C77" s="30" t="s">
        <v>348</v>
      </c>
      <c r="D77" s="31">
        <v>44980</v>
      </c>
      <c r="E77" s="37">
        <v>118.35</v>
      </c>
      <c r="F77" s="37">
        <v>118.06666666666666</v>
      </c>
      <c r="G77" s="38">
        <v>116.03333333333333</v>
      </c>
      <c r="H77" s="38">
        <v>113.71666666666667</v>
      </c>
      <c r="I77" s="38">
        <v>111.68333333333334</v>
      </c>
      <c r="J77" s="38">
        <v>120.38333333333333</v>
      </c>
      <c r="K77" s="38">
        <v>122.41666666666666</v>
      </c>
      <c r="L77" s="38">
        <v>124.73333333333332</v>
      </c>
      <c r="M77" s="28">
        <v>120.1</v>
      </c>
      <c r="N77" s="28">
        <v>115.75</v>
      </c>
      <c r="O77" s="39">
        <v>17050800</v>
      </c>
      <c r="P77" s="40">
        <v>-3.048780487804878E-4</v>
      </c>
    </row>
    <row r="78" spans="1:16" ht="12.75" customHeight="1">
      <c r="A78" s="28">
        <v>68</v>
      </c>
      <c r="B78" s="29" t="s">
        <v>79</v>
      </c>
      <c r="C78" s="30" t="s">
        <v>103</v>
      </c>
      <c r="D78" s="31">
        <v>44980</v>
      </c>
      <c r="E78" s="37">
        <v>96.2</v>
      </c>
      <c r="F78" s="37">
        <v>96.266666666666666</v>
      </c>
      <c r="G78" s="38">
        <v>95.433333333333337</v>
      </c>
      <c r="H78" s="38">
        <v>94.666666666666671</v>
      </c>
      <c r="I78" s="38">
        <v>93.833333333333343</v>
      </c>
      <c r="J78" s="38">
        <v>97.033333333333331</v>
      </c>
      <c r="K78" s="38">
        <v>97.866666666666674</v>
      </c>
      <c r="L78" s="38">
        <v>98.633333333333326</v>
      </c>
      <c r="M78" s="28">
        <v>97.1</v>
      </c>
      <c r="N78" s="28">
        <v>95.5</v>
      </c>
      <c r="O78" s="39">
        <v>55421550</v>
      </c>
      <c r="P78" s="40">
        <v>7.9486722509356622E-2</v>
      </c>
    </row>
    <row r="79" spans="1:16" ht="12.75" customHeight="1">
      <c r="A79" s="28">
        <v>69</v>
      </c>
      <c r="B79" s="29" t="s">
        <v>47</v>
      </c>
      <c r="C79" s="30" t="s">
        <v>104</v>
      </c>
      <c r="D79" s="31">
        <v>44980</v>
      </c>
      <c r="E79" s="37">
        <v>435.25</v>
      </c>
      <c r="F79" s="37">
        <v>436.2166666666667</v>
      </c>
      <c r="G79" s="38">
        <v>432.08333333333337</v>
      </c>
      <c r="H79" s="38">
        <v>428.91666666666669</v>
      </c>
      <c r="I79" s="38">
        <v>424.78333333333336</v>
      </c>
      <c r="J79" s="38">
        <v>439.38333333333338</v>
      </c>
      <c r="K79" s="38">
        <v>443.51666666666671</v>
      </c>
      <c r="L79" s="38">
        <v>446.68333333333339</v>
      </c>
      <c r="M79" s="28">
        <v>440.35</v>
      </c>
      <c r="N79" s="28">
        <v>433.05</v>
      </c>
      <c r="O79" s="39">
        <v>5557850</v>
      </c>
      <c r="P79" s="40">
        <v>-1.5159301130524152E-2</v>
      </c>
    </row>
    <row r="80" spans="1:16" ht="12.75" customHeight="1">
      <c r="A80" s="28">
        <v>70</v>
      </c>
      <c r="B80" s="29" t="s">
        <v>105</v>
      </c>
      <c r="C80" s="30" t="s">
        <v>106</v>
      </c>
      <c r="D80" s="31">
        <v>44980</v>
      </c>
      <c r="E80" s="37">
        <v>39.700000000000003</v>
      </c>
      <c r="F80" s="37">
        <v>39.550000000000004</v>
      </c>
      <c r="G80" s="38">
        <v>39.350000000000009</v>
      </c>
      <c r="H80" s="38">
        <v>39.000000000000007</v>
      </c>
      <c r="I80" s="38">
        <v>38.800000000000011</v>
      </c>
      <c r="J80" s="38">
        <v>39.900000000000006</v>
      </c>
      <c r="K80" s="38">
        <v>40.100000000000009</v>
      </c>
      <c r="L80" s="38">
        <v>40.450000000000003</v>
      </c>
      <c r="M80" s="28">
        <v>39.75</v>
      </c>
      <c r="N80" s="28">
        <v>39.200000000000003</v>
      </c>
      <c r="O80" s="39">
        <v>137160000</v>
      </c>
      <c r="P80" s="40">
        <v>1.2288276320159415E-2</v>
      </c>
    </row>
    <row r="81" spans="1:16" ht="12.75" customHeight="1">
      <c r="A81" s="28">
        <v>71</v>
      </c>
      <c r="B81" s="29" t="s">
        <v>44</v>
      </c>
      <c r="C81" s="30" t="s">
        <v>363</v>
      </c>
      <c r="D81" s="31">
        <v>44980</v>
      </c>
      <c r="E81" s="37">
        <v>542.79999999999995</v>
      </c>
      <c r="F81" s="37">
        <v>544.9666666666667</v>
      </c>
      <c r="G81" s="38">
        <v>538.98333333333335</v>
      </c>
      <c r="H81" s="38">
        <v>535.16666666666663</v>
      </c>
      <c r="I81" s="38">
        <v>529.18333333333328</v>
      </c>
      <c r="J81" s="38">
        <v>548.78333333333342</v>
      </c>
      <c r="K81" s="38">
        <v>554.76666666666677</v>
      </c>
      <c r="L81" s="38">
        <v>558.58333333333348</v>
      </c>
      <c r="M81" s="28">
        <v>550.95000000000005</v>
      </c>
      <c r="N81" s="28">
        <v>541.15</v>
      </c>
      <c r="O81" s="39">
        <v>7802600</v>
      </c>
      <c r="P81" s="40">
        <v>-2.4929366794083432E-3</v>
      </c>
    </row>
    <row r="82" spans="1:16" ht="12.75" customHeight="1">
      <c r="A82" s="28">
        <v>72</v>
      </c>
      <c r="B82" s="29" t="s">
        <v>56</v>
      </c>
      <c r="C82" s="30" t="s">
        <v>107</v>
      </c>
      <c r="D82" s="31">
        <v>44980</v>
      </c>
      <c r="E82" s="37">
        <v>944.4</v>
      </c>
      <c r="F82" s="37">
        <v>940.2833333333333</v>
      </c>
      <c r="G82" s="38">
        <v>929.11666666666656</v>
      </c>
      <c r="H82" s="38">
        <v>913.83333333333326</v>
      </c>
      <c r="I82" s="38">
        <v>902.66666666666652</v>
      </c>
      <c r="J82" s="38">
        <v>955.56666666666661</v>
      </c>
      <c r="K82" s="38">
        <v>966.73333333333335</v>
      </c>
      <c r="L82" s="38">
        <v>982.01666666666665</v>
      </c>
      <c r="M82" s="28">
        <v>951.45</v>
      </c>
      <c r="N82" s="28">
        <v>925</v>
      </c>
      <c r="O82" s="39">
        <v>6046000</v>
      </c>
      <c r="P82" s="40">
        <v>1.6647048932234742E-2</v>
      </c>
    </row>
    <row r="83" spans="1:16" ht="12.75" customHeight="1">
      <c r="A83" s="28">
        <v>73</v>
      </c>
      <c r="B83" s="29" t="s">
        <v>96</v>
      </c>
      <c r="C83" s="30" t="s">
        <v>108</v>
      </c>
      <c r="D83" s="31">
        <v>44980</v>
      </c>
      <c r="E83" s="37">
        <v>1165.95</v>
      </c>
      <c r="F83" s="37">
        <v>1171.6333333333334</v>
      </c>
      <c r="G83" s="38">
        <v>1154.3166666666668</v>
      </c>
      <c r="H83" s="38">
        <v>1142.6833333333334</v>
      </c>
      <c r="I83" s="38">
        <v>1125.3666666666668</v>
      </c>
      <c r="J83" s="38">
        <v>1183.2666666666669</v>
      </c>
      <c r="K83" s="38">
        <v>1200.5833333333335</v>
      </c>
      <c r="L83" s="38">
        <v>1212.2166666666669</v>
      </c>
      <c r="M83" s="28">
        <v>1188.95</v>
      </c>
      <c r="N83" s="28">
        <v>1160</v>
      </c>
      <c r="O83" s="39">
        <v>4637600</v>
      </c>
      <c r="P83" s="40">
        <v>1.7056575636126385E-2</v>
      </c>
    </row>
    <row r="84" spans="1:16" ht="12.75" customHeight="1">
      <c r="A84" s="28">
        <v>74</v>
      </c>
      <c r="B84" s="29" t="s">
        <v>47</v>
      </c>
      <c r="C84" s="205" t="s">
        <v>109</v>
      </c>
      <c r="D84" s="31">
        <v>44980</v>
      </c>
      <c r="E84" s="37">
        <v>287.8</v>
      </c>
      <c r="F84" s="37">
        <v>289.95</v>
      </c>
      <c r="G84" s="38">
        <v>284.39999999999998</v>
      </c>
      <c r="H84" s="38">
        <v>281</v>
      </c>
      <c r="I84" s="38">
        <v>275.45</v>
      </c>
      <c r="J84" s="38">
        <v>293.34999999999997</v>
      </c>
      <c r="K84" s="38">
        <v>298.90000000000003</v>
      </c>
      <c r="L84" s="38">
        <v>302.29999999999995</v>
      </c>
      <c r="M84" s="28">
        <v>295.5</v>
      </c>
      <c r="N84" s="28">
        <v>286.55</v>
      </c>
      <c r="O84" s="39">
        <v>8040000</v>
      </c>
      <c r="P84" s="40">
        <v>7.5187969924812026E-3</v>
      </c>
    </row>
    <row r="85" spans="1:16" ht="12.75" customHeight="1">
      <c r="A85" s="28">
        <v>75</v>
      </c>
      <c r="B85" s="29" t="s">
        <v>42</v>
      </c>
      <c r="C85" s="30" t="s">
        <v>110</v>
      </c>
      <c r="D85" s="31">
        <v>44980</v>
      </c>
      <c r="E85" s="37">
        <v>1646</v>
      </c>
      <c r="F85" s="37">
        <v>1648.25</v>
      </c>
      <c r="G85" s="38">
        <v>1624.3</v>
      </c>
      <c r="H85" s="38">
        <v>1602.6</v>
      </c>
      <c r="I85" s="38">
        <v>1578.6499999999999</v>
      </c>
      <c r="J85" s="38">
        <v>1669.95</v>
      </c>
      <c r="K85" s="38">
        <v>1693.8999999999999</v>
      </c>
      <c r="L85" s="38">
        <v>1715.6000000000001</v>
      </c>
      <c r="M85" s="28">
        <v>1672.2</v>
      </c>
      <c r="N85" s="28">
        <v>1626.55</v>
      </c>
      <c r="O85" s="39">
        <v>9074400</v>
      </c>
      <c r="P85" s="40">
        <v>-1.1026556918776208E-2</v>
      </c>
    </row>
    <row r="86" spans="1:16" ht="12.75" customHeight="1">
      <c r="A86" s="28">
        <v>76</v>
      </c>
      <c r="B86" s="29" t="s">
        <v>79</v>
      </c>
      <c r="C86" s="30" t="s">
        <v>111</v>
      </c>
      <c r="D86" s="31">
        <v>44980</v>
      </c>
      <c r="E86" s="37">
        <v>484.3</v>
      </c>
      <c r="F86" s="37">
        <v>482.58333333333331</v>
      </c>
      <c r="G86" s="38">
        <v>478.81666666666661</v>
      </c>
      <c r="H86" s="38">
        <v>473.33333333333331</v>
      </c>
      <c r="I86" s="38">
        <v>469.56666666666661</v>
      </c>
      <c r="J86" s="38">
        <v>488.06666666666661</v>
      </c>
      <c r="K86" s="38">
        <v>491.83333333333337</v>
      </c>
      <c r="L86" s="38">
        <v>497.31666666666661</v>
      </c>
      <c r="M86" s="28">
        <v>486.35</v>
      </c>
      <c r="N86" s="28">
        <v>477.1</v>
      </c>
      <c r="O86" s="39">
        <v>3892500</v>
      </c>
      <c r="P86" s="40">
        <v>-5.111821086261981E-3</v>
      </c>
    </row>
    <row r="87" spans="1:16" ht="12.75" customHeight="1">
      <c r="A87" s="28">
        <v>77</v>
      </c>
      <c r="B87" s="29" t="s">
        <v>44</v>
      </c>
      <c r="C87" s="30" t="s">
        <v>257</v>
      </c>
      <c r="D87" s="31">
        <v>44980</v>
      </c>
      <c r="E87" s="37">
        <v>2641.2</v>
      </c>
      <c r="F87" s="37">
        <v>2671.7666666666664</v>
      </c>
      <c r="G87" s="38">
        <v>2595.6833333333329</v>
      </c>
      <c r="H87" s="38">
        <v>2550.1666666666665</v>
      </c>
      <c r="I87" s="38">
        <v>2474.083333333333</v>
      </c>
      <c r="J87" s="38">
        <v>2717.2833333333328</v>
      </c>
      <c r="K87" s="38">
        <v>2793.3666666666668</v>
      </c>
      <c r="L87" s="38">
        <v>2838.8833333333328</v>
      </c>
      <c r="M87" s="28">
        <v>2747.85</v>
      </c>
      <c r="N87" s="28">
        <v>2626.25</v>
      </c>
      <c r="O87" s="39">
        <v>3154200</v>
      </c>
      <c r="P87" s="40">
        <v>1.8305084745762711E-2</v>
      </c>
    </row>
    <row r="88" spans="1:16" ht="12.75" customHeight="1">
      <c r="A88" s="28">
        <v>78</v>
      </c>
      <c r="B88" s="29" t="s">
        <v>70</v>
      </c>
      <c r="C88" s="30" t="s">
        <v>112</v>
      </c>
      <c r="D88" s="31">
        <v>44980</v>
      </c>
      <c r="E88" s="37">
        <v>1226.4000000000001</v>
      </c>
      <c r="F88" s="37">
        <v>1224.8500000000001</v>
      </c>
      <c r="G88" s="38">
        <v>1218.0000000000002</v>
      </c>
      <c r="H88" s="38">
        <v>1209.6000000000001</v>
      </c>
      <c r="I88" s="38">
        <v>1202.7500000000002</v>
      </c>
      <c r="J88" s="38">
        <v>1233.2500000000002</v>
      </c>
      <c r="K88" s="38">
        <v>1240.1000000000001</v>
      </c>
      <c r="L88" s="38">
        <v>1248.5000000000002</v>
      </c>
      <c r="M88" s="28">
        <v>1231.7</v>
      </c>
      <c r="N88" s="28">
        <v>1216.45</v>
      </c>
      <c r="O88" s="39">
        <v>4867000</v>
      </c>
      <c r="P88" s="40">
        <v>2.4092582851130983E-2</v>
      </c>
    </row>
    <row r="89" spans="1:16" ht="12.75" customHeight="1">
      <c r="A89" s="28">
        <v>79</v>
      </c>
      <c r="B89" s="29" t="s">
        <v>86</v>
      </c>
      <c r="C89" s="30" t="s">
        <v>113</v>
      </c>
      <c r="D89" s="31">
        <v>44980</v>
      </c>
      <c r="E89" s="37">
        <v>1110.6500000000001</v>
      </c>
      <c r="F89" s="37">
        <v>1113.5</v>
      </c>
      <c r="G89" s="38">
        <v>1103.95</v>
      </c>
      <c r="H89" s="38">
        <v>1097.25</v>
      </c>
      <c r="I89" s="38">
        <v>1087.7</v>
      </c>
      <c r="J89" s="38">
        <v>1120.2</v>
      </c>
      <c r="K89" s="38">
        <v>1129.7500000000002</v>
      </c>
      <c r="L89" s="38">
        <v>1136.45</v>
      </c>
      <c r="M89" s="28">
        <v>1123.05</v>
      </c>
      <c r="N89" s="28">
        <v>1106.8</v>
      </c>
      <c r="O89" s="39">
        <v>12044900</v>
      </c>
      <c r="P89" s="40">
        <v>5.3124426219474878E-2</v>
      </c>
    </row>
    <row r="90" spans="1:16" ht="12.75" customHeight="1">
      <c r="A90" s="28">
        <v>80</v>
      </c>
      <c r="B90" s="29" t="s">
        <v>63</v>
      </c>
      <c r="C90" s="30" t="s">
        <v>114</v>
      </c>
      <c r="D90" s="31">
        <v>44980</v>
      </c>
      <c r="E90" s="37">
        <v>2692.65</v>
      </c>
      <c r="F90" s="37">
        <v>2688.8666666666663</v>
      </c>
      <c r="G90" s="38">
        <v>2675.9833333333327</v>
      </c>
      <c r="H90" s="38">
        <v>2659.3166666666662</v>
      </c>
      <c r="I90" s="38">
        <v>2646.4333333333325</v>
      </c>
      <c r="J90" s="38">
        <v>2705.5333333333328</v>
      </c>
      <c r="K90" s="38">
        <v>2718.416666666667</v>
      </c>
      <c r="L90" s="38">
        <v>2735.083333333333</v>
      </c>
      <c r="M90" s="28">
        <v>2701.75</v>
      </c>
      <c r="N90" s="28">
        <v>2672.2</v>
      </c>
      <c r="O90" s="39">
        <v>22107900</v>
      </c>
      <c r="P90" s="40">
        <v>6.8312543549246514E-3</v>
      </c>
    </row>
    <row r="91" spans="1:16" ht="12.75" customHeight="1">
      <c r="A91" s="28">
        <v>81</v>
      </c>
      <c r="B91" s="29" t="s">
        <v>63</v>
      </c>
      <c r="C91" s="30" t="s">
        <v>115</v>
      </c>
      <c r="D91" s="31">
        <v>44980</v>
      </c>
      <c r="E91" s="37">
        <v>1858.9</v>
      </c>
      <c r="F91" s="37">
        <v>1871.5333333333335</v>
      </c>
      <c r="G91" s="38">
        <v>1839.616666666667</v>
      </c>
      <c r="H91" s="38">
        <v>1820.3333333333335</v>
      </c>
      <c r="I91" s="38">
        <v>1788.416666666667</v>
      </c>
      <c r="J91" s="38">
        <v>1890.8166666666671</v>
      </c>
      <c r="K91" s="38">
        <v>1922.7333333333336</v>
      </c>
      <c r="L91" s="38">
        <v>1942.0166666666671</v>
      </c>
      <c r="M91" s="28">
        <v>1903.45</v>
      </c>
      <c r="N91" s="28">
        <v>1852.25</v>
      </c>
      <c r="O91" s="39">
        <v>2235300</v>
      </c>
      <c r="P91" s="40">
        <v>7.162375952826118E-2</v>
      </c>
    </row>
    <row r="92" spans="1:16" ht="12.75" customHeight="1">
      <c r="A92" s="28">
        <v>82</v>
      </c>
      <c r="B92" s="29" t="s">
        <v>58</v>
      </c>
      <c r="C92" s="30" t="s">
        <v>116</v>
      </c>
      <c r="D92" s="31">
        <v>44980</v>
      </c>
      <c r="E92" s="37">
        <v>1658.55</v>
      </c>
      <c r="F92" s="37">
        <v>1657.8500000000001</v>
      </c>
      <c r="G92" s="38">
        <v>1645.7000000000003</v>
      </c>
      <c r="H92" s="38">
        <v>1632.8500000000001</v>
      </c>
      <c r="I92" s="38">
        <v>1620.7000000000003</v>
      </c>
      <c r="J92" s="38">
        <v>1670.7000000000003</v>
      </c>
      <c r="K92" s="38">
        <v>1682.8500000000004</v>
      </c>
      <c r="L92" s="38">
        <v>1695.7000000000003</v>
      </c>
      <c r="M92" s="28">
        <v>1670</v>
      </c>
      <c r="N92" s="28">
        <v>1645</v>
      </c>
      <c r="O92" s="39">
        <v>60631450</v>
      </c>
      <c r="P92" s="40">
        <v>-3.1648717322699366E-3</v>
      </c>
    </row>
    <row r="93" spans="1:16" ht="12.75" customHeight="1">
      <c r="A93" s="28">
        <v>83</v>
      </c>
      <c r="B93" s="29" t="s">
        <v>63</v>
      </c>
      <c r="C93" s="30" t="s">
        <v>117</v>
      </c>
      <c r="D93" s="31">
        <v>44980</v>
      </c>
      <c r="E93" s="37">
        <v>503.75</v>
      </c>
      <c r="F93" s="37">
        <v>506.33333333333331</v>
      </c>
      <c r="G93" s="38">
        <v>498.56666666666661</v>
      </c>
      <c r="H93" s="38">
        <v>493.38333333333327</v>
      </c>
      <c r="I93" s="38">
        <v>485.61666666666656</v>
      </c>
      <c r="J93" s="38">
        <v>511.51666666666665</v>
      </c>
      <c r="K93" s="38">
        <v>519.28333333333342</v>
      </c>
      <c r="L93" s="38">
        <v>524.4666666666667</v>
      </c>
      <c r="M93" s="28">
        <v>514.1</v>
      </c>
      <c r="N93" s="28">
        <v>501.15</v>
      </c>
      <c r="O93" s="39">
        <v>24046000</v>
      </c>
      <c r="P93" s="40">
        <v>2.3120846204249743E-2</v>
      </c>
    </row>
    <row r="94" spans="1:16" ht="12.75" customHeight="1">
      <c r="A94" s="28">
        <v>84</v>
      </c>
      <c r="B94" s="29" t="s">
        <v>49</v>
      </c>
      <c r="C94" s="30" t="s">
        <v>118</v>
      </c>
      <c r="D94" s="31">
        <v>44980</v>
      </c>
      <c r="E94" s="37">
        <v>2537.15</v>
      </c>
      <c r="F94" s="37">
        <v>2525.4166666666665</v>
      </c>
      <c r="G94" s="38">
        <v>2510.9333333333329</v>
      </c>
      <c r="H94" s="38">
        <v>2484.7166666666662</v>
      </c>
      <c r="I94" s="38">
        <v>2470.2333333333327</v>
      </c>
      <c r="J94" s="38">
        <v>2551.6333333333332</v>
      </c>
      <c r="K94" s="38">
        <v>2566.1166666666668</v>
      </c>
      <c r="L94" s="38">
        <v>2592.3333333333335</v>
      </c>
      <c r="M94" s="28">
        <v>2539.9</v>
      </c>
      <c r="N94" s="28">
        <v>2499.1999999999998</v>
      </c>
      <c r="O94" s="39">
        <v>3399000</v>
      </c>
      <c r="P94" s="40">
        <v>-4.830917874396135E-3</v>
      </c>
    </row>
    <row r="95" spans="1:16" ht="12.75" customHeight="1">
      <c r="A95" s="28">
        <v>85</v>
      </c>
      <c r="B95" s="29" t="s">
        <v>119</v>
      </c>
      <c r="C95" s="30" t="s">
        <v>120</v>
      </c>
      <c r="D95" s="31">
        <v>44980</v>
      </c>
      <c r="E95" s="37">
        <v>430.45</v>
      </c>
      <c r="F95" s="37">
        <v>432.25</v>
      </c>
      <c r="G95" s="38">
        <v>425.95</v>
      </c>
      <c r="H95" s="38">
        <v>421.45</v>
      </c>
      <c r="I95" s="38">
        <v>415.15</v>
      </c>
      <c r="J95" s="38">
        <v>436.75</v>
      </c>
      <c r="K95" s="38">
        <v>443.04999999999995</v>
      </c>
      <c r="L95" s="38">
        <v>447.55</v>
      </c>
      <c r="M95" s="28">
        <v>438.55</v>
      </c>
      <c r="N95" s="28">
        <v>427.75</v>
      </c>
      <c r="O95" s="39">
        <v>27998600</v>
      </c>
      <c r="P95" s="40">
        <v>3.188689954078737E-2</v>
      </c>
    </row>
    <row r="96" spans="1:16" ht="12.75" customHeight="1">
      <c r="A96" s="28">
        <v>86</v>
      </c>
      <c r="B96" s="29" t="s">
        <v>119</v>
      </c>
      <c r="C96" s="30" t="s">
        <v>372</v>
      </c>
      <c r="D96" s="31">
        <v>44980</v>
      </c>
      <c r="E96" s="37">
        <v>106</v>
      </c>
      <c r="F96" s="37">
        <v>107.03333333333335</v>
      </c>
      <c r="G96" s="38">
        <v>104.66666666666669</v>
      </c>
      <c r="H96" s="38">
        <v>103.33333333333334</v>
      </c>
      <c r="I96" s="38">
        <v>100.96666666666668</v>
      </c>
      <c r="J96" s="38">
        <v>108.36666666666669</v>
      </c>
      <c r="K96" s="38">
        <v>110.73333333333333</v>
      </c>
      <c r="L96" s="38">
        <v>112.06666666666669</v>
      </c>
      <c r="M96" s="28">
        <v>109.4</v>
      </c>
      <c r="N96" s="28">
        <v>105.7</v>
      </c>
      <c r="O96" s="39">
        <v>23059200</v>
      </c>
      <c r="P96" s="40">
        <v>3.7609694943585457E-3</v>
      </c>
    </row>
    <row r="97" spans="1:16" ht="12.75" customHeight="1">
      <c r="A97" s="28">
        <v>87</v>
      </c>
      <c r="B97" s="29" t="s">
        <v>79</v>
      </c>
      <c r="C97" s="30" t="s">
        <v>121</v>
      </c>
      <c r="D97" s="31">
        <v>44980</v>
      </c>
      <c r="E97" s="37">
        <v>234.4</v>
      </c>
      <c r="F97" s="37">
        <v>234.26666666666665</v>
      </c>
      <c r="G97" s="38">
        <v>231.43333333333331</v>
      </c>
      <c r="H97" s="38">
        <v>228.46666666666667</v>
      </c>
      <c r="I97" s="38">
        <v>225.63333333333333</v>
      </c>
      <c r="J97" s="38">
        <v>237.23333333333329</v>
      </c>
      <c r="K97" s="38">
        <v>240.06666666666666</v>
      </c>
      <c r="L97" s="38">
        <v>243.03333333333327</v>
      </c>
      <c r="M97" s="28">
        <v>237.1</v>
      </c>
      <c r="N97" s="28">
        <v>231.3</v>
      </c>
      <c r="O97" s="39">
        <v>20749500</v>
      </c>
      <c r="P97" s="40">
        <v>1.5459830866807611E-2</v>
      </c>
    </row>
    <row r="98" spans="1:16" ht="12.75" customHeight="1">
      <c r="A98" s="28">
        <v>88</v>
      </c>
      <c r="B98" s="29" t="s">
        <v>56</v>
      </c>
      <c r="C98" s="30" t="s">
        <v>122</v>
      </c>
      <c r="D98" s="31">
        <v>44980</v>
      </c>
      <c r="E98" s="37">
        <v>2520.5500000000002</v>
      </c>
      <c r="F98" s="37">
        <v>2527.2166666666667</v>
      </c>
      <c r="G98" s="38">
        <v>2504.4333333333334</v>
      </c>
      <c r="H98" s="38">
        <v>2488.3166666666666</v>
      </c>
      <c r="I98" s="38">
        <v>2465.5333333333333</v>
      </c>
      <c r="J98" s="38">
        <v>2543.3333333333335</v>
      </c>
      <c r="K98" s="38">
        <v>2566.1166666666672</v>
      </c>
      <c r="L98" s="38">
        <v>2582.2333333333336</v>
      </c>
      <c r="M98" s="28">
        <v>2550</v>
      </c>
      <c r="N98" s="28">
        <v>2511.1</v>
      </c>
      <c r="O98" s="39">
        <v>9535200</v>
      </c>
      <c r="P98" s="40">
        <v>3.027552674230146E-2</v>
      </c>
    </row>
    <row r="99" spans="1:16" ht="12.75" customHeight="1">
      <c r="A99" s="28">
        <v>89</v>
      </c>
      <c r="B99" s="29" t="s">
        <v>44</v>
      </c>
      <c r="C99" s="30" t="s">
        <v>373</v>
      </c>
      <c r="D99" s="31">
        <v>44980</v>
      </c>
      <c r="E99" s="37">
        <v>37222.85</v>
      </c>
      <c r="F99" s="37">
        <v>37175.533333333333</v>
      </c>
      <c r="G99" s="38">
        <v>36914.866666666669</v>
      </c>
      <c r="H99" s="38">
        <v>36606.883333333339</v>
      </c>
      <c r="I99" s="38">
        <v>36346.216666666674</v>
      </c>
      <c r="J99" s="38">
        <v>37483.516666666663</v>
      </c>
      <c r="K99" s="38">
        <v>37744.183333333334</v>
      </c>
      <c r="L99" s="38">
        <v>38052.166666666657</v>
      </c>
      <c r="M99" s="28">
        <v>37436.199999999997</v>
      </c>
      <c r="N99" s="28">
        <v>36867.550000000003</v>
      </c>
      <c r="O99" s="39">
        <v>25245</v>
      </c>
      <c r="P99" s="40">
        <v>-2.8851702250432775E-2</v>
      </c>
    </row>
    <row r="100" spans="1:16" ht="12.75" customHeight="1">
      <c r="A100" s="28">
        <v>90</v>
      </c>
      <c r="B100" s="29" t="s">
        <v>63</v>
      </c>
      <c r="C100" s="30" t="s">
        <v>123</v>
      </c>
      <c r="D100" s="31">
        <v>44980</v>
      </c>
      <c r="E100" s="37">
        <v>113</v>
      </c>
      <c r="F100" s="37">
        <v>113.63333333333333</v>
      </c>
      <c r="G100" s="38">
        <v>110.91666666666666</v>
      </c>
      <c r="H100" s="38">
        <v>108.83333333333333</v>
      </c>
      <c r="I100" s="38">
        <v>106.11666666666666</v>
      </c>
      <c r="J100" s="38">
        <v>115.71666666666665</v>
      </c>
      <c r="K100" s="38">
        <v>118.43333333333332</v>
      </c>
      <c r="L100" s="38">
        <v>120.51666666666665</v>
      </c>
      <c r="M100" s="28">
        <v>116.35</v>
      </c>
      <c r="N100" s="28">
        <v>111.55</v>
      </c>
      <c r="O100" s="39">
        <v>46684000</v>
      </c>
      <c r="P100" s="40">
        <v>-3.4576888080072796E-2</v>
      </c>
    </row>
    <row r="101" spans="1:16" ht="12.75" customHeight="1">
      <c r="A101" s="28">
        <v>91</v>
      </c>
      <c r="B101" s="29" t="s">
        <v>58</v>
      </c>
      <c r="C101" s="30" t="s">
        <v>124</v>
      </c>
      <c r="D101" s="31">
        <v>44980</v>
      </c>
      <c r="E101" s="37">
        <v>862.05</v>
      </c>
      <c r="F101" s="37">
        <v>861.5</v>
      </c>
      <c r="G101" s="38">
        <v>856.2</v>
      </c>
      <c r="H101" s="38">
        <v>850.35</v>
      </c>
      <c r="I101" s="38">
        <v>845.05000000000007</v>
      </c>
      <c r="J101" s="38">
        <v>867.35</v>
      </c>
      <c r="K101" s="38">
        <v>872.65</v>
      </c>
      <c r="L101" s="38">
        <v>878.5</v>
      </c>
      <c r="M101" s="28">
        <v>866.8</v>
      </c>
      <c r="N101" s="28">
        <v>855.65</v>
      </c>
      <c r="O101" s="39">
        <v>75842200</v>
      </c>
      <c r="P101" s="40">
        <v>-1.7305494585230469E-2</v>
      </c>
    </row>
    <row r="102" spans="1:16" ht="12.75" customHeight="1">
      <c r="A102" s="28">
        <v>92</v>
      </c>
      <c r="B102" s="29" t="s">
        <v>63</v>
      </c>
      <c r="C102" s="30" t="s">
        <v>125</v>
      </c>
      <c r="D102" s="31">
        <v>44980</v>
      </c>
      <c r="E102" s="37">
        <v>1117.0999999999999</v>
      </c>
      <c r="F102" s="37">
        <v>1116.2333333333333</v>
      </c>
      <c r="G102" s="38">
        <v>1111.5666666666666</v>
      </c>
      <c r="H102" s="38">
        <v>1106.0333333333333</v>
      </c>
      <c r="I102" s="38">
        <v>1101.3666666666666</v>
      </c>
      <c r="J102" s="38">
        <v>1121.7666666666667</v>
      </c>
      <c r="K102" s="38">
        <v>1126.4333333333332</v>
      </c>
      <c r="L102" s="38">
        <v>1131.9666666666667</v>
      </c>
      <c r="M102" s="28">
        <v>1120.9000000000001</v>
      </c>
      <c r="N102" s="28">
        <v>1110.7</v>
      </c>
      <c r="O102" s="39">
        <v>3524525</v>
      </c>
      <c r="P102" s="40">
        <v>-1.049994034124806E-2</v>
      </c>
    </row>
    <row r="103" spans="1:16" ht="12.75" customHeight="1">
      <c r="A103" s="28">
        <v>93</v>
      </c>
      <c r="B103" s="29" t="s">
        <v>63</v>
      </c>
      <c r="C103" s="30" t="s">
        <v>126</v>
      </c>
      <c r="D103" s="31">
        <v>44980</v>
      </c>
      <c r="E103" s="37">
        <v>417.25</v>
      </c>
      <c r="F103" s="37">
        <v>419.38333333333338</v>
      </c>
      <c r="G103" s="38">
        <v>411.26666666666677</v>
      </c>
      <c r="H103" s="38">
        <v>405.28333333333336</v>
      </c>
      <c r="I103" s="38">
        <v>397.16666666666674</v>
      </c>
      <c r="J103" s="38">
        <v>425.36666666666679</v>
      </c>
      <c r="K103" s="38">
        <v>433.48333333333346</v>
      </c>
      <c r="L103" s="38">
        <v>439.46666666666681</v>
      </c>
      <c r="M103" s="28">
        <v>427.5</v>
      </c>
      <c r="N103" s="28">
        <v>413.4</v>
      </c>
      <c r="O103" s="39">
        <v>14535000</v>
      </c>
      <c r="P103" s="40">
        <v>4.9382716049382713E-2</v>
      </c>
    </row>
    <row r="104" spans="1:16" ht="12.75" customHeight="1">
      <c r="A104" s="28">
        <v>94</v>
      </c>
      <c r="B104" s="29" t="s">
        <v>74</v>
      </c>
      <c r="C104" s="30" t="s">
        <v>127</v>
      </c>
      <c r="D104" s="31">
        <v>44980</v>
      </c>
      <c r="E104" s="37">
        <v>7.25</v>
      </c>
      <c r="F104" s="37">
        <v>7.2666666666666666</v>
      </c>
      <c r="G104" s="38">
        <v>7.0333333333333332</v>
      </c>
      <c r="H104" s="38">
        <v>6.8166666666666664</v>
      </c>
      <c r="I104" s="38">
        <v>6.583333333333333</v>
      </c>
      <c r="J104" s="38">
        <v>7.4833333333333334</v>
      </c>
      <c r="K104" s="38">
        <v>7.7166666666666659</v>
      </c>
      <c r="L104" s="38">
        <v>7.9333333333333336</v>
      </c>
      <c r="M104" s="28">
        <v>7.5</v>
      </c>
      <c r="N104" s="28">
        <v>7.05</v>
      </c>
      <c r="O104" s="39">
        <v>668500000</v>
      </c>
      <c r="P104" s="40">
        <v>2.0626269103345089E-2</v>
      </c>
    </row>
    <row r="105" spans="1:16" ht="12.75" customHeight="1">
      <c r="A105" s="28">
        <v>95</v>
      </c>
      <c r="B105" s="29" t="s">
        <v>63</v>
      </c>
      <c r="C105" s="30" t="s">
        <v>377</v>
      </c>
      <c r="D105" s="31">
        <v>44980</v>
      </c>
      <c r="E105" s="37">
        <v>75.849999999999994</v>
      </c>
      <c r="F105" s="37">
        <v>76.11666666666666</v>
      </c>
      <c r="G105" s="38">
        <v>74.98333333333332</v>
      </c>
      <c r="H105" s="38">
        <v>74.11666666666666</v>
      </c>
      <c r="I105" s="38">
        <v>72.98333333333332</v>
      </c>
      <c r="J105" s="38">
        <v>76.98333333333332</v>
      </c>
      <c r="K105" s="38">
        <v>78.116666666666674</v>
      </c>
      <c r="L105" s="38">
        <v>78.98333333333332</v>
      </c>
      <c r="M105" s="28">
        <v>77.25</v>
      </c>
      <c r="N105" s="28">
        <v>75.25</v>
      </c>
      <c r="O105" s="39">
        <v>162720000</v>
      </c>
      <c r="P105" s="40">
        <v>1.7826984424845187E-2</v>
      </c>
    </row>
    <row r="106" spans="1:16" ht="12.75" customHeight="1">
      <c r="A106" s="28">
        <v>96</v>
      </c>
      <c r="B106" s="29" t="s">
        <v>58</v>
      </c>
      <c r="C106" s="30" t="s">
        <v>128</v>
      </c>
      <c r="D106" s="31">
        <v>44980</v>
      </c>
      <c r="E106" s="37">
        <v>55.9</v>
      </c>
      <c r="F106" s="37">
        <v>56.18333333333333</v>
      </c>
      <c r="G106" s="38">
        <v>55.316666666666663</v>
      </c>
      <c r="H106" s="38">
        <v>54.733333333333334</v>
      </c>
      <c r="I106" s="38">
        <v>53.866666666666667</v>
      </c>
      <c r="J106" s="38">
        <v>56.766666666666659</v>
      </c>
      <c r="K106" s="38">
        <v>57.633333333333319</v>
      </c>
      <c r="L106" s="38">
        <v>58.216666666666654</v>
      </c>
      <c r="M106" s="28">
        <v>57.05</v>
      </c>
      <c r="N106" s="28">
        <v>55.6</v>
      </c>
      <c r="O106" s="39">
        <v>187320000</v>
      </c>
      <c r="P106" s="40">
        <v>1.9262161279791055E-2</v>
      </c>
    </row>
    <row r="107" spans="1:16" ht="12.75" customHeight="1">
      <c r="A107" s="28">
        <v>97</v>
      </c>
      <c r="B107" s="29" t="s">
        <v>44</v>
      </c>
      <c r="C107" s="30" t="s">
        <v>386</v>
      </c>
      <c r="D107" s="31">
        <v>44980</v>
      </c>
      <c r="E107" s="37">
        <v>135.44999999999999</v>
      </c>
      <c r="F107" s="37">
        <v>135.56666666666669</v>
      </c>
      <c r="G107" s="38">
        <v>134.48333333333338</v>
      </c>
      <c r="H107" s="38">
        <v>133.51666666666668</v>
      </c>
      <c r="I107" s="38">
        <v>132.43333333333337</v>
      </c>
      <c r="J107" s="38">
        <v>136.53333333333339</v>
      </c>
      <c r="K107" s="38">
        <v>137.6166666666667</v>
      </c>
      <c r="L107" s="38">
        <v>138.5833333333334</v>
      </c>
      <c r="M107" s="28">
        <v>136.65</v>
      </c>
      <c r="N107" s="28">
        <v>134.6</v>
      </c>
      <c r="O107" s="39">
        <v>42183750</v>
      </c>
      <c r="P107" s="40">
        <v>7.3430643861377275E-3</v>
      </c>
    </row>
    <row r="108" spans="1:16" ht="12.75" customHeight="1">
      <c r="A108" s="28">
        <v>98</v>
      </c>
      <c r="B108" s="29" t="s">
        <v>79</v>
      </c>
      <c r="C108" s="30" t="s">
        <v>129</v>
      </c>
      <c r="D108" s="31">
        <v>44980</v>
      </c>
      <c r="E108" s="37">
        <v>432.95</v>
      </c>
      <c r="F108" s="37">
        <v>433.88333333333327</v>
      </c>
      <c r="G108" s="38">
        <v>429.36666666666656</v>
      </c>
      <c r="H108" s="38">
        <v>425.7833333333333</v>
      </c>
      <c r="I108" s="38">
        <v>421.26666666666659</v>
      </c>
      <c r="J108" s="38">
        <v>437.46666666666653</v>
      </c>
      <c r="K108" s="38">
        <v>441.98333333333329</v>
      </c>
      <c r="L108" s="38">
        <v>445.56666666666649</v>
      </c>
      <c r="M108" s="28">
        <v>438.4</v>
      </c>
      <c r="N108" s="28">
        <v>430.3</v>
      </c>
      <c r="O108" s="39">
        <v>7807250</v>
      </c>
      <c r="P108" s="40">
        <v>-6.4741907261592303E-3</v>
      </c>
    </row>
    <row r="109" spans="1:16" ht="12.75" customHeight="1">
      <c r="A109" s="28">
        <v>99</v>
      </c>
      <c r="B109" s="29" t="s">
        <v>105</v>
      </c>
      <c r="C109" s="30" t="s">
        <v>130</v>
      </c>
      <c r="D109" s="31">
        <v>44980</v>
      </c>
      <c r="E109" s="37">
        <v>318.05</v>
      </c>
      <c r="F109" s="37">
        <v>320.15000000000003</v>
      </c>
      <c r="G109" s="38">
        <v>315.10000000000008</v>
      </c>
      <c r="H109" s="38">
        <v>312.15000000000003</v>
      </c>
      <c r="I109" s="38">
        <v>307.10000000000008</v>
      </c>
      <c r="J109" s="38">
        <v>323.10000000000008</v>
      </c>
      <c r="K109" s="38">
        <v>328.15000000000003</v>
      </c>
      <c r="L109" s="38">
        <v>331.10000000000008</v>
      </c>
      <c r="M109" s="28">
        <v>325.2</v>
      </c>
      <c r="N109" s="28">
        <v>317.2</v>
      </c>
      <c r="O109" s="39">
        <v>28814000</v>
      </c>
      <c r="P109" s="40">
        <v>9.6713154390637053E-3</v>
      </c>
    </row>
    <row r="110" spans="1:16" ht="12.75" customHeight="1">
      <c r="A110" s="28">
        <v>100</v>
      </c>
      <c r="B110" s="29" t="s">
        <v>42</v>
      </c>
      <c r="C110" s="30" t="s">
        <v>383</v>
      </c>
      <c r="D110" s="31">
        <v>44980</v>
      </c>
      <c r="E110" s="37">
        <v>198.35</v>
      </c>
      <c r="F110" s="37">
        <v>199.6</v>
      </c>
      <c r="G110" s="38">
        <v>194.89999999999998</v>
      </c>
      <c r="H110" s="38">
        <v>191.45</v>
      </c>
      <c r="I110" s="38">
        <v>186.74999999999997</v>
      </c>
      <c r="J110" s="38">
        <v>203.04999999999998</v>
      </c>
      <c r="K110" s="38">
        <v>207.74999999999997</v>
      </c>
      <c r="L110" s="38">
        <v>211.2</v>
      </c>
      <c r="M110" s="28">
        <v>204.3</v>
      </c>
      <c r="N110" s="28">
        <v>196.15</v>
      </c>
      <c r="O110" s="39">
        <v>16875100</v>
      </c>
      <c r="P110" s="40">
        <v>1.8019594121763471E-2</v>
      </c>
    </row>
    <row r="111" spans="1:16" ht="12.75" customHeight="1">
      <c r="A111" s="28">
        <v>101</v>
      </c>
      <c r="B111" s="29" t="s">
        <v>44</v>
      </c>
      <c r="C111" s="30" t="s">
        <v>260</v>
      </c>
      <c r="D111" s="31">
        <v>44980</v>
      </c>
      <c r="E111" s="37">
        <v>4794.3500000000004</v>
      </c>
      <c r="F111" s="37">
        <v>4786.2666666666664</v>
      </c>
      <c r="G111" s="38">
        <v>4760.3833333333332</v>
      </c>
      <c r="H111" s="38">
        <v>4726.416666666667</v>
      </c>
      <c r="I111" s="38">
        <v>4700.5333333333338</v>
      </c>
      <c r="J111" s="38">
        <v>4820.2333333333327</v>
      </c>
      <c r="K111" s="38">
        <v>4846.1166666666659</v>
      </c>
      <c r="L111" s="38">
        <v>4880.0833333333321</v>
      </c>
      <c r="M111" s="28">
        <v>4812.1499999999996</v>
      </c>
      <c r="N111" s="28">
        <v>4752.3</v>
      </c>
      <c r="O111" s="39">
        <v>343350</v>
      </c>
      <c r="P111" s="40">
        <v>-2.179598953792502E-3</v>
      </c>
    </row>
    <row r="112" spans="1:16" ht="12.75" customHeight="1">
      <c r="A112" s="28">
        <v>102</v>
      </c>
      <c r="B112" s="29" t="s">
        <v>44</v>
      </c>
      <c r="C112" s="30" t="s">
        <v>131</v>
      </c>
      <c r="D112" s="31">
        <v>44980</v>
      </c>
      <c r="E112" s="37">
        <v>1882.7</v>
      </c>
      <c r="F112" s="37">
        <v>1887.3666666666668</v>
      </c>
      <c r="G112" s="38">
        <v>1872.7333333333336</v>
      </c>
      <c r="H112" s="38">
        <v>1862.7666666666669</v>
      </c>
      <c r="I112" s="38">
        <v>1848.1333333333337</v>
      </c>
      <c r="J112" s="38">
        <v>1897.3333333333335</v>
      </c>
      <c r="K112" s="38">
        <v>1911.9666666666667</v>
      </c>
      <c r="L112" s="38">
        <v>1921.9333333333334</v>
      </c>
      <c r="M112" s="28">
        <v>1902</v>
      </c>
      <c r="N112" s="28">
        <v>1877.4</v>
      </c>
      <c r="O112" s="39">
        <v>4842000</v>
      </c>
      <c r="P112" s="40">
        <v>3.3621517771373677E-2</v>
      </c>
    </row>
    <row r="113" spans="1:16" ht="12.75" customHeight="1">
      <c r="A113" s="28">
        <v>103</v>
      </c>
      <c r="B113" s="29" t="s">
        <v>58</v>
      </c>
      <c r="C113" s="30" t="s">
        <v>132</v>
      </c>
      <c r="D113" s="31">
        <v>44980</v>
      </c>
      <c r="E113" s="37">
        <v>1117</v>
      </c>
      <c r="F113" s="37">
        <v>1123.2166666666667</v>
      </c>
      <c r="G113" s="38">
        <v>1103.6833333333334</v>
      </c>
      <c r="H113" s="38">
        <v>1090.3666666666668</v>
      </c>
      <c r="I113" s="38">
        <v>1070.8333333333335</v>
      </c>
      <c r="J113" s="38">
        <v>1136.5333333333333</v>
      </c>
      <c r="K113" s="38">
        <v>1156.0666666666666</v>
      </c>
      <c r="L113" s="38">
        <v>1169.3833333333332</v>
      </c>
      <c r="M113" s="28">
        <v>1142.75</v>
      </c>
      <c r="N113" s="28">
        <v>1109.9000000000001</v>
      </c>
      <c r="O113" s="39">
        <v>25825050</v>
      </c>
      <c r="P113" s="40">
        <v>3.021218540193157E-2</v>
      </c>
    </row>
    <row r="114" spans="1:16" ht="12.75" customHeight="1">
      <c r="A114" s="28">
        <v>104</v>
      </c>
      <c r="B114" s="29" t="s">
        <v>74</v>
      </c>
      <c r="C114" s="30" t="s">
        <v>133</v>
      </c>
      <c r="D114" s="31">
        <v>44980</v>
      </c>
      <c r="E114" s="37">
        <v>164.85</v>
      </c>
      <c r="F114" s="37">
        <v>165.66666666666666</v>
      </c>
      <c r="G114" s="38">
        <v>162.38333333333333</v>
      </c>
      <c r="H114" s="38">
        <v>159.91666666666666</v>
      </c>
      <c r="I114" s="38">
        <v>156.63333333333333</v>
      </c>
      <c r="J114" s="38">
        <v>168.13333333333333</v>
      </c>
      <c r="K114" s="38">
        <v>171.41666666666669</v>
      </c>
      <c r="L114" s="38">
        <v>173.88333333333333</v>
      </c>
      <c r="M114" s="28">
        <v>168.95</v>
      </c>
      <c r="N114" s="28">
        <v>163.19999999999999</v>
      </c>
      <c r="O114" s="39">
        <v>30514400</v>
      </c>
      <c r="P114" s="40">
        <v>-2.3214125661019987E-2</v>
      </c>
    </row>
    <row r="115" spans="1:16" ht="12.75" customHeight="1">
      <c r="A115" s="28">
        <v>105</v>
      </c>
      <c r="B115" s="29" t="s">
        <v>86</v>
      </c>
      <c r="C115" s="30" t="s">
        <v>134</v>
      </c>
      <c r="D115" s="31">
        <v>44980</v>
      </c>
      <c r="E115" s="37">
        <v>1584.65</v>
      </c>
      <c r="F115" s="37">
        <v>1586.0333333333335</v>
      </c>
      <c r="G115" s="38">
        <v>1576.5666666666671</v>
      </c>
      <c r="H115" s="38">
        <v>1568.4833333333336</v>
      </c>
      <c r="I115" s="38">
        <v>1559.0166666666671</v>
      </c>
      <c r="J115" s="38">
        <v>1594.116666666667</v>
      </c>
      <c r="K115" s="38">
        <v>1603.5833333333337</v>
      </c>
      <c r="L115" s="38">
        <v>1611.666666666667</v>
      </c>
      <c r="M115" s="28">
        <v>1595.5</v>
      </c>
      <c r="N115" s="28">
        <v>1577.95</v>
      </c>
      <c r="O115" s="39">
        <v>32387600</v>
      </c>
      <c r="P115" s="40">
        <v>-1.4987652218342843E-2</v>
      </c>
    </row>
    <row r="116" spans="1:16" ht="12.75" customHeight="1">
      <c r="A116" s="28">
        <v>106</v>
      </c>
      <c r="B116" s="29" t="s">
        <v>86</v>
      </c>
      <c r="C116" s="30" t="s">
        <v>391</v>
      </c>
      <c r="D116" s="31">
        <v>44980</v>
      </c>
      <c r="E116" s="37">
        <v>461.05</v>
      </c>
      <c r="F116" s="37">
        <v>463.16666666666669</v>
      </c>
      <c r="G116" s="38">
        <v>454.63333333333338</v>
      </c>
      <c r="H116" s="38">
        <v>448.2166666666667</v>
      </c>
      <c r="I116" s="38">
        <v>439.68333333333339</v>
      </c>
      <c r="J116" s="38">
        <v>469.58333333333337</v>
      </c>
      <c r="K116" s="38">
        <v>478.11666666666667</v>
      </c>
      <c r="L116" s="38">
        <v>484.53333333333336</v>
      </c>
      <c r="M116" s="28">
        <v>471.7</v>
      </c>
      <c r="N116" s="28">
        <v>456.75</v>
      </c>
      <c r="O116" s="39">
        <v>4526000</v>
      </c>
      <c r="P116" s="40">
        <v>5.5543212619417904E-3</v>
      </c>
    </row>
    <row r="117" spans="1:16" ht="12.75" customHeight="1">
      <c r="A117" s="28">
        <v>107</v>
      </c>
      <c r="B117" s="29" t="s">
        <v>79</v>
      </c>
      <c r="C117" s="30" t="s">
        <v>135</v>
      </c>
      <c r="D117" s="31">
        <v>44980</v>
      </c>
      <c r="E117" s="37">
        <v>80.5</v>
      </c>
      <c r="F117" s="37">
        <v>80.433333333333337</v>
      </c>
      <c r="G117" s="38">
        <v>79.76666666666668</v>
      </c>
      <c r="H117" s="38">
        <v>79.033333333333346</v>
      </c>
      <c r="I117" s="38">
        <v>78.366666666666688</v>
      </c>
      <c r="J117" s="38">
        <v>81.166666666666671</v>
      </c>
      <c r="K117" s="38">
        <v>81.833333333333329</v>
      </c>
      <c r="L117" s="38">
        <v>82.566666666666663</v>
      </c>
      <c r="M117" s="28">
        <v>81.099999999999994</v>
      </c>
      <c r="N117" s="28">
        <v>79.7</v>
      </c>
      <c r="O117" s="39">
        <v>77688000</v>
      </c>
      <c r="P117" s="40">
        <v>-4.0000000000000001E-3</v>
      </c>
    </row>
    <row r="118" spans="1:16" ht="12.75" customHeight="1">
      <c r="A118" s="28">
        <v>108</v>
      </c>
      <c r="B118" s="29" t="s">
        <v>47</v>
      </c>
      <c r="C118" s="30" t="s">
        <v>261</v>
      </c>
      <c r="D118" s="31">
        <v>44980</v>
      </c>
      <c r="E118" s="37">
        <v>831.6</v>
      </c>
      <c r="F118" s="37">
        <v>831.73333333333346</v>
      </c>
      <c r="G118" s="38">
        <v>812.76666666666688</v>
      </c>
      <c r="H118" s="38">
        <v>793.93333333333339</v>
      </c>
      <c r="I118" s="38">
        <v>774.96666666666681</v>
      </c>
      <c r="J118" s="38">
        <v>850.56666666666695</v>
      </c>
      <c r="K118" s="38">
        <v>869.53333333333342</v>
      </c>
      <c r="L118" s="38">
        <v>888.36666666666702</v>
      </c>
      <c r="M118" s="28">
        <v>850.7</v>
      </c>
      <c r="N118" s="28">
        <v>812.9</v>
      </c>
      <c r="O118" s="39">
        <v>2226900</v>
      </c>
      <c r="P118" s="40">
        <v>2.5748502994011976E-2</v>
      </c>
    </row>
    <row r="119" spans="1:16" ht="12.75" customHeight="1">
      <c r="A119" s="28">
        <v>109</v>
      </c>
      <c r="B119" s="29" t="s">
        <v>44</v>
      </c>
      <c r="C119" s="30" t="s">
        <v>136</v>
      </c>
      <c r="D119" s="31">
        <v>44980</v>
      </c>
      <c r="E119" s="37">
        <v>647.5</v>
      </c>
      <c r="F119" s="37">
        <v>646.93333333333328</v>
      </c>
      <c r="G119" s="38">
        <v>643.56666666666661</v>
      </c>
      <c r="H119" s="38">
        <v>639.63333333333333</v>
      </c>
      <c r="I119" s="38">
        <v>636.26666666666665</v>
      </c>
      <c r="J119" s="38">
        <v>650.86666666666656</v>
      </c>
      <c r="K119" s="38">
        <v>654.23333333333312</v>
      </c>
      <c r="L119" s="38">
        <v>658.16666666666652</v>
      </c>
      <c r="M119" s="28">
        <v>650.29999999999995</v>
      </c>
      <c r="N119" s="28">
        <v>643</v>
      </c>
      <c r="O119" s="39">
        <v>14001750</v>
      </c>
      <c r="P119" s="40">
        <v>8.3811204234671369E-3</v>
      </c>
    </row>
    <row r="120" spans="1:16" ht="12.75" customHeight="1">
      <c r="A120" s="28">
        <v>110</v>
      </c>
      <c r="B120" s="29" t="s">
        <v>56</v>
      </c>
      <c r="C120" s="30" t="s">
        <v>137</v>
      </c>
      <c r="D120" s="31">
        <v>44980</v>
      </c>
      <c r="E120" s="37">
        <v>382.6</v>
      </c>
      <c r="F120" s="37">
        <v>382.28333333333336</v>
      </c>
      <c r="G120" s="38">
        <v>380.26666666666671</v>
      </c>
      <c r="H120" s="38">
        <v>377.93333333333334</v>
      </c>
      <c r="I120" s="38">
        <v>375.91666666666669</v>
      </c>
      <c r="J120" s="38">
        <v>384.61666666666673</v>
      </c>
      <c r="K120" s="38">
        <v>386.63333333333338</v>
      </c>
      <c r="L120" s="38">
        <v>388.96666666666675</v>
      </c>
      <c r="M120" s="28">
        <v>384.3</v>
      </c>
      <c r="N120" s="28">
        <v>379.95</v>
      </c>
      <c r="O120" s="39">
        <v>65849600</v>
      </c>
      <c r="P120" s="40">
        <v>1.2150373016451605E-4</v>
      </c>
    </row>
    <row r="121" spans="1:16" ht="12.75" customHeight="1">
      <c r="A121" s="28">
        <v>111</v>
      </c>
      <c r="B121" s="29" t="s">
        <v>119</v>
      </c>
      <c r="C121" s="30" t="s">
        <v>138</v>
      </c>
      <c r="D121" s="31">
        <v>44980</v>
      </c>
      <c r="E121" s="37">
        <v>591.04999999999995</v>
      </c>
      <c r="F121" s="37">
        <v>596.23333333333335</v>
      </c>
      <c r="G121" s="38">
        <v>582.01666666666665</v>
      </c>
      <c r="H121" s="38">
        <v>572.98333333333335</v>
      </c>
      <c r="I121" s="38">
        <v>558.76666666666665</v>
      </c>
      <c r="J121" s="38">
        <v>605.26666666666665</v>
      </c>
      <c r="K121" s="38">
        <v>619.48333333333335</v>
      </c>
      <c r="L121" s="38">
        <v>628.51666666666665</v>
      </c>
      <c r="M121" s="28">
        <v>610.45000000000005</v>
      </c>
      <c r="N121" s="28">
        <v>587.20000000000005</v>
      </c>
      <c r="O121" s="39">
        <v>20918750</v>
      </c>
      <c r="P121" s="40">
        <v>9.8358677286990107E-3</v>
      </c>
    </row>
    <row r="122" spans="1:16" ht="12.75" customHeight="1">
      <c r="A122" s="28">
        <v>112</v>
      </c>
      <c r="B122" s="29" t="s">
        <v>42</v>
      </c>
      <c r="C122" s="30" t="s">
        <v>393</v>
      </c>
      <c r="D122" s="31">
        <v>44980</v>
      </c>
      <c r="E122" s="37">
        <v>2838</v>
      </c>
      <c r="F122" s="37">
        <v>2828.5666666666671</v>
      </c>
      <c r="G122" s="38">
        <v>2762.1333333333341</v>
      </c>
      <c r="H122" s="38">
        <v>2686.2666666666669</v>
      </c>
      <c r="I122" s="38">
        <v>2619.8333333333339</v>
      </c>
      <c r="J122" s="38">
        <v>2904.4333333333343</v>
      </c>
      <c r="K122" s="38">
        <v>2970.8666666666677</v>
      </c>
      <c r="L122" s="38">
        <v>3046.7333333333345</v>
      </c>
      <c r="M122" s="28">
        <v>2895</v>
      </c>
      <c r="N122" s="28">
        <v>2752.7</v>
      </c>
      <c r="O122" s="39">
        <v>536250</v>
      </c>
      <c r="P122" s="40">
        <v>-3.9838854073410923E-2</v>
      </c>
    </row>
    <row r="123" spans="1:16" ht="12.75" customHeight="1">
      <c r="A123" s="28">
        <v>113</v>
      </c>
      <c r="B123" s="29" t="s">
        <v>119</v>
      </c>
      <c r="C123" s="30" t="s">
        <v>139</v>
      </c>
      <c r="D123" s="31">
        <v>44980</v>
      </c>
      <c r="E123" s="37">
        <v>728.7</v>
      </c>
      <c r="F123" s="37">
        <v>730.26666666666677</v>
      </c>
      <c r="G123" s="38">
        <v>724.03333333333353</v>
      </c>
      <c r="H123" s="38">
        <v>719.36666666666679</v>
      </c>
      <c r="I123" s="38">
        <v>713.13333333333355</v>
      </c>
      <c r="J123" s="38">
        <v>734.93333333333351</v>
      </c>
      <c r="K123" s="38">
        <v>741.16666666666686</v>
      </c>
      <c r="L123" s="38">
        <v>745.83333333333348</v>
      </c>
      <c r="M123" s="28">
        <v>736.5</v>
      </c>
      <c r="N123" s="28">
        <v>725.6</v>
      </c>
      <c r="O123" s="39">
        <v>24655050</v>
      </c>
      <c r="P123" s="40">
        <v>5.5610615570972364E-3</v>
      </c>
    </row>
    <row r="124" spans="1:16" ht="12.75" customHeight="1">
      <c r="A124" s="28">
        <v>114</v>
      </c>
      <c r="B124" s="29" t="s">
        <v>44</v>
      </c>
      <c r="C124" s="30" t="s">
        <v>140</v>
      </c>
      <c r="D124" s="31">
        <v>44980</v>
      </c>
      <c r="E124" s="37">
        <v>456.15</v>
      </c>
      <c r="F124" s="37">
        <v>459.5</v>
      </c>
      <c r="G124" s="38">
        <v>450.1</v>
      </c>
      <c r="H124" s="38">
        <v>444.05</v>
      </c>
      <c r="I124" s="38">
        <v>434.65000000000003</v>
      </c>
      <c r="J124" s="38">
        <v>465.55</v>
      </c>
      <c r="K124" s="38">
        <v>474.95</v>
      </c>
      <c r="L124" s="38">
        <v>481</v>
      </c>
      <c r="M124" s="28">
        <v>468.9</v>
      </c>
      <c r="N124" s="28">
        <v>453.45</v>
      </c>
      <c r="O124" s="39">
        <v>13512500</v>
      </c>
      <c r="P124" s="40">
        <v>5.0840867113832997E-2</v>
      </c>
    </row>
    <row r="125" spans="1:16" ht="12.75" customHeight="1">
      <c r="A125" s="28">
        <v>115</v>
      </c>
      <c r="B125" s="29" t="s">
        <v>58</v>
      </c>
      <c r="C125" s="30" t="s">
        <v>141</v>
      </c>
      <c r="D125" s="31">
        <v>44980</v>
      </c>
      <c r="E125" s="37">
        <v>1762.65</v>
      </c>
      <c r="F125" s="37">
        <v>1769.0166666666667</v>
      </c>
      <c r="G125" s="38">
        <v>1746.5833333333333</v>
      </c>
      <c r="H125" s="38">
        <v>1730.5166666666667</v>
      </c>
      <c r="I125" s="38">
        <v>1708.0833333333333</v>
      </c>
      <c r="J125" s="38">
        <v>1785.0833333333333</v>
      </c>
      <c r="K125" s="38">
        <v>1807.5166666666667</v>
      </c>
      <c r="L125" s="38">
        <v>1823.5833333333333</v>
      </c>
      <c r="M125" s="28">
        <v>1791.45</v>
      </c>
      <c r="N125" s="28">
        <v>1752.95</v>
      </c>
      <c r="O125" s="39">
        <v>41696400</v>
      </c>
      <c r="P125" s="40">
        <v>2.4884475469472027E-2</v>
      </c>
    </row>
    <row r="126" spans="1:16" ht="12.75" customHeight="1">
      <c r="A126" s="28">
        <v>116</v>
      </c>
      <c r="B126" s="29" t="s">
        <v>63</v>
      </c>
      <c r="C126" s="30" t="s">
        <v>142</v>
      </c>
      <c r="D126" s="31">
        <v>44980</v>
      </c>
      <c r="E126" s="37">
        <v>92.45</v>
      </c>
      <c r="F126" s="37">
        <v>93.100000000000009</v>
      </c>
      <c r="G126" s="38">
        <v>91.500000000000014</v>
      </c>
      <c r="H126" s="38">
        <v>90.550000000000011</v>
      </c>
      <c r="I126" s="38">
        <v>88.950000000000017</v>
      </c>
      <c r="J126" s="38">
        <v>94.050000000000011</v>
      </c>
      <c r="K126" s="38">
        <v>95.65</v>
      </c>
      <c r="L126" s="38">
        <v>96.600000000000009</v>
      </c>
      <c r="M126" s="28">
        <v>94.7</v>
      </c>
      <c r="N126" s="28">
        <v>92.15</v>
      </c>
      <c r="O126" s="39">
        <v>69848148</v>
      </c>
      <c r="P126" s="40">
        <v>3.0817858553931252E-2</v>
      </c>
    </row>
    <row r="127" spans="1:16" ht="12.75" customHeight="1">
      <c r="A127" s="28">
        <v>117</v>
      </c>
      <c r="B127" s="29" t="s">
        <v>44</v>
      </c>
      <c r="C127" s="30" t="s">
        <v>143</v>
      </c>
      <c r="D127" s="31">
        <v>44980</v>
      </c>
      <c r="E127" s="37">
        <v>1965.7</v>
      </c>
      <c r="F127" s="37">
        <v>1978.25</v>
      </c>
      <c r="G127" s="38">
        <v>1945.9</v>
      </c>
      <c r="H127" s="38">
        <v>1926.1000000000001</v>
      </c>
      <c r="I127" s="38">
        <v>1893.7500000000002</v>
      </c>
      <c r="J127" s="38">
        <v>1998.05</v>
      </c>
      <c r="K127" s="38">
        <v>2030.3999999999999</v>
      </c>
      <c r="L127" s="38">
        <v>2050.1999999999998</v>
      </c>
      <c r="M127" s="28">
        <v>2010.6</v>
      </c>
      <c r="N127" s="28">
        <v>1958.45</v>
      </c>
      <c r="O127" s="39">
        <v>1170000</v>
      </c>
      <c r="P127" s="40">
        <v>-2.0510673922143157E-2</v>
      </c>
    </row>
    <row r="128" spans="1:16" ht="12.75" customHeight="1">
      <c r="A128" s="28">
        <v>118</v>
      </c>
      <c r="B128" s="29" t="s">
        <v>47</v>
      </c>
      <c r="C128" s="30" t="s">
        <v>263</v>
      </c>
      <c r="D128" s="31">
        <v>44980</v>
      </c>
      <c r="E128" s="37">
        <v>329.05</v>
      </c>
      <c r="F128" s="37">
        <v>329.81666666666666</v>
      </c>
      <c r="G128" s="38">
        <v>325.13333333333333</v>
      </c>
      <c r="H128" s="38">
        <v>321.21666666666664</v>
      </c>
      <c r="I128" s="38">
        <v>316.5333333333333</v>
      </c>
      <c r="J128" s="38">
        <v>333.73333333333335</v>
      </c>
      <c r="K128" s="38">
        <v>338.41666666666663</v>
      </c>
      <c r="L128" s="38">
        <v>342.33333333333337</v>
      </c>
      <c r="M128" s="28">
        <v>334.5</v>
      </c>
      <c r="N128" s="28">
        <v>325.89999999999998</v>
      </c>
      <c r="O128" s="39">
        <v>9836200</v>
      </c>
      <c r="P128" s="40">
        <v>1.1538461538461539E-2</v>
      </c>
    </row>
    <row r="129" spans="1:16" ht="12.75" customHeight="1">
      <c r="A129" s="28">
        <v>119</v>
      </c>
      <c r="B129" s="29" t="s">
        <v>63</v>
      </c>
      <c r="C129" s="30" t="s">
        <v>144</v>
      </c>
      <c r="D129" s="31">
        <v>44980</v>
      </c>
      <c r="E129" s="37">
        <v>366.85</v>
      </c>
      <c r="F129" s="37">
        <v>368.23333333333335</v>
      </c>
      <c r="G129" s="38">
        <v>362.91666666666669</v>
      </c>
      <c r="H129" s="38">
        <v>358.98333333333335</v>
      </c>
      <c r="I129" s="38">
        <v>353.66666666666669</v>
      </c>
      <c r="J129" s="38">
        <v>372.16666666666669</v>
      </c>
      <c r="K129" s="38">
        <v>377.48333333333329</v>
      </c>
      <c r="L129" s="38">
        <v>381.41666666666669</v>
      </c>
      <c r="M129" s="28">
        <v>373.55</v>
      </c>
      <c r="N129" s="28">
        <v>364.3</v>
      </c>
      <c r="O129" s="39">
        <v>15264000</v>
      </c>
      <c r="P129" s="40">
        <v>0.12350949506845282</v>
      </c>
    </row>
    <row r="130" spans="1:16" ht="12.75" customHeight="1">
      <c r="A130" s="28">
        <v>120</v>
      </c>
      <c r="B130" s="29" t="s">
        <v>70</v>
      </c>
      <c r="C130" s="30" t="s">
        <v>145</v>
      </c>
      <c r="D130" s="31">
        <v>44980</v>
      </c>
      <c r="E130" s="37">
        <v>2225.15</v>
      </c>
      <c r="F130" s="37">
        <v>2211.0833333333335</v>
      </c>
      <c r="G130" s="38">
        <v>2176.166666666667</v>
      </c>
      <c r="H130" s="38">
        <v>2127.1833333333334</v>
      </c>
      <c r="I130" s="38">
        <v>2092.2666666666669</v>
      </c>
      <c r="J130" s="38">
        <v>2260.0666666666671</v>
      </c>
      <c r="K130" s="38">
        <v>2294.983333333334</v>
      </c>
      <c r="L130" s="38">
        <v>2343.9666666666672</v>
      </c>
      <c r="M130" s="28">
        <v>2246</v>
      </c>
      <c r="N130" s="28">
        <v>2162.1</v>
      </c>
      <c r="O130" s="39">
        <v>8649300</v>
      </c>
      <c r="P130" s="40">
        <v>5.0807304005539962E-2</v>
      </c>
    </row>
    <row r="131" spans="1:16" ht="12.75" customHeight="1">
      <c r="A131" s="28">
        <v>121</v>
      </c>
      <c r="B131" s="29" t="s">
        <v>86</v>
      </c>
      <c r="C131" s="30" t="s">
        <v>871</v>
      </c>
      <c r="D131" s="31">
        <v>44980</v>
      </c>
      <c r="E131" s="37">
        <v>4860.3</v>
      </c>
      <c r="F131" s="37">
        <v>4870.4333333333334</v>
      </c>
      <c r="G131" s="38">
        <v>4827.916666666667</v>
      </c>
      <c r="H131" s="38">
        <v>4795.5333333333338</v>
      </c>
      <c r="I131" s="38">
        <v>4753.0166666666673</v>
      </c>
      <c r="J131" s="38">
        <v>4902.8166666666666</v>
      </c>
      <c r="K131" s="38">
        <v>4945.333333333333</v>
      </c>
      <c r="L131" s="38">
        <v>4977.7166666666662</v>
      </c>
      <c r="M131" s="28">
        <v>4912.95</v>
      </c>
      <c r="N131" s="28">
        <v>4838.05</v>
      </c>
      <c r="O131" s="39">
        <v>1445550</v>
      </c>
      <c r="P131" s="40">
        <v>-2.8821928852161643E-2</v>
      </c>
    </row>
    <row r="132" spans="1:16" ht="12.75" customHeight="1">
      <c r="A132" s="28">
        <v>122</v>
      </c>
      <c r="B132" s="29" t="s">
        <v>86</v>
      </c>
      <c r="C132" s="30" t="s">
        <v>146</v>
      </c>
      <c r="D132" s="31">
        <v>44980</v>
      </c>
      <c r="E132" s="37">
        <v>3667.45</v>
      </c>
      <c r="F132" s="37">
        <v>3674.3333333333335</v>
      </c>
      <c r="G132" s="38">
        <v>3621.2166666666672</v>
      </c>
      <c r="H132" s="38">
        <v>3574.9833333333336</v>
      </c>
      <c r="I132" s="38">
        <v>3521.8666666666672</v>
      </c>
      <c r="J132" s="38">
        <v>3720.5666666666671</v>
      </c>
      <c r="K132" s="38">
        <v>3773.6833333333329</v>
      </c>
      <c r="L132" s="38">
        <v>3819.916666666667</v>
      </c>
      <c r="M132" s="28">
        <v>3727.45</v>
      </c>
      <c r="N132" s="28">
        <v>3628.1</v>
      </c>
      <c r="O132" s="39">
        <v>1342000</v>
      </c>
      <c r="P132" s="40">
        <v>0.1432952802862498</v>
      </c>
    </row>
    <row r="133" spans="1:16" ht="12.75" customHeight="1">
      <c r="A133" s="28">
        <v>123</v>
      </c>
      <c r="B133" s="29" t="s">
        <v>47</v>
      </c>
      <c r="C133" s="30" t="s">
        <v>147</v>
      </c>
      <c r="D133" s="31">
        <v>44980</v>
      </c>
      <c r="E133" s="37">
        <v>669.85</v>
      </c>
      <c r="F133" s="37">
        <v>675.78333333333342</v>
      </c>
      <c r="G133" s="38">
        <v>662.61666666666679</v>
      </c>
      <c r="H133" s="38">
        <v>655.38333333333333</v>
      </c>
      <c r="I133" s="38">
        <v>642.2166666666667</v>
      </c>
      <c r="J133" s="38">
        <v>683.01666666666688</v>
      </c>
      <c r="K133" s="38">
        <v>696.18333333333362</v>
      </c>
      <c r="L133" s="38">
        <v>703.41666666666697</v>
      </c>
      <c r="M133" s="28">
        <v>688.95</v>
      </c>
      <c r="N133" s="28">
        <v>668.55</v>
      </c>
      <c r="O133" s="39">
        <v>8876550</v>
      </c>
      <c r="P133" s="40">
        <v>2.1320293398533006E-2</v>
      </c>
    </row>
    <row r="134" spans="1:16" ht="12.75" customHeight="1">
      <c r="A134" s="28">
        <v>124</v>
      </c>
      <c r="B134" s="29" t="s">
        <v>49</v>
      </c>
      <c r="C134" s="30" t="s">
        <v>148</v>
      </c>
      <c r="D134" s="31">
        <v>44980</v>
      </c>
      <c r="E134" s="37">
        <v>1343.45</v>
      </c>
      <c r="F134" s="37">
        <v>1350.0166666666667</v>
      </c>
      <c r="G134" s="38">
        <v>1327.5833333333333</v>
      </c>
      <c r="H134" s="38">
        <v>1311.7166666666667</v>
      </c>
      <c r="I134" s="38">
        <v>1289.2833333333333</v>
      </c>
      <c r="J134" s="38">
        <v>1365.8833333333332</v>
      </c>
      <c r="K134" s="38">
        <v>1388.3166666666666</v>
      </c>
      <c r="L134" s="38">
        <v>1404.1833333333332</v>
      </c>
      <c r="M134" s="28">
        <v>1372.45</v>
      </c>
      <c r="N134" s="28">
        <v>1334.15</v>
      </c>
      <c r="O134" s="39">
        <v>12912200</v>
      </c>
      <c r="P134" s="40">
        <v>1.8497045994147202E-2</v>
      </c>
    </row>
    <row r="135" spans="1:16" ht="12.75" customHeight="1">
      <c r="A135" s="28">
        <v>125</v>
      </c>
      <c r="B135" s="29" t="s">
        <v>63</v>
      </c>
      <c r="C135" s="30" t="s">
        <v>149</v>
      </c>
      <c r="D135" s="31">
        <v>44980</v>
      </c>
      <c r="E135" s="37">
        <v>262.14999999999998</v>
      </c>
      <c r="F135" s="37">
        <v>263.2</v>
      </c>
      <c r="G135" s="38">
        <v>259.64999999999998</v>
      </c>
      <c r="H135" s="38">
        <v>257.14999999999998</v>
      </c>
      <c r="I135" s="38">
        <v>253.59999999999997</v>
      </c>
      <c r="J135" s="38">
        <v>265.7</v>
      </c>
      <c r="K135" s="38">
        <v>269.25000000000006</v>
      </c>
      <c r="L135" s="38">
        <v>271.75</v>
      </c>
      <c r="M135" s="28">
        <v>266.75</v>
      </c>
      <c r="N135" s="28">
        <v>260.7</v>
      </c>
      <c r="O135" s="39">
        <v>31008000</v>
      </c>
      <c r="P135" s="40">
        <v>0.10553337136337707</v>
      </c>
    </row>
    <row r="136" spans="1:16" ht="12.75" customHeight="1">
      <c r="A136" s="28">
        <v>126</v>
      </c>
      <c r="B136" s="29" t="s">
        <v>63</v>
      </c>
      <c r="C136" s="30" t="s">
        <v>150</v>
      </c>
      <c r="D136" s="31">
        <v>44980</v>
      </c>
      <c r="E136" s="37">
        <v>108.75</v>
      </c>
      <c r="F136" s="37">
        <v>109.31666666666668</v>
      </c>
      <c r="G136" s="38">
        <v>107.58333333333336</v>
      </c>
      <c r="H136" s="38">
        <v>106.41666666666669</v>
      </c>
      <c r="I136" s="38">
        <v>104.68333333333337</v>
      </c>
      <c r="J136" s="38">
        <v>110.48333333333335</v>
      </c>
      <c r="K136" s="38">
        <v>112.21666666666667</v>
      </c>
      <c r="L136" s="38">
        <v>113.38333333333334</v>
      </c>
      <c r="M136" s="28">
        <v>111.05</v>
      </c>
      <c r="N136" s="28">
        <v>108.15</v>
      </c>
      <c r="O136" s="39">
        <v>45636000</v>
      </c>
      <c r="P136" s="40">
        <v>3.9213007241426422E-2</v>
      </c>
    </row>
    <row r="137" spans="1:16" ht="12.75" customHeight="1">
      <c r="A137" s="28">
        <v>127</v>
      </c>
      <c r="B137" s="29" t="s">
        <v>56</v>
      </c>
      <c r="C137" s="30" t="s">
        <v>151</v>
      </c>
      <c r="D137" s="31">
        <v>44980</v>
      </c>
      <c r="E137" s="37">
        <v>490</v>
      </c>
      <c r="F137" s="37">
        <v>492.11666666666662</v>
      </c>
      <c r="G137" s="38">
        <v>486.73333333333323</v>
      </c>
      <c r="H137" s="38">
        <v>483.46666666666664</v>
      </c>
      <c r="I137" s="38">
        <v>478.08333333333326</v>
      </c>
      <c r="J137" s="38">
        <v>495.38333333333321</v>
      </c>
      <c r="K137" s="38">
        <v>500.76666666666654</v>
      </c>
      <c r="L137" s="38">
        <v>504.03333333333319</v>
      </c>
      <c r="M137" s="28">
        <v>497.5</v>
      </c>
      <c r="N137" s="28">
        <v>488.85</v>
      </c>
      <c r="O137" s="39">
        <v>8227200</v>
      </c>
      <c r="P137" s="40">
        <v>7.0505287896592246E-3</v>
      </c>
    </row>
    <row r="138" spans="1:16" ht="12.75" customHeight="1">
      <c r="A138" s="28">
        <v>128</v>
      </c>
      <c r="B138" s="29" t="s">
        <v>49</v>
      </c>
      <c r="C138" s="30" t="s">
        <v>152</v>
      </c>
      <c r="D138" s="31">
        <v>44980</v>
      </c>
      <c r="E138" s="37">
        <v>8810.35</v>
      </c>
      <c r="F138" s="37">
        <v>8818.5833333333339</v>
      </c>
      <c r="G138" s="38">
        <v>8762.4666666666672</v>
      </c>
      <c r="H138" s="38">
        <v>8714.5833333333339</v>
      </c>
      <c r="I138" s="38">
        <v>8658.4666666666672</v>
      </c>
      <c r="J138" s="38">
        <v>8866.4666666666672</v>
      </c>
      <c r="K138" s="38">
        <v>8922.5833333333321</v>
      </c>
      <c r="L138" s="38">
        <v>8970.4666666666672</v>
      </c>
      <c r="M138" s="28">
        <v>8874.7000000000007</v>
      </c>
      <c r="N138" s="28">
        <v>8770.7000000000007</v>
      </c>
      <c r="O138" s="39">
        <v>2236800</v>
      </c>
      <c r="P138" s="40">
        <v>-1.1359116022099448E-2</v>
      </c>
    </row>
    <row r="139" spans="1:16" ht="12.75" customHeight="1">
      <c r="A139" s="28">
        <v>129</v>
      </c>
      <c r="B139" s="29" t="s">
        <v>56</v>
      </c>
      <c r="C139" s="30" t="s">
        <v>153</v>
      </c>
      <c r="D139" s="31">
        <v>44980</v>
      </c>
      <c r="E139" s="37">
        <v>771.9</v>
      </c>
      <c r="F139" s="37">
        <v>774.53333333333342</v>
      </c>
      <c r="G139" s="38">
        <v>764.06666666666683</v>
      </c>
      <c r="H139" s="38">
        <v>756.23333333333346</v>
      </c>
      <c r="I139" s="38">
        <v>745.76666666666688</v>
      </c>
      <c r="J139" s="38">
        <v>782.36666666666679</v>
      </c>
      <c r="K139" s="38">
        <v>792.83333333333326</v>
      </c>
      <c r="L139" s="38">
        <v>800.66666666666674</v>
      </c>
      <c r="M139" s="28">
        <v>785</v>
      </c>
      <c r="N139" s="28">
        <v>766.7</v>
      </c>
      <c r="O139" s="39">
        <v>14303125</v>
      </c>
      <c r="P139" s="40">
        <v>-1.1873920552677029E-2</v>
      </c>
    </row>
    <row r="140" spans="1:16" ht="12.75" customHeight="1">
      <c r="A140" s="28">
        <v>130</v>
      </c>
      <c r="B140" s="29" t="s">
        <v>44</v>
      </c>
      <c r="C140" s="30" t="s">
        <v>424</v>
      </c>
      <c r="D140" s="31">
        <v>44980</v>
      </c>
      <c r="E140" s="37">
        <v>1377.6</v>
      </c>
      <c r="F140" s="37">
        <v>1379.6166666666668</v>
      </c>
      <c r="G140" s="38">
        <v>1368.2333333333336</v>
      </c>
      <c r="H140" s="38">
        <v>1358.8666666666668</v>
      </c>
      <c r="I140" s="38">
        <v>1347.4833333333336</v>
      </c>
      <c r="J140" s="38">
        <v>1388.9833333333336</v>
      </c>
      <c r="K140" s="38">
        <v>1400.3666666666668</v>
      </c>
      <c r="L140" s="38">
        <v>1409.7333333333336</v>
      </c>
      <c r="M140" s="28">
        <v>1391</v>
      </c>
      <c r="N140" s="28">
        <v>1370.25</v>
      </c>
      <c r="O140" s="39">
        <v>1185600</v>
      </c>
      <c r="P140" s="40">
        <v>-1.984126984126984E-2</v>
      </c>
    </row>
    <row r="141" spans="1:16" ht="12.75" customHeight="1">
      <c r="A141" s="28">
        <v>131</v>
      </c>
      <c r="B141" s="29" t="s">
        <v>47</v>
      </c>
      <c r="C141" s="30" t="s">
        <v>154</v>
      </c>
      <c r="D141" s="31">
        <v>44980</v>
      </c>
      <c r="E141" s="37">
        <v>1341.6</v>
      </c>
      <c r="F141" s="37">
        <v>1338.6666666666667</v>
      </c>
      <c r="G141" s="38">
        <v>1322.9833333333336</v>
      </c>
      <c r="H141" s="38">
        <v>1304.3666666666668</v>
      </c>
      <c r="I141" s="38">
        <v>1288.6833333333336</v>
      </c>
      <c r="J141" s="38">
        <v>1357.2833333333335</v>
      </c>
      <c r="K141" s="38">
        <v>1372.9666666666665</v>
      </c>
      <c r="L141" s="38">
        <v>1391.5833333333335</v>
      </c>
      <c r="M141" s="28">
        <v>1354.35</v>
      </c>
      <c r="N141" s="28">
        <v>1320.05</v>
      </c>
      <c r="O141" s="39">
        <v>1230400</v>
      </c>
      <c r="P141" s="40">
        <v>0.10767014764133957</v>
      </c>
    </row>
    <row r="142" spans="1:16" ht="12.75" customHeight="1">
      <c r="A142" s="28">
        <v>132</v>
      </c>
      <c r="B142" s="29" t="s">
        <v>63</v>
      </c>
      <c r="C142" s="30" t="s">
        <v>155</v>
      </c>
      <c r="D142" s="31">
        <v>44980</v>
      </c>
      <c r="E142" s="37">
        <v>717.9</v>
      </c>
      <c r="F142" s="37">
        <v>724.4</v>
      </c>
      <c r="G142" s="38">
        <v>705.94999999999993</v>
      </c>
      <c r="H142" s="38">
        <v>694</v>
      </c>
      <c r="I142" s="38">
        <v>675.55</v>
      </c>
      <c r="J142" s="38">
        <v>736.34999999999991</v>
      </c>
      <c r="K142" s="38">
        <v>754.8</v>
      </c>
      <c r="L142" s="38">
        <v>766.74999999999989</v>
      </c>
      <c r="M142" s="28">
        <v>742.85</v>
      </c>
      <c r="N142" s="28">
        <v>712.45</v>
      </c>
      <c r="O142" s="39">
        <v>3331250</v>
      </c>
      <c r="P142" s="40">
        <v>-3.0824508320726172E-2</v>
      </c>
    </row>
    <row r="143" spans="1:16" ht="12.75" customHeight="1">
      <c r="A143" s="28">
        <v>133</v>
      </c>
      <c r="B143" s="29" t="s">
        <v>79</v>
      </c>
      <c r="C143" s="30" t="s">
        <v>156</v>
      </c>
      <c r="D143" s="31">
        <v>44980</v>
      </c>
      <c r="E143" s="37">
        <v>886.65</v>
      </c>
      <c r="F143" s="37">
        <v>898.7833333333333</v>
      </c>
      <c r="G143" s="38">
        <v>871.86666666666656</v>
      </c>
      <c r="H143" s="38">
        <v>857.08333333333326</v>
      </c>
      <c r="I143" s="38">
        <v>830.16666666666652</v>
      </c>
      <c r="J143" s="38">
        <v>913.56666666666661</v>
      </c>
      <c r="K143" s="38">
        <v>940.48333333333335</v>
      </c>
      <c r="L143" s="38">
        <v>955.26666666666665</v>
      </c>
      <c r="M143" s="28">
        <v>925.7</v>
      </c>
      <c r="N143" s="28">
        <v>884</v>
      </c>
      <c r="O143" s="39">
        <v>2671200</v>
      </c>
      <c r="P143" s="40">
        <v>-3.3574529667149057E-2</v>
      </c>
    </row>
    <row r="144" spans="1:16" ht="12.75" customHeight="1">
      <c r="A144" s="28">
        <v>134</v>
      </c>
      <c r="B144" s="29" t="s">
        <v>49</v>
      </c>
      <c r="C144" s="30" t="s">
        <v>803</v>
      </c>
      <c r="D144" s="31">
        <v>44980</v>
      </c>
      <c r="E144" s="37">
        <v>79.599999999999994</v>
      </c>
      <c r="F144" s="37">
        <v>79.683333333333337</v>
      </c>
      <c r="G144" s="38">
        <v>78.866666666666674</v>
      </c>
      <c r="H144" s="38">
        <v>78.13333333333334</v>
      </c>
      <c r="I144" s="38">
        <v>77.316666666666677</v>
      </c>
      <c r="J144" s="38">
        <v>80.416666666666671</v>
      </c>
      <c r="K144" s="38">
        <v>81.233333333333334</v>
      </c>
      <c r="L144" s="38">
        <v>81.966666666666669</v>
      </c>
      <c r="M144" s="28">
        <v>80.5</v>
      </c>
      <c r="N144" s="28">
        <v>78.95</v>
      </c>
      <c r="O144" s="39">
        <v>66602250</v>
      </c>
      <c r="P144" s="40">
        <v>3.3557046979865771E-3</v>
      </c>
    </row>
    <row r="145" spans="1:16" ht="12.75" customHeight="1">
      <c r="A145" s="28">
        <v>135</v>
      </c>
      <c r="B145" s="29" t="s">
        <v>86</v>
      </c>
      <c r="C145" s="30" t="s">
        <v>157</v>
      </c>
      <c r="D145" s="31">
        <v>44980</v>
      </c>
      <c r="E145" s="37">
        <v>2234.8000000000002</v>
      </c>
      <c r="F145" s="37">
        <v>2235.4</v>
      </c>
      <c r="G145" s="38">
        <v>2211.4</v>
      </c>
      <c r="H145" s="38">
        <v>2188</v>
      </c>
      <c r="I145" s="38">
        <v>2164</v>
      </c>
      <c r="J145" s="38">
        <v>2258.8000000000002</v>
      </c>
      <c r="K145" s="38">
        <v>2282.8000000000002</v>
      </c>
      <c r="L145" s="38">
        <v>2306.2000000000003</v>
      </c>
      <c r="M145" s="28">
        <v>2259.4</v>
      </c>
      <c r="N145" s="28">
        <v>2212</v>
      </c>
      <c r="O145" s="39">
        <v>1446775</v>
      </c>
      <c r="P145" s="40">
        <v>2.773979292830631E-2</v>
      </c>
    </row>
    <row r="146" spans="1:16" ht="12.75" customHeight="1">
      <c r="A146" s="28">
        <v>136</v>
      </c>
      <c r="B146" s="29" t="s">
        <v>49</v>
      </c>
      <c r="C146" s="30" t="s">
        <v>158</v>
      </c>
      <c r="D146" s="31">
        <v>44980</v>
      </c>
      <c r="E146" s="37">
        <v>88902.25</v>
      </c>
      <c r="F146" s="37">
        <v>89101.283333333326</v>
      </c>
      <c r="G146" s="38">
        <v>88466.966666666645</v>
      </c>
      <c r="H146" s="38">
        <v>88031.68333333332</v>
      </c>
      <c r="I146" s="38">
        <v>87397.36666666664</v>
      </c>
      <c r="J146" s="38">
        <v>89536.566666666651</v>
      </c>
      <c r="K146" s="38">
        <v>90170.883333333331</v>
      </c>
      <c r="L146" s="38">
        <v>90606.166666666657</v>
      </c>
      <c r="M146" s="28">
        <v>89735.6</v>
      </c>
      <c r="N146" s="28">
        <v>88666</v>
      </c>
      <c r="O146" s="39">
        <v>68880</v>
      </c>
      <c r="P146" s="40">
        <v>-4.048582995951417E-3</v>
      </c>
    </row>
    <row r="147" spans="1:16" ht="12.75" customHeight="1">
      <c r="A147" s="28">
        <v>137</v>
      </c>
      <c r="B147" s="29" t="s">
        <v>63</v>
      </c>
      <c r="C147" s="30" t="s">
        <v>159</v>
      </c>
      <c r="D147" s="31">
        <v>44980</v>
      </c>
      <c r="E147" s="37">
        <v>982.35</v>
      </c>
      <c r="F147" s="37">
        <v>981.83333333333337</v>
      </c>
      <c r="G147" s="38">
        <v>969.66666666666674</v>
      </c>
      <c r="H147" s="38">
        <v>956.98333333333335</v>
      </c>
      <c r="I147" s="38">
        <v>944.81666666666672</v>
      </c>
      <c r="J147" s="38">
        <v>994.51666666666677</v>
      </c>
      <c r="K147" s="38">
        <v>1006.6833333333335</v>
      </c>
      <c r="L147" s="38">
        <v>1019.3666666666668</v>
      </c>
      <c r="M147" s="28">
        <v>994</v>
      </c>
      <c r="N147" s="28">
        <v>969.15</v>
      </c>
      <c r="O147" s="39">
        <v>8156500</v>
      </c>
      <c r="P147" s="40">
        <v>5.9058773120045704E-2</v>
      </c>
    </row>
    <row r="148" spans="1:16" ht="12.75" customHeight="1">
      <c r="A148" s="28">
        <v>138</v>
      </c>
      <c r="B148" s="29" t="s">
        <v>119</v>
      </c>
      <c r="C148" s="30" t="s">
        <v>161</v>
      </c>
      <c r="D148" s="31">
        <v>44980</v>
      </c>
      <c r="E148" s="37">
        <v>80.349999999999994</v>
      </c>
      <c r="F148" s="37">
        <v>80.466666666666669</v>
      </c>
      <c r="G148" s="38">
        <v>79.533333333333331</v>
      </c>
      <c r="H148" s="38">
        <v>78.716666666666669</v>
      </c>
      <c r="I148" s="38">
        <v>77.783333333333331</v>
      </c>
      <c r="J148" s="38">
        <v>81.283333333333331</v>
      </c>
      <c r="K148" s="38">
        <v>82.216666666666669</v>
      </c>
      <c r="L148" s="38">
        <v>83.033333333333331</v>
      </c>
      <c r="M148" s="28">
        <v>81.400000000000006</v>
      </c>
      <c r="N148" s="28">
        <v>79.650000000000006</v>
      </c>
      <c r="O148" s="39">
        <v>58845000</v>
      </c>
      <c r="P148" s="40">
        <v>2.5497195308516065E-4</v>
      </c>
    </row>
    <row r="149" spans="1:16" ht="12.75" customHeight="1">
      <c r="A149" s="28">
        <v>139</v>
      </c>
      <c r="B149" s="29" t="s">
        <v>44</v>
      </c>
      <c r="C149" s="30" t="s">
        <v>162</v>
      </c>
      <c r="D149" s="31">
        <v>44980</v>
      </c>
      <c r="E149" s="37">
        <v>3514.7</v>
      </c>
      <c r="F149" s="37">
        <v>3540.4166666666665</v>
      </c>
      <c r="G149" s="38">
        <v>3476.2833333333328</v>
      </c>
      <c r="H149" s="38">
        <v>3437.8666666666663</v>
      </c>
      <c r="I149" s="38">
        <v>3373.7333333333327</v>
      </c>
      <c r="J149" s="38">
        <v>3578.833333333333</v>
      </c>
      <c r="K149" s="38">
        <v>3642.9666666666672</v>
      </c>
      <c r="L149" s="38">
        <v>3681.3833333333332</v>
      </c>
      <c r="M149" s="28">
        <v>3604.55</v>
      </c>
      <c r="N149" s="28">
        <v>3502</v>
      </c>
      <c r="O149" s="39">
        <v>1977750</v>
      </c>
      <c r="P149" s="40">
        <v>2.8270618054201599E-2</v>
      </c>
    </row>
    <row r="150" spans="1:16" ht="12.75" customHeight="1">
      <c r="A150" s="28">
        <v>140</v>
      </c>
      <c r="B150" s="29" t="s">
        <v>38</v>
      </c>
      <c r="C150" s="30" t="s">
        <v>163</v>
      </c>
      <c r="D150" s="31">
        <v>44980</v>
      </c>
      <c r="E150" s="37">
        <v>4188.5</v>
      </c>
      <c r="F150" s="37">
        <v>4218.5166666666664</v>
      </c>
      <c r="G150" s="38">
        <v>4137.6333333333332</v>
      </c>
      <c r="H150" s="38">
        <v>4086.7666666666664</v>
      </c>
      <c r="I150" s="38">
        <v>4005.8833333333332</v>
      </c>
      <c r="J150" s="38">
        <v>4269.3833333333332</v>
      </c>
      <c r="K150" s="38">
        <v>4350.2666666666664</v>
      </c>
      <c r="L150" s="38">
        <v>4401.1333333333332</v>
      </c>
      <c r="M150" s="28">
        <v>4299.3999999999996</v>
      </c>
      <c r="N150" s="28">
        <v>4167.6499999999996</v>
      </c>
      <c r="O150" s="39">
        <v>461700</v>
      </c>
      <c r="P150" s="40">
        <v>-5.3796495542576081E-2</v>
      </c>
    </row>
    <row r="151" spans="1:16" ht="12.75" customHeight="1">
      <c r="A151" s="28">
        <v>141</v>
      </c>
      <c r="B151" s="29" t="s">
        <v>56</v>
      </c>
      <c r="C151" s="30" t="s">
        <v>164</v>
      </c>
      <c r="D151" s="31">
        <v>44980</v>
      </c>
      <c r="E151" s="37">
        <v>19001.650000000001</v>
      </c>
      <c r="F151" s="37">
        <v>19165.066666666669</v>
      </c>
      <c r="G151" s="38">
        <v>18692.733333333337</v>
      </c>
      <c r="H151" s="38">
        <v>18383.816666666669</v>
      </c>
      <c r="I151" s="38">
        <v>17911.483333333337</v>
      </c>
      <c r="J151" s="38">
        <v>19473.983333333337</v>
      </c>
      <c r="K151" s="38">
        <v>19946.316666666673</v>
      </c>
      <c r="L151" s="38">
        <v>20255.233333333337</v>
      </c>
      <c r="M151" s="28">
        <v>19637.400000000001</v>
      </c>
      <c r="N151" s="28">
        <v>18856.150000000001</v>
      </c>
      <c r="O151" s="39">
        <v>305880</v>
      </c>
      <c r="P151" s="40">
        <v>2.5204450998793405E-2</v>
      </c>
    </row>
    <row r="152" spans="1:16" ht="12.75" customHeight="1">
      <c r="A152" s="28">
        <v>142</v>
      </c>
      <c r="B152" s="29" t="s">
        <v>119</v>
      </c>
      <c r="C152" s="30" t="s">
        <v>165</v>
      </c>
      <c r="D152" s="31">
        <v>44980</v>
      </c>
      <c r="E152" s="37">
        <v>121.5</v>
      </c>
      <c r="F152" s="37">
        <v>122.11666666666667</v>
      </c>
      <c r="G152" s="38">
        <v>120.23333333333335</v>
      </c>
      <c r="H152" s="38">
        <v>118.96666666666667</v>
      </c>
      <c r="I152" s="38">
        <v>117.08333333333334</v>
      </c>
      <c r="J152" s="38">
        <v>123.38333333333335</v>
      </c>
      <c r="K152" s="38">
        <v>125.26666666666668</v>
      </c>
      <c r="L152" s="38">
        <v>126.53333333333336</v>
      </c>
      <c r="M152" s="28">
        <v>124</v>
      </c>
      <c r="N152" s="28">
        <v>120.85</v>
      </c>
      <c r="O152" s="39">
        <v>40932000</v>
      </c>
      <c r="P152" s="40">
        <v>-6.4445658110322225E-3</v>
      </c>
    </row>
    <row r="153" spans="1:16" ht="12.75" customHeight="1">
      <c r="A153" s="28">
        <v>143</v>
      </c>
      <c r="B153" s="29" t="s">
        <v>166</v>
      </c>
      <c r="C153" s="30" t="s">
        <v>167</v>
      </c>
      <c r="D153" s="31">
        <v>44980</v>
      </c>
      <c r="E153" s="37">
        <v>168.25</v>
      </c>
      <c r="F153" s="37">
        <v>168.28333333333333</v>
      </c>
      <c r="G153" s="38">
        <v>166.76666666666665</v>
      </c>
      <c r="H153" s="38">
        <v>165.28333333333333</v>
      </c>
      <c r="I153" s="38">
        <v>163.76666666666665</v>
      </c>
      <c r="J153" s="38">
        <v>169.76666666666665</v>
      </c>
      <c r="K153" s="38">
        <v>171.28333333333336</v>
      </c>
      <c r="L153" s="38">
        <v>172.76666666666665</v>
      </c>
      <c r="M153" s="28">
        <v>169.8</v>
      </c>
      <c r="N153" s="28">
        <v>166.8</v>
      </c>
      <c r="O153" s="39">
        <v>72726300</v>
      </c>
      <c r="P153" s="40">
        <v>2.4983933161953728E-2</v>
      </c>
    </row>
    <row r="154" spans="1:16" ht="12.75" customHeight="1">
      <c r="A154" s="28">
        <v>144</v>
      </c>
      <c r="B154" s="29" t="s">
        <v>96</v>
      </c>
      <c r="C154" s="30" t="s">
        <v>265</v>
      </c>
      <c r="D154" s="31">
        <v>44980</v>
      </c>
      <c r="E154" s="37">
        <v>859.2</v>
      </c>
      <c r="F154" s="37">
        <v>867.31666666666661</v>
      </c>
      <c r="G154" s="38">
        <v>845.58333333333326</v>
      </c>
      <c r="H154" s="38">
        <v>831.9666666666667</v>
      </c>
      <c r="I154" s="38">
        <v>810.23333333333335</v>
      </c>
      <c r="J154" s="38">
        <v>880.93333333333317</v>
      </c>
      <c r="K154" s="38">
        <v>902.66666666666652</v>
      </c>
      <c r="L154" s="38">
        <v>916.28333333333308</v>
      </c>
      <c r="M154" s="28">
        <v>889.05</v>
      </c>
      <c r="N154" s="28">
        <v>853.7</v>
      </c>
      <c r="O154" s="39">
        <v>5978700</v>
      </c>
      <c r="P154" s="40">
        <v>1.8847667899320051E-2</v>
      </c>
    </row>
    <row r="155" spans="1:16" ht="12.75" customHeight="1">
      <c r="A155" s="28">
        <v>145</v>
      </c>
      <c r="B155" s="29" t="s">
        <v>86</v>
      </c>
      <c r="C155" s="30" t="s">
        <v>432</v>
      </c>
      <c r="D155" s="31">
        <v>44980</v>
      </c>
      <c r="E155" s="37">
        <v>3226.1</v>
      </c>
      <c r="F155" s="37">
        <v>3216.5666666666671</v>
      </c>
      <c r="G155" s="38">
        <v>3199.483333333334</v>
      </c>
      <c r="H155" s="38">
        <v>3172.8666666666668</v>
      </c>
      <c r="I155" s="38">
        <v>3155.7833333333338</v>
      </c>
      <c r="J155" s="38">
        <v>3243.1833333333343</v>
      </c>
      <c r="K155" s="38">
        <v>3260.2666666666673</v>
      </c>
      <c r="L155" s="38">
        <v>3286.8833333333346</v>
      </c>
      <c r="M155" s="28">
        <v>3233.65</v>
      </c>
      <c r="N155" s="28">
        <v>3189.95</v>
      </c>
      <c r="O155" s="39">
        <v>377600</v>
      </c>
      <c r="P155" s="40">
        <v>-9.2307692307692313E-2</v>
      </c>
    </row>
    <row r="156" spans="1:16" ht="12.75" customHeight="1">
      <c r="A156" s="28">
        <v>146</v>
      </c>
      <c r="B156" s="29" t="s">
        <v>79</v>
      </c>
      <c r="C156" s="30" t="s">
        <v>168</v>
      </c>
      <c r="D156" s="31">
        <v>44980</v>
      </c>
      <c r="E156" s="37">
        <v>156.80000000000001</v>
      </c>
      <c r="F156" s="37">
        <v>156.85</v>
      </c>
      <c r="G156" s="38">
        <v>154.64999999999998</v>
      </c>
      <c r="H156" s="38">
        <v>152.49999999999997</v>
      </c>
      <c r="I156" s="38">
        <v>150.29999999999995</v>
      </c>
      <c r="J156" s="38">
        <v>159</v>
      </c>
      <c r="K156" s="38">
        <v>161.19999999999999</v>
      </c>
      <c r="L156" s="38">
        <v>163.35000000000002</v>
      </c>
      <c r="M156" s="28">
        <v>159.05000000000001</v>
      </c>
      <c r="N156" s="28">
        <v>154.69999999999999</v>
      </c>
      <c r="O156" s="39">
        <v>46280850</v>
      </c>
      <c r="P156" s="40">
        <v>3.6739974126778784E-2</v>
      </c>
    </row>
    <row r="157" spans="1:16" ht="12.75" customHeight="1">
      <c r="A157" s="28">
        <v>147</v>
      </c>
      <c r="B157" s="29" t="s">
        <v>40</v>
      </c>
      <c r="C157" s="30" t="s">
        <v>169</v>
      </c>
      <c r="D157" s="31">
        <v>44980</v>
      </c>
      <c r="E157" s="37">
        <v>38879.949999999997</v>
      </c>
      <c r="F157" s="37">
        <v>38739.85</v>
      </c>
      <c r="G157" s="38">
        <v>38232.1</v>
      </c>
      <c r="H157" s="38">
        <v>37584.25</v>
      </c>
      <c r="I157" s="38">
        <v>37076.5</v>
      </c>
      <c r="J157" s="38">
        <v>39387.699999999997</v>
      </c>
      <c r="K157" s="38">
        <v>39895.449999999997</v>
      </c>
      <c r="L157" s="38">
        <v>40543.299999999996</v>
      </c>
      <c r="M157" s="28">
        <v>39247.599999999999</v>
      </c>
      <c r="N157" s="28">
        <v>38092</v>
      </c>
      <c r="O157" s="39">
        <v>132915</v>
      </c>
      <c r="P157" s="40">
        <v>-1.9041293036643418E-2</v>
      </c>
    </row>
    <row r="158" spans="1:16" ht="12.75" customHeight="1">
      <c r="A158" s="28">
        <v>148</v>
      </c>
      <c r="B158" s="29" t="s">
        <v>47</v>
      </c>
      <c r="C158" s="30" t="s">
        <v>170</v>
      </c>
      <c r="D158" s="31">
        <v>44980</v>
      </c>
      <c r="E158" s="37">
        <v>868.85</v>
      </c>
      <c r="F158" s="37">
        <v>880.48333333333323</v>
      </c>
      <c r="G158" s="38">
        <v>853.46666666666647</v>
      </c>
      <c r="H158" s="38">
        <v>838.08333333333326</v>
      </c>
      <c r="I158" s="38">
        <v>811.06666666666649</v>
      </c>
      <c r="J158" s="38">
        <v>895.86666666666645</v>
      </c>
      <c r="K158" s="38">
        <v>922.8833333333331</v>
      </c>
      <c r="L158" s="38">
        <v>938.26666666666642</v>
      </c>
      <c r="M158" s="28">
        <v>907.5</v>
      </c>
      <c r="N158" s="28">
        <v>865.1</v>
      </c>
      <c r="O158" s="39">
        <v>5014350</v>
      </c>
      <c r="P158" s="40">
        <v>-1.5017286084701814E-2</v>
      </c>
    </row>
    <row r="159" spans="1:16" ht="12.75" customHeight="1">
      <c r="A159" s="28">
        <v>149</v>
      </c>
      <c r="B159" s="29" t="s">
        <v>86</v>
      </c>
      <c r="C159" s="30" t="s">
        <v>437</v>
      </c>
      <c r="D159" s="31">
        <v>44980</v>
      </c>
      <c r="E159" s="37">
        <v>4897.8</v>
      </c>
      <c r="F159" s="37">
        <v>4890.9833333333336</v>
      </c>
      <c r="G159" s="38">
        <v>4859.7666666666673</v>
      </c>
      <c r="H159" s="38">
        <v>4821.7333333333336</v>
      </c>
      <c r="I159" s="38">
        <v>4790.5166666666673</v>
      </c>
      <c r="J159" s="38">
        <v>4929.0166666666673</v>
      </c>
      <c r="K159" s="38">
        <v>4960.2333333333345</v>
      </c>
      <c r="L159" s="38">
        <v>4998.2666666666673</v>
      </c>
      <c r="M159" s="28">
        <v>4922.2</v>
      </c>
      <c r="N159" s="28">
        <v>4852.95</v>
      </c>
      <c r="O159" s="39">
        <v>869400</v>
      </c>
      <c r="P159" s="40">
        <v>3.0284675953967293E-3</v>
      </c>
    </row>
    <row r="160" spans="1:16" ht="12.75" customHeight="1">
      <c r="A160" s="28">
        <v>150</v>
      </c>
      <c r="B160" s="29" t="s">
        <v>79</v>
      </c>
      <c r="C160" s="30" t="s">
        <v>171</v>
      </c>
      <c r="D160" s="31">
        <v>44980</v>
      </c>
      <c r="E160" s="37">
        <v>218.45</v>
      </c>
      <c r="F160" s="37">
        <v>219.38333333333333</v>
      </c>
      <c r="G160" s="38">
        <v>217.06666666666666</v>
      </c>
      <c r="H160" s="38">
        <v>215.68333333333334</v>
      </c>
      <c r="I160" s="38">
        <v>213.36666666666667</v>
      </c>
      <c r="J160" s="38">
        <v>220.76666666666665</v>
      </c>
      <c r="K160" s="38">
        <v>223.08333333333331</v>
      </c>
      <c r="L160" s="38">
        <v>224.46666666666664</v>
      </c>
      <c r="M160" s="28">
        <v>221.7</v>
      </c>
      <c r="N160" s="28">
        <v>218</v>
      </c>
      <c r="O160" s="39">
        <v>12618000</v>
      </c>
      <c r="P160" s="40">
        <v>4.3154761904761904E-2</v>
      </c>
    </row>
    <row r="161" spans="1:16" ht="12.75" customHeight="1">
      <c r="A161" s="28">
        <v>151</v>
      </c>
      <c r="B161" s="29" t="s">
        <v>63</v>
      </c>
      <c r="C161" s="30" t="s">
        <v>172</v>
      </c>
      <c r="D161" s="31">
        <v>44980</v>
      </c>
      <c r="E161" s="37">
        <v>148.5</v>
      </c>
      <c r="F161" s="37">
        <v>148.96666666666667</v>
      </c>
      <c r="G161" s="38">
        <v>147.23333333333335</v>
      </c>
      <c r="H161" s="38">
        <v>145.96666666666667</v>
      </c>
      <c r="I161" s="38">
        <v>144.23333333333335</v>
      </c>
      <c r="J161" s="38">
        <v>150.23333333333335</v>
      </c>
      <c r="K161" s="38">
        <v>151.96666666666664</v>
      </c>
      <c r="L161" s="38">
        <v>153.23333333333335</v>
      </c>
      <c r="M161" s="28">
        <v>150.69999999999999</v>
      </c>
      <c r="N161" s="28">
        <v>147.69999999999999</v>
      </c>
      <c r="O161" s="39">
        <v>55149000</v>
      </c>
      <c r="P161" s="40">
        <v>-4.2538900705250196E-3</v>
      </c>
    </row>
    <row r="162" spans="1:16" ht="12.75" customHeight="1">
      <c r="A162" s="28">
        <v>152</v>
      </c>
      <c r="B162" s="29" t="s">
        <v>56</v>
      </c>
      <c r="C162" s="30" t="s">
        <v>174</v>
      </c>
      <c r="D162" s="31">
        <v>44980</v>
      </c>
      <c r="E162" s="37">
        <v>2334.35</v>
      </c>
      <c r="F162" s="37">
        <v>2327.5166666666664</v>
      </c>
      <c r="G162" s="38">
        <v>2311.2333333333327</v>
      </c>
      <c r="H162" s="38">
        <v>2288.1166666666663</v>
      </c>
      <c r="I162" s="38">
        <v>2271.8333333333326</v>
      </c>
      <c r="J162" s="38">
        <v>2350.6333333333328</v>
      </c>
      <c r="K162" s="38">
        <v>2366.9166666666665</v>
      </c>
      <c r="L162" s="38">
        <v>2390.0333333333328</v>
      </c>
      <c r="M162" s="28">
        <v>2343.8000000000002</v>
      </c>
      <c r="N162" s="28">
        <v>2304.4</v>
      </c>
      <c r="O162" s="39">
        <v>2877250</v>
      </c>
      <c r="P162" s="40">
        <v>1.3294594118682867E-2</v>
      </c>
    </row>
    <row r="163" spans="1:16" ht="12.75" customHeight="1">
      <c r="A163" s="28">
        <v>153</v>
      </c>
      <c r="B163" s="29" t="s">
        <v>38</v>
      </c>
      <c r="C163" s="30" t="s">
        <v>175</v>
      </c>
      <c r="D163" s="31">
        <v>44980</v>
      </c>
      <c r="E163" s="37">
        <v>3298.85</v>
      </c>
      <c r="F163" s="37">
        <v>3332.9</v>
      </c>
      <c r="G163" s="38">
        <v>3248.15</v>
      </c>
      <c r="H163" s="38">
        <v>3197.45</v>
      </c>
      <c r="I163" s="38">
        <v>3112.7</v>
      </c>
      <c r="J163" s="38">
        <v>3383.6000000000004</v>
      </c>
      <c r="K163" s="38">
        <v>3468.3500000000004</v>
      </c>
      <c r="L163" s="38">
        <v>3519.0500000000006</v>
      </c>
      <c r="M163" s="28">
        <v>3417.65</v>
      </c>
      <c r="N163" s="28">
        <v>3282.2</v>
      </c>
      <c r="O163" s="39">
        <v>2287000</v>
      </c>
      <c r="P163" s="40">
        <v>-8.3458571285442346E-2</v>
      </c>
    </row>
    <row r="164" spans="1:16" ht="12.75" customHeight="1">
      <c r="A164" s="28">
        <v>154</v>
      </c>
      <c r="B164" s="29" t="s">
        <v>58</v>
      </c>
      <c r="C164" s="30" t="s">
        <v>176</v>
      </c>
      <c r="D164" s="31">
        <v>44980</v>
      </c>
      <c r="E164" s="37">
        <v>49.75</v>
      </c>
      <c r="F164" s="37">
        <v>49.949999999999996</v>
      </c>
      <c r="G164" s="38">
        <v>49.29999999999999</v>
      </c>
      <c r="H164" s="38">
        <v>48.849999999999994</v>
      </c>
      <c r="I164" s="38">
        <v>48.199999999999989</v>
      </c>
      <c r="J164" s="38">
        <v>50.399999999999991</v>
      </c>
      <c r="K164" s="38">
        <v>51.05</v>
      </c>
      <c r="L164" s="38">
        <v>51.499999999999993</v>
      </c>
      <c r="M164" s="28">
        <v>50.6</v>
      </c>
      <c r="N164" s="28">
        <v>49.5</v>
      </c>
      <c r="O164" s="39">
        <v>234048000</v>
      </c>
      <c r="P164" s="40">
        <v>-3.0423543448001591E-2</v>
      </c>
    </row>
    <row r="165" spans="1:16" ht="12.75" customHeight="1">
      <c r="A165" s="28">
        <v>155</v>
      </c>
      <c r="B165" s="29" t="s">
        <v>44</v>
      </c>
      <c r="C165" s="30" t="s">
        <v>267</v>
      </c>
      <c r="D165" s="31">
        <v>44980</v>
      </c>
      <c r="E165" s="37">
        <v>3013.45</v>
      </c>
      <c r="F165" s="37">
        <v>3050</v>
      </c>
      <c r="G165" s="38">
        <v>2955.45</v>
      </c>
      <c r="H165" s="38">
        <v>2897.45</v>
      </c>
      <c r="I165" s="38">
        <v>2802.8999999999996</v>
      </c>
      <c r="J165" s="38">
        <v>3108</v>
      </c>
      <c r="K165" s="38">
        <v>3202.55</v>
      </c>
      <c r="L165" s="38">
        <v>3260.55</v>
      </c>
      <c r="M165" s="28">
        <v>3144.55</v>
      </c>
      <c r="N165" s="28">
        <v>2992</v>
      </c>
      <c r="O165" s="39">
        <v>943500</v>
      </c>
      <c r="P165" s="40">
        <v>6.7549219280380171E-2</v>
      </c>
    </row>
    <row r="166" spans="1:16" ht="12.75" customHeight="1">
      <c r="A166" s="28">
        <v>156</v>
      </c>
      <c r="B166" s="29" t="s">
        <v>166</v>
      </c>
      <c r="C166" s="30" t="s">
        <v>177</v>
      </c>
      <c r="D166" s="31">
        <v>44980</v>
      </c>
      <c r="E166" s="37">
        <v>214.1</v>
      </c>
      <c r="F166" s="37">
        <v>214.54999999999998</v>
      </c>
      <c r="G166" s="38">
        <v>213.04999999999995</v>
      </c>
      <c r="H166" s="38">
        <v>211.99999999999997</v>
      </c>
      <c r="I166" s="38">
        <v>210.49999999999994</v>
      </c>
      <c r="J166" s="38">
        <v>215.59999999999997</v>
      </c>
      <c r="K166" s="38">
        <v>217.10000000000002</v>
      </c>
      <c r="L166" s="38">
        <v>218.14999999999998</v>
      </c>
      <c r="M166" s="28">
        <v>216.05</v>
      </c>
      <c r="N166" s="28">
        <v>213.5</v>
      </c>
      <c r="O166" s="39">
        <v>31681800</v>
      </c>
      <c r="P166" s="40">
        <v>4.1633377718597424E-2</v>
      </c>
    </row>
    <row r="167" spans="1:16" ht="12.75" customHeight="1">
      <c r="A167" s="28">
        <v>157</v>
      </c>
      <c r="B167" s="29" t="s">
        <v>178</v>
      </c>
      <c r="C167" s="30" t="s">
        <v>179</v>
      </c>
      <c r="D167" s="31">
        <v>44980</v>
      </c>
      <c r="E167" s="37">
        <v>1656.25</v>
      </c>
      <c r="F167" s="37">
        <v>1674.0166666666667</v>
      </c>
      <c r="G167" s="38">
        <v>1628.6333333333332</v>
      </c>
      <c r="H167" s="38">
        <v>1601.0166666666667</v>
      </c>
      <c r="I167" s="38">
        <v>1555.6333333333332</v>
      </c>
      <c r="J167" s="38">
        <v>1701.6333333333332</v>
      </c>
      <c r="K167" s="38">
        <v>1747.0166666666669</v>
      </c>
      <c r="L167" s="38">
        <v>1774.6333333333332</v>
      </c>
      <c r="M167" s="28">
        <v>1719.4</v>
      </c>
      <c r="N167" s="28">
        <v>1646.4</v>
      </c>
      <c r="O167" s="39">
        <v>2616603</v>
      </c>
      <c r="P167" s="40">
        <v>9.2067266859181249E-2</v>
      </c>
    </row>
    <row r="168" spans="1:16" ht="12.75" customHeight="1">
      <c r="A168" s="28">
        <v>158</v>
      </c>
      <c r="B168" s="29" t="s">
        <v>44</v>
      </c>
      <c r="C168" s="30" t="s">
        <v>449</v>
      </c>
      <c r="D168" s="31">
        <v>44980</v>
      </c>
      <c r="E168" s="37">
        <v>167.65</v>
      </c>
      <c r="F168" s="37">
        <v>168.66666666666666</v>
      </c>
      <c r="G168" s="38">
        <v>165.98333333333332</v>
      </c>
      <c r="H168" s="38">
        <v>164.31666666666666</v>
      </c>
      <c r="I168" s="38">
        <v>161.63333333333333</v>
      </c>
      <c r="J168" s="38">
        <v>170.33333333333331</v>
      </c>
      <c r="K168" s="38">
        <v>173.01666666666665</v>
      </c>
      <c r="L168" s="38">
        <v>174.68333333333331</v>
      </c>
      <c r="M168" s="28">
        <v>171.35</v>
      </c>
      <c r="N168" s="28">
        <v>167</v>
      </c>
      <c r="O168" s="39">
        <v>10794000</v>
      </c>
      <c r="P168" s="40">
        <v>1.247537754432042E-2</v>
      </c>
    </row>
    <row r="169" spans="1:16" ht="12.75" customHeight="1">
      <c r="A169" s="28">
        <v>159</v>
      </c>
      <c r="B169" s="29" t="s">
        <v>42</v>
      </c>
      <c r="C169" s="30" t="s">
        <v>180</v>
      </c>
      <c r="D169" s="31">
        <v>44980</v>
      </c>
      <c r="E169" s="37">
        <v>733.45</v>
      </c>
      <c r="F169" s="37">
        <v>735.4</v>
      </c>
      <c r="G169" s="38">
        <v>723.09999999999991</v>
      </c>
      <c r="H169" s="38">
        <v>712.74999999999989</v>
      </c>
      <c r="I169" s="38">
        <v>700.44999999999982</v>
      </c>
      <c r="J169" s="38">
        <v>745.75</v>
      </c>
      <c r="K169" s="38">
        <v>758.05</v>
      </c>
      <c r="L169" s="38">
        <v>768.40000000000009</v>
      </c>
      <c r="M169" s="28">
        <v>747.7</v>
      </c>
      <c r="N169" s="28">
        <v>725.05</v>
      </c>
      <c r="O169" s="39">
        <v>3907450</v>
      </c>
      <c r="P169" s="40">
        <v>7.3563755254553942E-2</v>
      </c>
    </row>
    <row r="170" spans="1:16" ht="12.75" customHeight="1">
      <c r="A170" s="28">
        <v>160</v>
      </c>
      <c r="B170" s="29" t="s">
        <v>58</v>
      </c>
      <c r="C170" s="30" t="s">
        <v>181</v>
      </c>
      <c r="D170" s="31">
        <v>44980</v>
      </c>
      <c r="E170" s="37">
        <v>158.5</v>
      </c>
      <c r="F170" s="37">
        <v>159.28333333333333</v>
      </c>
      <c r="G170" s="38">
        <v>156.36666666666667</v>
      </c>
      <c r="H170" s="38">
        <v>154.23333333333335</v>
      </c>
      <c r="I170" s="38">
        <v>151.31666666666669</v>
      </c>
      <c r="J170" s="38">
        <v>161.41666666666666</v>
      </c>
      <c r="K170" s="38">
        <v>164.33333333333334</v>
      </c>
      <c r="L170" s="38">
        <v>166.46666666666664</v>
      </c>
      <c r="M170" s="28">
        <v>162.19999999999999</v>
      </c>
      <c r="N170" s="28">
        <v>157.15</v>
      </c>
      <c r="O170" s="39">
        <v>29545000</v>
      </c>
      <c r="P170" s="40">
        <v>3.7941331459687339E-2</v>
      </c>
    </row>
    <row r="171" spans="1:16" ht="12.75" customHeight="1">
      <c r="A171" s="28">
        <v>161</v>
      </c>
      <c r="B171" s="29" t="s">
        <v>166</v>
      </c>
      <c r="C171" s="30" t="s">
        <v>182</v>
      </c>
      <c r="D171" s="31">
        <v>44980</v>
      </c>
      <c r="E171" s="37">
        <v>115.65</v>
      </c>
      <c r="F171" s="37">
        <v>115.73333333333335</v>
      </c>
      <c r="G171" s="38">
        <v>114.81666666666669</v>
      </c>
      <c r="H171" s="38">
        <v>113.98333333333335</v>
      </c>
      <c r="I171" s="38">
        <v>113.06666666666669</v>
      </c>
      <c r="J171" s="38">
        <v>116.56666666666669</v>
      </c>
      <c r="K171" s="38">
        <v>117.48333333333335</v>
      </c>
      <c r="L171" s="38">
        <v>118.31666666666669</v>
      </c>
      <c r="M171" s="28">
        <v>116.65</v>
      </c>
      <c r="N171" s="28">
        <v>114.9</v>
      </c>
      <c r="O171" s="39">
        <v>53480000</v>
      </c>
      <c r="P171" s="40">
        <v>1.5186028853454821E-2</v>
      </c>
    </row>
    <row r="172" spans="1:16" ht="12.75" customHeight="1">
      <c r="A172" s="28">
        <v>162</v>
      </c>
      <c r="B172" s="29" t="s">
        <v>79</v>
      </c>
      <c r="C172" s="30" t="s">
        <v>183</v>
      </c>
      <c r="D172" s="31">
        <v>44980</v>
      </c>
      <c r="E172" s="37">
        <v>2438.4499999999998</v>
      </c>
      <c r="F172" s="37">
        <v>2432.7000000000003</v>
      </c>
      <c r="G172" s="38">
        <v>2419.2500000000005</v>
      </c>
      <c r="H172" s="38">
        <v>2400.0500000000002</v>
      </c>
      <c r="I172" s="38">
        <v>2386.6000000000004</v>
      </c>
      <c r="J172" s="38">
        <v>2451.9000000000005</v>
      </c>
      <c r="K172" s="38">
        <v>2465.3500000000004</v>
      </c>
      <c r="L172" s="38">
        <v>2484.5500000000006</v>
      </c>
      <c r="M172" s="28">
        <v>2446.15</v>
      </c>
      <c r="N172" s="28">
        <v>2413.5</v>
      </c>
      <c r="O172" s="39">
        <v>37849000</v>
      </c>
      <c r="P172" s="40">
        <v>-2.1793770070233705E-2</v>
      </c>
    </row>
    <row r="173" spans="1:16" ht="12.75" customHeight="1">
      <c r="A173" s="28">
        <v>163</v>
      </c>
      <c r="B173" s="29" t="s">
        <v>119</v>
      </c>
      <c r="C173" s="30" t="s">
        <v>184</v>
      </c>
      <c r="D173" s="31">
        <v>44980</v>
      </c>
      <c r="E173" s="37">
        <v>86.2</v>
      </c>
      <c r="F173" s="37">
        <v>86.416666666666671</v>
      </c>
      <c r="G173" s="38">
        <v>84.933333333333337</v>
      </c>
      <c r="H173" s="38">
        <v>83.666666666666671</v>
      </c>
      <c r="I173" s="38">
        <v>82.183333333333337</v>
      </c>
      <c r="J173" s="38">
        <v>87.683333333333337</v>
      </c>
      <c r="K173" s="38">
        <v>89.166666666666657</v>
      </c>
      <c r="L173" s="38">
        <v>90.433333333333337</v>
      </c>
      <c r="M173" s="28">
        <v>87.9</v>
      </c>
      <c r="N173" s="28">
        <v>85.15</v>
      </c>
      <c r="O173" s="39">
        <v>118784000</v>
      </c>
      <c r="P173" s="40">
        <v>3.1755958585226875E-2</v>
      </c>
    </row>
    <row r="174" spans="1:16" ht="12.75" customHeight="1">
      <c r="A174" s="28">
        <v>164</v>
      </c>
      <c r="B174" s="29" t="s">
        <v>58</v>
      </c>
      <c r="C174" s="30" t="s">
        <v>270</v>
      </c>
      <c r="D174" s="31">
        <v>44980</v>
      </c>
      <c r="E174" s="37">
        <v>757.85</v>
      </c>
      <c r="F174" s="37">
        <v>757.75</v>
      </c>
      <c r="G174" s="38">
        <v>751.1</v>
      </c>
      <c r="H174" s="38">
        <v>744.35</v>
      </c>
      <c r="I174" s="38">
        <v>737.7</v>
      </c>
      <c r="J174" s="38">
        <v>764.5</v>
      </c>
      <c r="K174" s="38">
        <v>771.15000000000009</v>
      </c>
      <c r="L174" s="38">
        <v>777.9</v>
      </c>
      <c r="M174" s="28">
        <v>764.4</v>
      </c>
      <c r="N174" s="28">
        <v>751</v>
      </c>
      <c r="O174" s="39">
        <v>8170400</v>
      </c>
      <c r="P174" s="40">
        <v>-1.0559968998256153E-2</v>
      </c>
    </row>
    <row r="175" spans="1:16" ht="12.75" customHeight="1">
      <c r="A175" s="28">
        <v>165</v>
      </c>
      <c r="B175" s="29" t="s">
        <v>63</v>
      </c>
      <c r="C175" s="30" t="s">
        <v>185</v>
      </c>
      <c r="D175" s="31">
        <v>44980</v>
      </c>
      <c r="E175" s="37">
        <v>1150.8</v>
      </c>
      <c r="F175" s="37">
        <v>1155.3833333333332</v>
      </c>
      <c r="G175" s="38">
        <v>1135.4166666666665</v>
      </c>
      <c r="H175" s="38">
        <v>1120.0333333333333</v>
      </c>
      <c r="I175" s="38">
        <v>1100.0666666666666</v>
      </c>
      <c r="J175" s="38">
        <v>1170.7666666666664</v>
      </c>
      <c r="K175" s="38">
        <v>1190.7333333333331</v>
      </c>
      <c r="L175" s="38">
        <v>1206.1166666666663</v>
      </c>
      <c r="M175" s="28">
        <v>1175.3499999999999</v>
      </c>
      <c r="N175" s="28">
        <v>1140</v>
      </c>
      <c r="O175" s="39">
        <v>6834750</v>
      </c>
      <c r="P175" s="40">
        <v>-1.5130228034151086E-2</v>
      </c>
    </row>
    <row r="176" spans="1:16" ht="12.75" customHeight="1">
      <c r="A176" s="28">
        <v>166</v>
      </c>
      <c r="B176" s="29" t="s">
        <v>58</v>
      </c>
      <c r="C176" s="30" t="s">
        <v>186</v>
      </c>
      <c r="D176" s="31">
        <v>44980</v>
      </c>
      <c r="E176" s="37">
        <v>531.45000000000005</v>
      </c>
      <c r="F176" s="37">
        <v>533.16666666666663</v>
      </c>
      <c r="G176" s="38">
        <v>526.0333333333333</v>
      </c>
      <c r="H176" s="38">
        <v>520.61666666666667</v>
      </c>
      <c r="I176" s="38">
        <v>513.48333333333335</v>
      </c>
      <c r="J176" s="38">
        <v>538.58333333333326</v>
      </c>
      <c r="K176" s="38">
        <v>545.7166666666667</v>
      </c>
      <c r="L176" s="38">
        <v>551.13333333333321</v>
      </c>
      <c r="M176" s="28">
        <v>540.29999999999995</v>
      </c>
      <c r="N176" s="28">
        <v>527.75</v>
      </c>
      <c r="O176" s="39">
        <v>94800000</v>
      </c>
      <c r="P176" s="40">
        <v>3.9644678401052805E-2</v>
      </c>
    </row>
    <row r="177" spans="1:16" ht="12.75" customHeight="1">
      <c r="A177" s="28">
        <v>167</v>
      </c>
      <c r="B177" s="29" t="s">
        <v>42</v>
      </c>
      <c r="C177" s="30" t="s">
        <v>187</v>
      </c>
      <c r="D177" s="31">
        <v>44980</v>
      </c>
      <c r="E177" s="37">
        <v>25599.15</v>
      </c>
      <c r="F177" s="37">
        <v>25424.3</v>
      </c>
      <c r="G177" s="38">
        <v>24979.1</v>
      </c>
      <c r="H177" s="38">
        <v>24359.05</v>
      </c>
      <c r="I177" s="38">
        <v>23913.85</v>
      </c>
      <c r="J177" s="38">
        <v>26044.35</v>
      </c>
      <c r="K177" s="38">
        <v>26489.550000000003</v>
      </c>
      <c r="L177" s="38">
        <v>27109.599999999999</v>
      </c>
      <c r="M177" s="28">
        <v>25869.5</v>
      </c>
      <c r="N177" s="28">
        <v>24804.25</v>
      </c>
      <c r="O177" s="39">
        <v>381125</v>
      </c>
      <c r="P177" s="40">
        <v>0.18407766990291263</v>
      </c>
    </row>
    <row r="178" spans="1:16" ht="12.75" customHeight="1">
      <c r="A178" s="28">
        <v>168</v>
      </c>
      <c r="B178" s="29" t="s">
        <v>70</v>
      </c>
      <c r="C178" s="30" t="s">
        <v>188</v>
      </c>
      <c r="D178" s="31">
        <v>44980</v>
      </c>
      <c r="E178" s="37">
        <v>3204.7</v>
      </c>
      <c r="F178" s="37">
        <v>3215.65</v>
      </c>
      <c r="G178" s="38">
        <v>3180</v>
      </c>
      <c r="H178" s="38">
        <v>3155.2999999999997</v>
      </c>
      <c r="I178" s="38">
        <v>3119.6499999999996</v>
      </c>
      <c r="J178" s="38">
        <v>3240.3500000000004</v>
      </c>
      <c r="K178" s="38">
        <v>3276.0000000000009</v>
      </c>
      <c r="L178" s="38">
        <v>3300.7000000000007</v>
      </c>
      <c r="M178" s="28">
        <v>3251.3</v>
      </c>
      <c r="N178" s="28">
        <v>3190.95</v>
      </c>
      <c r="O178" s="39">
        <v>2105950</v>
      </c>
      <c r="P178" s="40">
        <v>-8.92972693153876E-3</v>
      </c>
    </row>
    <row r="179" spans="1:16" ht="12.75" customHeight="1">
      <c r="A179" s="28">
        <v>169</v>
      </c>
      <c r="B179" s="29" t="s">
        <v>40</v>
      </c>
      <c r="C179" s="30" t="s">
        <v>189</v>
      </c>
      <c r="D179" s="31">
        <v>44980</v>
      </c>
      <c r="E179" s="37">
        <v>2317.0500000000002</v>
      </c>
      <c r="F179" s="37">
        <v>2317.1166666666668</v>
      </c>
      <c r="G179" s="38">
        <v>2304.2333333333336</v>
      </c>
      <c r="H179" s="38">
        <v>2291.416666666667</v>
      </c>
      <c r="I179" s="38">
        <v>2278.5333333333338</v>
      </c>
      <c r="J179" s="38">
        <v>2329.9333333333334</v>
      </c>
      <c r="K179" s="38">
        <v>2342.8166666666666</v>
      </c>
      <c r="L179" s="38">
        <v>2355.6333333333332</v>
      </c>
      <c r="M179" s="28">
        <v>2330</v>
      </c>
      <c r="N179" s="28">
        <v>2304.3000000000002</v>
      </c>
      <c r="O179" s="39">
        <v>4473375</v>
      </c>
      <c r="P179" s="40">
        <v>-3.0083746646068787E-2</v>
      </c>
    </row>
    <row r="180" spans="1:16" ht="12.75" customHeight="1">
      <c r="A180" s="28">
        <v>170</v>
      </c>
      <c r="B180" s="29" t="s">
        <v>63</v>
      </c>
      <c r="C180" s="30" t="s">
        <v>872</v>
      </c>
      <c r="D180" s="31">
        <v>44980</v>
      </c>
      <c r="E180" s="37">
        <v>1235.3</v>
      </c>
      <c r="F180" s="37">
        <v>1243.0333333333335</v>
      </c>
      <c r="G180" s="38">
        <v>1223.5666666666671</v>
      </c>
      <c r="H180" s="38">
        <v>1211.8333333333335</v>
      </c>
      <c r="I180" s="38">
        <v>1192.366666666667</v>
      </c>
      <c r="J180" s="38">
        <v>1254.7666666666671</v>
      </c>
      <c r="K180" s="38">
        <v>1274.2333333333338</v>
      </c>
      <c r="L180" s="38">
        <v>1285.9666666666672</v>
      </c>
      <c r="M180" s="28">
        <v>1262.5</v>
      </c>
      <c r="N180" s="28">
        <v>1231.3</v>
      </c>
      <c r="O180" s="39">
        <v>5175000</v>
      </c>
      <c r="P180" s="40">
        <v>3.3736621684504419E-3</v>
      </c>
    </row>
    <row r="181" spans="1:16" ht="12.75" customHeight="1">
      <c r="A181" s="28">
        <v>171</v>
      </c>
      <c r="B181" s="29" t="s">
        <v>47</v>
      </c>
      <c r="C181" s="30" t="s">
        <v>190</v>
      </c>
      <c r="D181" s="31">
        <v>44980</v>
      </c>
      <c r="E181" s="37">
        <v>985.95</v>
      </c>
      <c r="F181" s="37">
        <v>989.56666666666661</v>
      </c>
      <c r="G181" s="38">
        <v>980.38333333333321</v>
      </c>
      <c r="H181" s="38">
        <v>974.81666666666661</v>
      </c>
      <c r="I181" s="38">
        <v>965.63333333333321</v>
      </c>
      <c r="J181" s="38">
        <v>995.13333333333321</v>
      </c>
      <c r="K181" s="38">
        <v>1004.3166666666666</v>
      </c>
      <c r="L181" s="38">
        <v>1009.8833333333332</v>
      </c>
      <c r="M181" s="28">
        <v>998.75</v>
      </c>
      <c r="N181" s="28">
        <v>984</v>
      </c>
      <c r="O181" s="39">
        <v>17084900</v>
      </c>
      <c r="P181" s="40">
        <v>2.1469825060684691E-2</v>
      </c>
    </row>
    <row r="182" spans="1:16" ht="12.75" customHeight="1">
      <c r="A182" s="28">
        <v>172</v>
      </c>
      <c r="B182" s="29" t="s">
        <v>178</v>
      </c>
      <c r="C182" s="30" t="s">
        <v>191</v>
      </c>
      <c r="D182" s="31">
        <v>44980</v>
      </c>
      <c r="E182" s="37">
        <v>454.45</v>
      </c>
      <c r="F182" s="37">
        <v>456.39999999999992</v>
      </c>
      <c r="G182" s="38">
        <v>450.89999999999986</v>
      </c>
      <c r="H182" s="38">
        <v>447.34999999999997</v>
      </c>
      <c r="I182" s="38">
        <v>441.84999999999991</v>
      </c>
      <c r="J182" s="38">
        <v>459.94999999999982</v>
      </c>
      <c r="K182" s="38">
        <v>465.44999999999993</v>
      </c>
      <c r="L182" s="38">
        <v>468.99999999999977</v>
      </c>
      <c r="M182" s="28">
        <v>461.9</v>
      </c>
      <c r="N182" s="28">
        <v>452.85</v>
      </c>
      <c r="O182" s="39">
        <v>8650500</v>
      </c>
      <c r="P182" s="40">
        <v>2.2592978797358358E-3</v>
      </c>
    </row>
    <row r="183" spans="1:16" ht="12.75" customHeight="1">
      <c r="A183" s="28">
        <v>173</v>
      </c>
      <c r="B183" s="29" t="s">
        <v>47</v>
      </c>
      <c r="C183" s="30" t="s">
        <v>272</v>
      </c>
      <c r="D183" s="31">
        <v>44980</v>
      </c>
      <c r="E183" s="37">
        <v>567.15</v>
      </c>
      <c r="F183" s="37">
        <v>567.36666666666667</v>
      </c>
      <c r="G183" s="38">
        <v>563.93333333333339</v>
      </c>
      <c r="H183" s="38">
        <v>560.7166666666667</v>
      </c>
      <c r="I183" s="38">
        <v>557.28333333333342</v>
      </c>
      <c r="J183" s="38">
        <v>570.58333333333337</v>
      </c>
      <c r="K183" s="38">
        <v>574.01666666666654</v>
      </c>
      <c r="L183" s="38">
        <v>577.23333333333335</v>
      </c>
      <c r="M183" s="28">
        <v>570.79999999999995</v>
      </c>
      <c r="N183" s="28">
        <v>564.15</v>
      </c>
      <c r="O183" s="39">
        <v>3138000</v>
      </c>
      <c r="P183" s="40">
        <v>7.0624360286591609E-2</v>
      </c>
    </row>
    <row r="184" spans="1:16" ht="12.75" customHeight="1">
      <c r="A184" s="28">
        <v>174</v>
      </c>
      <c r="B184" s="29" t="s">
        <v>38</v>
      </c>
      <c r="C184" s="30" t="s">
        <v>192</v>
      </c>
      <c r="D184" s="31">
        <v>44980</v>
      </c>
      <c r="E184" s="37">
        <v>1020.2</v>
      </c>
      <c r="F184" s="37">
        <v>1024.1333333333334</v>
      </c>
      <c r="G184" s="38">
        <v>1012.4666666666669</v>
      </c>
      <c r="H184" s="38">
        <v>1004.7333333333335</v>
      </c>
      <c r="I184" s="38">
        <v>993.06666666666695</v>
      </c>
      <c r="J184" s="38">
        <v>1031.8666666666668</v>
      </c>
      <c r="K184" s="38">
        <v>1043.5333333333333</v>
      </c>
      <c r="L184" s="38">
        <v>1051.2666666666669</v>
      </c>
      <c r="M184" s="28">
        <v>1035.8</v>
      </c>
      <c r="N184" s="28">
        <v>1016.4</v>
      </c>
      <c r="O184" s="39">
        <v>6787500</v>
      </c>
      <c r="P184" s="40">
        <v>-8.8319717376904392E-4</v>
      </c>
    </row>
    <row r="185" spans="1:16" ht="12.75" customHeight="1">
      <c r="A185" s="28">
        <v>175</v>
      </c>
      <c r="B185" s="29" t="s">
        <v>74</v>
      </c>
      <c r="C185" s="30" t="s">
        <v>487</v>
      </c>
      <c r="D185" s="31">
        <v>44980</v>
      </c>
      <c r="E185" s="37">
        <v>1239.2</v>
      </c>
      <c r="F185" s="37">
        <v>1242.5500000000002</v>
      </c>
      <c r="G185" s="38">
        <v>1231.2000000000003</v>
      </c>
      <c r="H185" s="38">
        <v>1223.2</v>
      </c>
      <c r="I185" s="38">
        <v>1211.8500000000001</v>
      </c>
      <c r="J185" s="38">
        <v>1250.5500000000004</v>
      </c>
      <c r="K185" s="38">
        <v>1261.9000000000003</v>
      </c>
      <c r="L185" s="38">
        <v>1269.9000000000005</v>
      </c>
      <c r="M185" s="28">
        <v>1253.9000000000001</v>
      </c>
      <c r="N185" s="28">
        <v>1234.55</v>
      </c>
      <c r="O185" s="39">
        <v>2592500</v>
      </c>
      <c r="P185" s="40">
        <v>9.1475282210977029E-3</v>
      </c>
    </row>
    <row r="186" spans="1:16" ht="12.75" customHeight="1">
      <c r="A186" s="28">
        <v>176</v>
      </c>
      <c r="B186" s="29" t="s">
        <v>56</v>
      </c>
      <c r="C186" s="30" t="s">
        <v>193</v>
      </c>
      <c r="D186" s="31">
        <v>44980</v>
      </c>
      <c r="E186" s="37">
        <v>727.5</v>
      </c>
      <c r="F186" s="37">
        <v>729.20000000000016</v>
      </c>
      <c r="G186" s="38">
        <v>724.00000000000034</v>
      </c>
      <c r="H186" s="38">
        <v>720.50000000000023</v>
      </c>
      <c r="I186" s="38">
        <v>715.30000000000041</v>
      </c>
      <c r="J186" s="38">
        <v>732.70000000000027</v>
      </c>
      <c r="K186" s="38">
        <v>737.90000000000009</v>
      </c>
      <c r="L186" s="38">
        <v>741.4000000000002</v>
      </c>
      <c r="M186" s="28">
        <v>734.4</v>
      </c>
      <c r="N186" s="28">
        <v>725.7</v>
      </c>
      <c r="O186" s="39">
        <v>11442600</v>
      </c>
      <c r="P186" s="40">
        <v>5.9340137669119395E-3</v>
      </c>
    </row>
    <row r="187" spans="1:16" ht="12.75" customHeight="1">
      <c r="A187" s="28">
        <v>177</v>
      </c>
      <c r="B187" s="29" t="s">
        <v>49</v>
      </c>
      <c r="C187" s="30" t="s">
        <v>194</v>
      </c>
      <c r="D187" s="31">
        <v>44980</v>
      </c>
      <c r="E187" s="37">
        <v>441.05</v>
      </c>
      <c r="F187" s="37">
        <v>440.93333333333334</v>
      </c>
      <c r="G187" s="38">
        <v>438.06666666666666</v>
      </c>
      <c r="H187" s="38">
        <v>435.08333333333331</v>
      </c>
      <c r="I187" s="38">
        <v>432.21666666666664</v>
      </c>
      <c r="J187" s="38">
        <v>443.91666666666669</v>
      </c>
      <c r="K187" s="38">
        <v>446.78333333333336</v>
      </c>
      <c r="L187" s="38">
        <v>449.76666666666671</v>
      </c>
      <c r="M187" s="28">
        <v>443.8</v>
      </c>
      <c r="N187" s="28">
        <v>437.95</v>
      </c>
      <c r="O187" s="39">
        <v>72328725</v>
      </c>
      <c r="P187" s="40">
        <v>1.1297071129707114E-2</v>
      </c>
    </row>
    <row r="188" spans="1:16" ht="12.75" customHeight="1">
      <c r="A188" s="28">
        <v>178</v>
      </c>
      <c r="B188" s="29" t="s">
        <v>166</v>
      </c>
      <c r="C188" s="30" t="s">
        <v>195</v>
      </c>
      <c r="D188" s="31">
        <v>44980</v>
      </c>
      <c r="E188" s="37">
        <v>204.55</v>
      </c>
      <c r="F188" s="37">
        <v>204.96666666666667</v>
      </c>
      <c r="G188" s="38">
        <v>203.58333333333334</v>
      </c>
      <c r="H188" s="38">
        <v>202.61666666666667</v>
      </c>
      <c r="I188" s="38">
        <v>201.23333333333335</v>
      </c>
      <c r="J188" s="38">
        <v>205.93333333333334</v>
      </c>
      <c r="K188" s="38">
        <v>207.31666666666666</v>
      </c>
      <c r="L188" s="38">
        <v>208.28333333333333</v>
      </c>
      <c r="M188" s="28">
        <v>206.35</v>
      </c>
      <c r="N188" s="28">
        <v>204</v>
      </c>
      <c r="O188" s="39">
        <v>116116875</v>
      </c>
      <c r="P188" s="40">
        <v>-4.8880661768959336E-3</v>
      </c>
    </row>
    <row r="189" spans="1:16" ht="12.75" customHeight="1">
      <c r="A189" s="28">
        <v>179</v>
      </c>
      <c r="B189" s="29" t="s">
        <v>119</v>
      </c>
      <c r="C189" s="30" t="s">
        <v>196</v>
      </c>
      <c r="D189" s="31">
        <v>44980</v>
      </c>
      <c r="E189" s="37">
        <v>112.15</v>
      </c>
      <c r="F189" s="37">
        <v>112.28333333333335</v>
      </c>
      <c r="G189" s="38">
        <v>111.36666666666669</v>
      </c>
      <c r="H189" s="38">
        <v>110.58333333333334</v>
      </c>
      <c r="I189" s="38">
        <v>109.66666666666669</v>
      </c>
      <c r="J189" s="38">
        <v>113.06666666666669</v>
      </c>
      <c r="K189" s="38">
        <v>113.98333333333335</v>
      </c>
      <c r="L189" s="38">
        <v>114.76666666666669</v>
      </c>
      <c r="M189" s="28">
        <v>113.2</v>
      </c>
      <c r="N189" s="28">
        <v>111.5</v>
      </c>
      <c r="O189" s="39">
        <v>189953500</v>
      </c>
      <c r="P189" s="40">
        <v>-1.4298761344825618E-2</v>
      </c>
    </row>
    <row r="190" spans="1:16" ht="12.75" customHeight="1">
      <c r="A190" s="28">
        <v>180</v>
      </c>
      <c r="B190" s="29" t="s">
        <v>86</v>
      </c>
      <c r="C190" s="30" t="s">
        <v>197</v>
      </c>
      <c r="D190" s="31">
        <v>44980</v>
      </c>
      <c r="E190" s="37">
        <v>3502.35</v>
      </c>
      <c r="F190" s="37">
        <v>3512.2333333333336</v>
      </c>
      <c r="G190" s="38">
        <v>3480.7166666666672</v>
      </c>
      <c r="H190" s="38">
        <v>3459.0833333333335</v>
      </c>
      <c r="I190" s="38">
        <v>3427.5666666666671</v>
      </c>
      <c r="J190" s="38">
        <v>3533.8666666666672</v>
      </c>
      <c r="K190" s="38">
        <v>3565.3833333333337</v>
      </c>
      <c r="L190" s="38">
        <v>3587.0166666666673</v>
      </c>
      <c r="M190" s="28">
        <v>3543.75</v>
      </c>
      <c r="N190" s="28">
        <v>3490.6</v>
      </c>
      <c r="O190" s="39">
        <v>9624475</v>
      </c>
      <c r="P190" s="40">
        <v>8.7860889981290578E-3</v>
      </c>
    </row>
    <row r="191" spans="1:16" ht="12.75" customHeight="1">
      <c r="A191" s="28">
        <v>181</v>
      </c>
      <c r="B191" s="29" t="s">
        <v>86</v>
      </c>
      <c r="C191" s="30" t="s">
        <v>198</v>
      </c>
      <c r="D191" s="31">
        <v>44980</v>
      </c>
      <c r="E191" s="37">
        <v>1128.3499999999999</v>
      </c>
      <c r="F191" s="37">
        <v>1126.4333333333334</v>
      </c>
      <c r="G191" s="38">
        <v>1114.3666666666668</v>
      </c>
      <c r="H191" s="38">
        <v>1100.3833333333334</v>
      </c>
      <c r="I191" s="38">
        <v>1088.3166666666668</v>
      </c>
      <c r="J191" s="38">
        <v>1140.4166666666667</v>
      </c>
      <c r="K191" s="38">
        <v>1152.4833333333333</v>
      </c>
      <c r="L191" s="38">
        <v>1166.4666666666667</v>
      </c>
      <c r="M191" s="28">
        <v>1138.5</v>
      </c>
      <c r="N191" s="28">
        <v>1112.45</v>
      </c>
      <c r="O191" s="39">
        <v>14449200</v>
      </c>
      <c r="P191" s="40">
        <v>-3.7912987895010186E-2</v>
      </c>
    </row>
    <row r="192" spans="1:16" ht="12.75" customHeight="1">
      <c r="A192" s="28">
        <v>182</v>
      </c>
      <c r="B192" s="29" t="s">
        <v>56</v>
      </c>
      <c r="C192" s="30" t="s">
        <v>199</v>
      </c>
      <c r="D192" s="31">
        <v>44980</v>
      </c>
      <c r="E192" s="37">
        <v>2505.6999999999998</v>
      </c>
      <c r="F192" s="37">
        <v>2517.1666666666665</v>
      </c>
      <c r="G192" s="38">
        <v>2489.9833333333331</v>
      </c>
      <c r="H192" s="38">
        <v>2474.2666666666664</v>
      </c>
      <c r="I192" s="38">
        <v>2447.083333333333</v>
      </c>
      <c r="J192" s="38">
        <v>2532.8833333333332</v>
      </c>
      <c r="K192" s="38">
        <v>2560.0666666666666</v>
      </c>
      <c r="L192" s="38">
        <v>2575.7833333333333</v>
      </c>
      <c r="M192" s="28">
        <v>2544.35</v>
      </c>
      <c r="N192" s="28">
        <v>2501.4499999999998</v>
      </c>
      <c r="O192" s="39">
        <v>6435750</v>
      </c>
      <c r="P192" s="40">
        <v>-1.3848187094179164E-2</v>
      </c>
    </row>
    <row r="193" spans="1:16" ht="12.75" customHeight="1">
      <c r="A193" s="28">
        <v>183</v>
      </c>
      <c r="B193" s="29" t="s">
        <v>47</v>
      </c>
      <c r="C193" s="30" t="s">
        <v>200</v>
      </c>
      <c r="D193" s="31">
        <v>44980</v>
      </c>
      <c r="E193" s="37">
        <v>1493.6</v>
      </c>
      <c r="F193" s="37">
        <v>1497.1166666666668</v>
      </c>
      <c r="G193" s="38">
        <v>1488.3333333333335</v>
      </c>
      <c r="H193" s="38">
        <v>1483.0666666666666</v>
      </c>
      <c r="I193" s="38">
        <v>1474.2833333333333</v>
      </c>
      <c r="J193" s="38">
        <v>1502.3833333333337</v>
      </c>
      <c r="K193" s="38">
        <v>1511.166666666667</v>
      </c>
      <c r="L193" s="38">
        <v>1516.4333333333338</v>
      </c>
      <c r="M193" s="28">
        <v>1505.9</v>
      </c>
      <c r="N193" s="28">
        <v>1491.85</v>
      </c>
      <c r="O193" s="39">
        <v>1929000</v>
      </c>
      <c r="P193" s="40">
        <v>1.5530402737562517E-2</v>
      </c>
    </row>
    <row r="194" spans="1:16" ht="12.75" customHeight="1">
      <c r="A194" s="28">
        <v>184</v>
      </c>
      <c r="B194" s="29" t="s">
        <v>166</v>
      </c>
      <c r="C194" s="30" t="s">
        <v>201</v>
      </c>
      <c r="D194" s="31">
        <v>44980</v>
      </c>
      <c r="E194" s="37">
        <v>508.3</v>
      </c>
      <c r="F194" s="37">
        <v>508.38333333333338</v>
      </c>
      <c r="G194" s="38">
        <v>504.36666666666679</v>
      </c>
      <c r="H194" s="38">
        <v>500.43333333333339</v>
      </c>
      <c r="I194" s="38">
        <v>496.4166666666668</v>
      </c>
      <c r="J194" s="38">
        <v>512.31666666666683</v>
      </c>
      <c r="K194" s="38">
        <v>516.33333333333326</v>
      </c>
      <c r="L194" s="38">
        <v>520.26666666666677</v>
      </c>
      <c r="M194" s="28">
        <v>512.4</v>
      </c>
      <c r="N194" s="28">
        <v>504.45</v>
      </c>
      <c r="O194" s="39">
        <v>4212000</v>
      </c>
      <c r="P194" s="40">
        <v>-6.7209055535903785E-3</v>
      </c>
    </row>
    <row r="195" spans="1:16" ht="12.75" customHeight="1">
      <c r="A195" s="28">
        <v>185</v>
      </c>
      <c r="B195" s="29" t="s">
        <v>44</v>
      </c>
      <c r="C195" s="30" t="s">
        <v>202</v>
      </c>
      <c r="D195" s="31">
        <v>44980</v>
      </c>
      <c r="E195" s="37">
        <v>1362.45</v>
      </c>
      <c r="F195" s="37">
        <v>1365.6499999999999</v>
      </c>
      <c r="G195" s="38">
        <v>1350.3499999999997</v>
      </c>
      <c r="H195" s="38">
        <v>1338.2499999999998</v>
      </c>
      <c r="I195" s="38">
        <v>1322.9499999999996</v>
      </c>
      <c r="J195" s="38">
        <v>1377.7499999999998</v>
      </c>
      <c r="K195" s="38">
        <v>1393.05</v>
      </c>
      <c r="L195" s="38">
        <v>1405.1499999999999</v>
      </c>
      <c r="M195" s="28">
        <v>1380.95</v>
      </c>
      <c r="N195" s="28">
        <v>1353.55</v>
      </c>
      <c r="O195" s="39">
        <v>4292800</v>
      </c>
      <c r="P195" s="40">
        <v>-3.9907192575406036E-3</v>
      </c>
    </row>
    <row r="196" spans="1:16" ht="12.75" customHeight="1">
      <c r="A196" s="28">
        <v>186</v>
      </c>
      <c r="B196" s="29" t="s">
        <v>49</v>
      </c>
      <c r="C196" s="30" t="s">
        <v>203</v>
      </c>
      <c r="D196" s="31">
        <v>44980</v>
      </c>
      <c r="E196" s="37">
        <v>1103.0999999999999</v>
      </c>
      <c r="F196" s="37">
        <v>1105.1499999999999</v>
      </c>
      <c r="G196" s="38">
        <v>1090.0499999999997</v>
      </c>
      <c r="H196" s="38">
        <v>1076.9999999999998</v>
      </c>
      <c r="I196" s="38">
        <v>1061.8999999999996</v>
      </c>
      <c r="J196" s="38">
        <v>1118.1999999999998</v>
      </c>
      <c r="K196" s="38">
        <v>1133.2999999999997</v>
      </c>
      <c r="L196" s="38">
        <v>1146.3499999999999</v>
      </c>
      <c r="M196" s="28">
        <v>1120.25</v>
      </c>
      <c r="N196" s="28">
        <v>1092.0999999999999</v>
      </c>
      <c r="O196" s="39">
        <v>7728700</v>
      </c>
      <c r="P196" s="40">
        <v>-3.899382017582035E-2</v>
      </c>
    </row>
    <row r="197" spans="1:16" ht="12.75" customHeight="1">
      <c r="A197" s="28">
        <v>187</v>
      </c>
      <c r="B197" s="29" t="s">
        <v>56</v>
      </c>
      <c r="C197" s="30" t="s">
        <v>204</v>
      </c>
      <c r="D197" s="31">
        <v>44980</v>
      </c>
      <c r="E197" s="37">
        <v>1466.05</v>
      </c>
      <c r="F197" s="37">
        <v>1465.4333333333334</v>
      </c>
      <c r="G197" s="38">
        <v>1453.9166666666667</v>
      </c>
      <c r="H197" s="38">
        <v>1441.7833333333333</v>
      </c>
      <c r="I197" s="38">
        <v>1430.2666666666667</v>
      </c>
      <c r="J197" s="38">
        <v>1477.5666666666668</v>
      </c>
      <c r="K197" s="38">
        <v>1489.0833333333333</v>
      </c>
      <c r="L197" s="38">
        <v>1501.2166666666669</v>
      </c>
      <c r="M197" s="28">
        <v>1476.95</v>
      </c>
      <c r="N197" s="28">
        <v>1453.3</v>
      </c>
      <c r="O197" s="39">
        <v>1980000</v>
      </c>
      <c r="P197" s="40">
        <v>2.1460998761865455E-2</v>
      </c>
    </row>
    <row r="198" spans="1:16" ht="12.75" customHeight="1">
      <c r="A198" s="28">
        <v>188</v>
      </c>
      <c r="B198" s="29" t="s">
        <v>42</v>
      </c>
      <c r="C198" s="30" t="s">
        <v>205</v>
      </c>
      <c r="D198" s="31">
        <v>44980</v>
      </c>
      <c r="E198" s="37">
        <v>7312.25</v>
      </c>
      <c r="F198" s="37">
        <v>7300.7</v>
      </c>
      <c r="G198" s="38">
        <v>7196.4</v>
      </c>
      <c r="H198" s="38">
        <v>7080.55</v>
      </c>
      <c r="I198" s="38">
        <v>6976.25</v>
      </c>
      <c r="J198" s="38">
        <v>7416.5499999999993</v>
      </c>
      <c r="K198" s="38">
        <v>7520.85</v>
      </c>
      <c r="L198" s="38">
        <v>7636.6999999999989</v>
      </c>
      <c r="M198" s="28">
        <v>7405</v>
      </c>
      <c r="N198" s="28">
        <v>7184.85</v>
      </c>
      <c r="O198" s="39">
        <v>2172300</v>
      </c>
      <c r="P198" s="40">
        <v>-3.3035099793530627E-3</v>
      </c>
    </row>
    <row r="199" spans="1:16" ht="12.75" customHeight="1">
      <c r="A199" s="28">
        <v>189</v>
      </c>
      <c r="B199" s="29" t="s">
        <v>38</v>
      </c>
      <c r="C199" s="30" t="s">
        <v>206</v>
      </c>
      <c r="D199" s="31">
        <v>44980</v>
      </c>
      <c r="E199" s="37">
        <v>769.35</v>
      </c>
      <c r="F199" s="37">
        <v>771.43333333333339</v>
      </c>
      <c r="G199" s="38">
        <v>762.96666666666681</v>
      </c>
      <c r="H199" s="38">
        <v>756.58333333333337</v>
      </c>
      <c r="I199" s="38">
        <v>748.11666666666679</v>
      </c>
      <c r="J199" s="38">
        <v>777.81666666666683</v>
      </c>
      <c r="K199" s="38">
        <v>786.28333333333353</v>
      </c>
      <c r="L199" s="38">
        <v>792.66666666666686</v>
      </c>
      <c r="M199" s="28">
        <v>779.9</v>
      </c>
      <c r="N199" s="28">
        <v>765.05</v>
      </c>
      <c r="O199" s="39">
        <v>14692600</v>
      </c>
      <c r="P199" s="40">
        <v>1.6824111560953665E-2</v>
      </c>
    </row>
    <row r="200" spans="1:16" ht="12.75" customHeight="1">
      <c r="A200" s="28">
        <v>190</v>
      </c>
      <c r="B200" s="29" t="s">
        <v>119</v>
      </c>
      <c r="C200" s="30" t="s">
        <v>207</v>
      </c>
      <c r="D200" s="31">
        <v>44980</v>
      </c>
      <c r="E200" s="37">
        <v>314.14999999999998</v>
      </c>
      <c r="F200" s="37">
        <v>315.06666666666666</v>
      </c>
      <c r="G200" s="38">
        <v>311.63333333333333</v>
      </c>
      <c r="H200" s="38">
        <v>309.11666666666667</v>
      </c>
      <c r="I200" s="38">
        <v>305.68333333333334</v>
      </c>
      <c r="J200" s="38">
        <v>317.58333333333331</v>
      </c>
      <c r="K200" s="38">
        <v>321.01666666666659</v>
      </c>
      <c r="L200" s="38">
        <v>323.5333333333333</v>
      </c>
      <c r="M200" s="28">
        <v>318.5</v>
      </c>
      <c r="N200" s="28">
        <v>312.55</v>
      </c>
      <c r="O200" s="39">
        <v>32924000</v>
      </c>
      <c r="P200" s="40">
        <v>2.6799853818979171E-3</v>
      </c>
    </row>
    <row r="201" spans="1:16" ht="12.75" customHeight="1">
      <c r="A201" s="28">
        <v>191</v>
      </c>
      <c r="B201" s="29" t="s">
        <v>70</v>
      </c>
      <c r="C201" s="30" t="s">
        <v>208</v>
      </c>
      <c r="D201" s="31">
        <v>44980</v>
      </c>
      <c r="E201" s="37">
        <v>856.1</v>
      </c>
      <c r="F201" s="37">
        <v>857.9</v>
      </c>
      <c r="G201" s="38">
        <v>850.3</v>
      </c>
      <c r="H201" s="38">
        <v>844.5</v>
      </c>
      <c r="I201" s="38">
        <v>836.9</v>
      </c>
      <c r="J201" s="38">
        <v>863.69999999999993</v>
      </c>
      <c r="K201" s="38">
        <v>871.30000000000007</v>
      </c>
      <c r="L201" s="38">
        <v>877.09999999999991</v>
      </c>
      <c r="M201" s="28">
        <v>865.5</v>
      </c>
      <c r="N201" s="28">
        <v>852.1</v>
      </c>
      <c r="O201" s="39">
        <v>6579600</v>
      </c>
      <c r="P201" s="40">
        <v>4.0417457305502849E-2</v>
      </c>
    </row>
    <row r="202" spans="1:16" ht="12.75" customHeight="1">
      <c r="A202" s="28">
        <v>192</v>
      </c>
      <c r="B202" s="29" t="s">
        <v>70</v>
      </c>
      <c r="C202" s="30" t="s">
        <v>277</v>
      </c>
      <c r="D202" s="31">
        <v>44980</v>
      </c>
      <c r="E202" s="37">
        <v>1288.25</v>
      </c>
      <c r="F202" s="37">
        <v>1293.2</v>
      </c>
      <c r="G202" s="38">
        <v>1276.6500000000001</v>
      </c>
      <c r="H202" s="38">
        <v>1265.05</v>
      </c>
      <c r="I202" s="38">
        <v>1248.5</v>
      </c>
      <c r="J202" s="38">
        <v>1304.8000000000002</v>
      </c>
      <c r="K202" s="38">
        <v>1321.35</v>
      </c>
      <c r="L202" s="38">
        <v>1332.9500000000003</v>
      </c>
      <c r="M202" s="28">
        <v>1309.75</v>
      </c>
      <c r="N202" s="28">
        <v>1281.5999999999999</v>
      </c>
      <c r="O202" s="39">
        <v>998200</v>
      </c>
      <c r="P202" s="40">
        <v>1.494661921708185E-2</v>
      </c>
    </row>
    <row r="203" spans="1:16" ht="12.75" customHeight="1">
      <c r="A203" s="28">
        <v>193</v>
      </c>
      <c r="B203" s="29" t="s">
        <v>86</v>
      </c>
      <c r="C203" s="30" t="s">
        <v>209</v>
      </c>
      <c r="D203" s="31">
        <v>44980</v>
      </c>
      <c r="E203" s="37">
        <v>406.55</v>
      </c>
      <c r="F203" s="37">
        <v>406.31666666666666</v>
      </c>
      <c r="G203" s="38">
        <v>404.43333333333334</v>
      </c>
      <c r="H203" s="38">
        <v>402.31666666666666</v>
      </c>
      <c r="I203" s="38">
        <v>400.43333333333334</v>
      </c>
      <c r="J203" s="38">
        <v>408.43333333333334</v>
      </c>
      <c r="K203" s="38">
        <v>410.31666666666666</v>
      </c>
      <c r="L203" s="38">
        <v>412.43333333333334</v>
      </c>
      <c r="M203" s="28">
        <v>408.2</v>
      </c>
      <c r="N203" s="28">
        <v>404.2</v>
      </c>
      <c r="O203" s="39">
        <v>38253000</v>
      </c>
      <c r="P203" s="40">
        <v>-3.166165031466208E-3</v>
      </c>
    </row>
    <row r="204" spans="1:16" ht="12.75" customHeight="1">
      <c r="A204" s="28">
        <v>194</v>
      </c>
      <c r="B204" s="29" t="s">
        <v>178</v>
      </c>
      <c r="C204" s="30" t="s">
        <v>210</v>
      </c>
      <c r="D204" s="31">
        <v>44980</v>
      </c>
      <c r="E204" s="37">
        <v>215.2</v>
      </c>
      <c r="F204" s="37">
        <v>215.21666666666667</v>
      </c>
      <c r="G204" s="38">
        <v>213.48333333333335</v>
      </c>
      <c r="H204" s="38">
        <v>211.76666666666668</v>
      </c>
      <c r="I204" s="38">
        <v>210.03333333333336</v>
      </c>
      <c r="J204" s="38">
        <v>216.93333333333334</v>
      </c>
      <c r="K204" s="38">
        <v>218.66666666666663</v>
      </c>
      <c r="L204" s="38">
        <v>220.38333333333333</v>
      </c>
      <c r="M204" s="28">
        <v>216.95</v>
      </c>
      <c r="N204" s="28">
        <v>213.5</v>
      </c>
      <c r="O204" s="39">
        <v>82293000</v>
      </c>
      <c r="P204" s="40">
        <v>-5.8710542528902258E-3</v>
      </c>
    </row>
    <row r="205" spans="1:16" ht="12.75" customHeight="1">
      <c r="A205" s="28">
        <v>195</v>
      </c>
      <c r="B205" s="29" t="s">
        <v>47</v>
      </c>
      <c r="C205" s="30" t="s">
        <v>799</v>
      </c>
      <c r="D205" s="31">
        <v>44980</v>
      </c>
      <c r="E205" s="37">
        <v>471.9</v>
      </c>
      <c r="F205" s="37">
        <v>473.83333333333331</v>
      </c>
      <c r="G205" s="38">
        <v>468.76666666666665</v>
      </c>
      <c r="H205" s="38">
        <v>465.63333333333333</v>
      </c>
      <c r="I205" s="38">
        <v>460.56666666666666</v>
      </c>
      <c r="J205" s="38">
        <v>476.96666666666664</v>
      </c>
      <c r="K205" s="38">
        <v>482.03333333333336</v>
      </c>
      <c r="L205" s="38">
        <v>485.16666666666663</v>
      </c>
      <c r="M205" s="28">
        <v>478.9</v>
      </c>
      <c r="N205" s="28">
        <v>470.7</v>
      </c>
      <c r="O205" s="39">
        <v>8539200</v>
      </c>
      <c r="P205" s="40">
        <v>-6.7001675041876048E-3</v>
      </c>
    </row>
    <row r="206" spans="1:16" ht="12.75" customHeight="1">
      <c r="A206" s="28"/>
      <c r="B206" s="29"/>
      <c r="C206" s="30"/>
      <c r="D206" s="31"/>
      <c r="E206" s="37"/>
      <c r="F206" s="37"/>
      <c r="G206" s="38"/>
      <c r="H206" s="38"/>
      <c r="I206" s="38"/>
      <c r="J206" s="38"/>
      <c r="K206" s="38"/>
      <c r="L206" s="38"/>
      <c r="M206" s="28"/>
      <c r="N206" s="28"/>
      <c r="O206" s="39"/>
      <c r="P206" s="40"/>
    </row>
    <row r="207" spans="1:16" ht="12.75" customHeight="1">
      <c r="A207" s="28"/>
      <c r="B207" s="29"/>
      <c r="C207" s="30"/>
      <c r="D207" s="31"/>
      <c r="E207" s="37"/>
      <c r="F207" s="37"/>
      <c r="G207" s="38"/>
      <c r="H207" s="38"/>
      <c r="I207" s="38"/>
      <c r="J207" s="38"/>
      <c r="K207" s="38"/>
      <c r="L207" s="38"/>
      <c r="M207" s="28"/>
      <c r="N207" s="28"/>
      <c r="O207" s="39"/>
      <c r="P207" s="40"/>
    </row>
    <row r="208" spans="1:16" ht="12.75" customHeight="1">
      <c r="A208" s="28"/>
      <c r="B208" s="42"/>
      <c r="C208" s="41"/>
      <c r="D208" s="43"/>
      <c r="E208" s="44"/>
      <c r="F208" s="44"/>
      <c r="G208" s="45"/>
      <c r="H208" s="45"/>
      <c r="I208" s="45"/>
      <c r="J208" s="45"/>
      <c r="K208" s="45"/>
      <c r="L208" s="45"/>
      <c r="M208" s="41"/>
      <c r="N208" s="41"/>
      <c r="O208" s="233"/>
      <c r="P208" s="234"/>
    </row>
    <row r="209" spans="1:16" ht="12.75" customHeight="1">
      <c r="A209" s="28"/>
      <c r="B209" s="42"/>
      <c r="C209" s="41"/>
      <c r="D209" s="43"/>
      <c r="E209" s="44"/>
      <c r="F209" s="44"/>
      <c r="G209" s="45"/>
      <c r="H209" s="45"/>
      <c r="I209" s="45"/>
      <c r="J209" s="45"/>
      <c r="K209" s="45"/>
      <c r="L209" s="45"/>
      <c r="M209" s="41"/>
      <c r="N209" s="41"/>
      <c r="O209" s="233"/>
      <c r="P209" s="234"/>
    </row>
    <row r="210" spans="1:16" ht="12.75" customHeight="1">
      <c r="A210" s="28"/>
      <c r="B210" s="42"/>
      <c r="C210" s="41"/>
      <c r="D210" s="43"/>
      <c r="E210" s="44"/>
      <c r="F210" s="44"/>
      <c r="G210" s="45"/>
      <c r="H210" s="45"/>
      <c r="I210" s="45"/>
      <c r="J210" s="45"/>
      <c r="K210" s="45"/>
      <c r="L210" s="1"/>
      <c r="M210" s="1"/>
      <c r="N210" s="1"/>
      <c r="O210" s="1"/>
      <c r="P210" s="1"/>
    </row>
    <row r="211" spans="1:16" ht="12.75" customHeight="1">
      <c r="A211" s="28"/>
      <c r="B211" s="4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8"/>
      <c r="B212" s="4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4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1"/>
      <c r="B214" s="4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4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6" t="s">
        <v>211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6" t="s">
        <v>212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213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214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215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21" t="s">
        <v>216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7" t="s">
        <v>217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7" t="s">
        <v>218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219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220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221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222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223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224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225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</row>
    <row r="515" spans="1:16" ht="12.75" customHeight="1">
      <c r="A515" s="1"/>
    </row>
    <row r="516" spans="1:16" ht="12.75" customHeight="1">
      <c r="A516" s="1"/>
    </row>
    <row r="517" spans="1:16" ht="12.75" customHeight="1">
      <c r="A517" s="1"/>
    </row>
    <row r="518" spans="1:16" ht="12.75" customHeight="1">
      <c r="A518" s="1"/>
    </row>
    <row r="519" spans="1:16" ht="12.75" customHeight="1">
      <c r="A519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24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378" t="s">
        <v>16</v>
      </c>
      <c r="B8" s="380"/>
      <c r="C8" s="384" t="s">
        <v>20</v>
      </c>
      <c r="D8" s="384" t="s">
        <v>21</v>
      </c>
      <c r="E8" s="375" t="s">
        <v>22</v>
      </c>
      <c r="F8" s="376"/>
      <c r="G8" s="377"/>
      <c r="H8" s="375" t="s">
        <v>23</v>
      </c>
      <c r="I8" s="376"/>
      <c r="J8" s="377"/>
      <c r="K8" s="23"/>
      <c r="L8" s="50"/>
      <c r="M8" s="50"/>
      <c r="N8" s="1"/>
      <c r="O8" s="1"/>
    </row>
    <row r="9" spans="1:15" ht="36" customHeight="1">
      <c r="A9" s="382"/>
      <c r="B9" s="383"/>
      <c r="C9" s="383"/>
      <c r="D9" s="383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226</v>
      </c>
      <c r="N9" s="1"/>
      <c r="O9" s="1"/>
    </row>
    <row r="10" spans="1:15" ht="12.75" customHeight="1">
      <c r="A10" s="214">
        <v>1</v>
      </c>
      <c r="B10" s="259" t="s">
        <v>227</v>
      </c>
      <c r="C10" s="259">
        <v>17944.2</v>
      </c>
      <c r="D10" s="259">
        <v>17954.349999999999</v>
      </c>
      <c r="E10" s="259">
        <v>17874.449999999997</v>
      </c>
      <c r="F10" s="259">
        <v>17804.699999999997</v>
      </c>
      <c r="G10" s="259">
        <v>17724.799999999996</v>
      </c>
      <c r="H10" s="259">
        <v>18024.099999999999</v>
      </c>
      <c r="I10" s="259">
        <v>18104</v>
      </c>
      <c r="J10" s="259">
        <v>18173.75</v>
      </c>
      <c r="K10" s="259">
        <v>18034.25</v>
      </c>
      <c r="L10" s="259">
        <v>17884.599999999999</v>
      </c>
      <c r="M10" s="260"/>
      <c r="N10" s="1"/>
      <c r="O10" s="1"/>
    </row>
    <row r="11" spans="1:15" ht="12.75" customHeight="1">
      <c r="A11" s="214">
        <v>2</v>
      </c>
      <c r="B11" s="264" t="s">
        <v>228</v>
      </c>
      <c r="C11" s="259">
        <v>41131.75</v>
      </c>
      <c r="D11" s="259">
        <v>41176.916666666664</v>
      </c>
      <c r="E11" s="259">
        <v>40837.533333333326</v>
      </c>
      <c r="F11" s="259">
        <v>40543.316666666658</v>
      </c>
      <c r="G11" s="259">
        <v>40203.93333333332</v>
      </c>
      <c r="H11" s="259">
        <v>41471.133333333331</v>
      </c>
      <c r="I11" s="259">
        <v>41810.516666666677</v>
      </c>
      <c r="J11" s="259">
        <v>42104.733333333337</v>
      </c>
      <c r="K11" s="259">
        <v>41516.300000000003</v>
      </c>
      <c r="L11" s="259">
        <v>40882.699999999997</v>
      </c>
      <c r="M11" s="260"/>
      <c r="N11" s="1"/>
      <c r="O11" s="1"/>
    </row>
    <row r="12" spans="1:15" ht="12.75" customHeight="1">
      <c r="A12" s="214">
        <v>3</v>
      </c>
      <c r="B12" s="231" t="s">
        <v>229</v>
      </c>
      <c r="C12" s="232">
        <v>2869</v>
      </c>
      <c r="D12" s="232">
        <v>2872.75</v>
      </c>
      <c r="E12" s="232">
        <v>2848.6</v>
      </c>
      <c r="F12" s="232">
        <v>2828.2</v>
      </c>
      <c r="G12" s="232">
        <v>2804.0499999999997</v>
      </c>
      <c r="H12" s="232">
        <v>2893.15</v>
      </c>
      <c r="I12" s="232">
        <v>2917.2999999999997</v>
      </c>
      <c r="J12" s="232">
        <v>2937.7000000000003</v>
      </c>
      <c r="K12" s="232">
        <v>2896.9</v>
      </c>
      <c r="L12" s="232">
        <v>2852.35</v>
      </c>
      <c r="M12" s="260"/>
      <c r="N12" s="1"/>
      <c r="O12" s="1"/>
    </row>
    <row r="13" spans="1:15" ht="12.75" customHeight="1">
      <c r="A13" s="214">
        <v>4</v>
      </c>
      <c r="B13" s="231" t="s">
        <v>230</v>
      </c>
      <c r="C13" s="232">
        <v>5161.5</v>
      </c>
      <c r="D13" s="232">
        <v>5151.0333333333338</v>
      </c>
      <c r="E13" s="232">
        <v>5126.9666666666672</v>
      </c>
      <c r="F13" s="232">
        <v>5092.4333333333334</v>
      </c>
      <c r="G13" s="232">
        <v>5068.3666666666668</v>
      </c>
      <c r="H13" s="232">
        <v>5185.5666666666675</v>
      </c>
      <c r="I13" s="232">
        <v>5209.633333333335</v>
      </c>
      <c r="J13" s="232">
        <v>5244.1666666666679</v>
      </c>
      <c r="K13" s="232">
        <v>5175.1000000000004</v>
      </c>
      <c r="L13" s="232">
        <v>5116.5</v>
      </c>
      <c r="M13" s="260"/>
      <c r="N13" s="1"/>
      <c r="O13" s="1"/>
    </row>
    <row r="14" spans="1:15" ht="12.75" customHeight="1">
      <c r="A14" s="214">
        <v>5</v>
      </c>
      <c r="B14" s="231" t="s">
        <v>231</v>
      </c>
      <c r="C14" s="232">
        <v>31054.85</v>
      </c>
      <c r="D14" s="232">
        <v>31078.716666666664</v>
      </c>
      <c r="E14" s="232">
        <v>30939.183333333327</v>
      </c>
      <c r="F14" s="232">
        <v>30823.516666666663</v>
      </c>
      <c r="G14" s="232">
        <v>30683.983333333326</v>
      </c>
      <c r="H14" s="232">
        <v>31194.383333333328</v>
      </c>
      <c r="I14" s="232">
        <v>31333.916666666661</v>
      </c>
      <c r="J14" s="232">
        <v>31449.583333333328</v>
      </c>
      <c r="K14" s="232">
        <v>31218.25</v>
      </c>
      <c r="L14" s="232">
        <v>30963.05</v>
      </c>
      <c r="M14" s="260"/>
      <c r="N14" s="1"/>
      <c r="O14" s="1"/>
    </row>
    <row r="15" spans="1:15" ht="12.75" customHeight="1">
      <c r="A15" s="214">
        <v>6</v>
      </c>
      <c r="B15" s="231" t="s">
        <v>232</v>
      </c>
      <c r="C15" s="232">
        <v>4422.55</v>
      </c>
      <c r="D15" s="232">
        <v>4426.8666666666668</v>
      </c>
      <c r="E15" s="232">
        <v>4396.9333333333334</v>
      </c>
      <c r="F15" s="232">
        <v>4371.3166666666666</v>
      </c>
      <c r="G15" s="232">
        <v>4341.3833333333332</v>
      </c>
      <c r="H15" s="232">
        <v>4452.4833333333336</v>
      </c>
      <c r="I15" s="232">
        <v>4482.4166666666679</v>
      </c>
      <c r="J15" s="232">
        <v>4508.0333333333338</v>
      </c>
      <c r="K15" s="232">
        <v>4456.8</v>
      </c>
      <c r="L15" s="232">
        <v>4401.25</v>
      </c>
      <c r="M15" s="260"/>
      <c r="N15" s="1"/>
      <c r="O15" s="1"/>
    </row>
    <row r="16" spans="1:15" ht="12.75" customHeight="1">
      <c r="A16" s="214">
        <v>7</v>
      </c>
      <c r="B16" s="231" t="s">
        <v>233</v>
      </c>
      <c r="C16" s="232">
        <v>8658.85</v>
      </c>
      <c r="D16" s="232">
        <v>8678.65</v>
      </c>
      <c r="E16" s="232">
        <v>8624.9</v>
      </c>
      <c r="F16" s="232">
        <v>8590.9500000000007</v>
      </c>
      <c r="G16" s="232">
        <v>8537.2000000000007</v>
      </c>
      <c r="H16" s="232">
        <v>8712.5999999999985</v>
      </c>
      <c r="I16" s="232">
        <v>8766.3499999999985</v>
      </c>
      <c r="J16" s="232">
        <v>8800.2999999999975</v>
      </c>
      <c r="K16" s="232">
        <v>8732.4</v>
      </c>
      <c r="L16" s="232">
        <v>8644.7000000000007</v>
      </c>
      <c r="M16" s="260"/>
      <c r="N16" s="1"/>
      <c r="O16" s="1"/>
    </row>
    <row r="17" spans="1:15" ht="12.75" customHeight="1">
      <c r="A17" s="214">
        <v>8</v>
      </c>
      <c r="B17" s="217" t="s">
        <v>285</v>
      </c>
      <c r="C17" s="231">
        <v>3136.15</v>
      </c>
      <c r="D17" s="232">
        <v>3165.1166666666663</v>
      </c>
      <c r="E17" s="232">
        <v>3092.2333333333327</v>
      </c>
      <c r="F17" s="232">
        <v>3048.3166666666662</v>
      </c>
      <c r="G17" s="232">
        <v>2975.4333333333325</v>
      </c>
      <c r="H17" s="232">
        <v>3209.0333333333328</v>
      </c>
      <c r="I17" s="232">
        <v>3281.916666666667</v>
      </c>
      <c r="J17" s="232">
        <v>3325.833333333333</v>
      </c>
      <c r="K17" s="231">
        <v>3238</v>
      </c>
      <c r="L17" s="231">
        <v>3121.2</v>
      </c>
      <c r="M17" s="231">
        <v>3.53966</v>
      </c>
      <c r="N17" s="1"/>
      <c r="O17" s="1"/>
    </row>
    <row r="18" spans="1:15" ht="12.75" customHeight="1">
      <c r="A18" s="214">
        <v>9</v>
      </c>
      <c r="B18" s="217" t="s">
        <v>43</v>
      </c>
      <c r="C18" s="231">
        <v>1839.4</v>
      </c>
      <c r="D18" s="232">
        <v>1839.1666666666667</v>
      </c>
      <c r="E18" s="232">
        <v>1812.7833333333335</v>
      </c>
      <c r="F18" s="232">
        <v>1786.1666666666667</v>
      </c>
      <c r="G18" s="232">
        <v>1759.7833333333335</v>
      </c>
      <c r="H18" s="232">
        <v>1865.7833333333335</v>
      </c>
      <c r="I18" s="232">
        <v>1892.1666666666667</v>
      </c>
      <c r="J18" s="232">
        <v>1918.7833333333335</v>
      </c>
      <c r="K18" s="231">
        <v>1865.55</v>
      </c>
      <c r="L18" s="231">
        <v>1812.55</v>
      </c>
      <c r="M18" s="231">
        <v>8.8262599999999996</v>
      </c>
      <c r="N18" s="1"/>
      <c r="O18" s="1"/>
    </row>
    <row r="19" spans="1:15" ht="12.75" customHeight="1">
      <c r="A19" s="214">
        <v>10</v>
      </c>
      <c r="B19" s="217" t="s">
        <v>59</v>
      </c>
      <c r="C19" s="231">
        <v>613.5</v>
      </c>
      <c r="D19" s="232">
        <v>614.66666666666663</v>
      </c>
      <c r="E19" s="232">
        <v>603.33333333333326</v>
      </c>
      <c r="F19" s="232">
        <v>593.16666666666663</v>
      </c>
      <c r="G19" s="232">
        <v>581.83333333333326</v>
      </c>
      <c r="H19" s="232">
        <v>624.83333333333326</v>
      </c>
      <c r="I19" s="232">
        <v>636.16666666666652</v>
      </c>
      <c r="J19" s="232">
        <v>646.33333333333326</v>
      </c>
      <c r="K19" s="231">
        <v>626</v>
      </c>
      <c r="L19" s="231">
        <v>604.5</v>
      </c>
      <c r="M19" s="231">
        <v>16.86927</v>
      </c>
      <c r="N19" s="1"/>
      <c r="O19" s="1"/>
    </row>
    <row r="20" spans="1:15" ht="12.75" customHeight="1">
      <c r="A20" s="214">
        <v>11</v>
      </c>
      <c r="B20" s="217" t="s">
        <v>234</v>
      </c>
      <c r="C20" s="231">
        <v>20216.2</v>
      </c>
      <c r="D20" s="232">
        <v>20243.983333333334</v>
      </c>
      <c r="E20" s="232">
        <v>20012.616666666669</v>
      </c>
      <c r="F20" s="232">
        <v>19809.033333333336</v>
      </c>
      <c r="G20" s="232">
        <v>19577.666666666672</v>
      </c>
      <c r="H20" s="232">
        <v>20447.566666666666</v>
      </c>
      <c r="I20" s="232">
        <v>20678.933333333327</v>
      </c>
      <c r="J20" s="232">
        <v>20882.516666666663</v>
      </c>
      <c r="K20" s="231">
        <v>20475.349999999999</v>
      </c>
      <c r="L20" s="231">
        <v>20040.400000000001</v>
      </c>
      <c r="M20" s="231">
        <v>8.516E-2</v>
      </c>
      <c r="N20" s="1"/>
      <c r="O20" s="1"/>
    </row>
    <row r="21" spans="1:15" ht="12.75" customHeight="1">
      <c r="A21" s="214">
        <v>12</v>
      </c>
      <c r="B21" s="217" t="s">
        <v>45</v>
      </c>
      <c r="C21" s="231">
        <v>1722.7</v>
      </c>
      <c r="D21" s="232">
        <v>1747.25</v>
      </c>
      <c r="E21" s="232">
        <v>1678.65</v>
      </c>
      <c r="F21" s="232">
        <v>1634.6000000000001</v>
      </c>
      <c r="G21" s="232">
        <v>1566.0000000000002</v>
      </c>
      <c r="H21" s="232">
        <v>1791.3</v>
      </c>
      <c r="I21" s="232">
        <v>1859.8999999999999</v>
      </c>
      <c r="J21" s="232">
        <v>1903.9499999999998</v>
      </c>
      <c r="K21" s="231">
        <v>1815.85</v>
      </c>
      <c r="L21" s="231">
        <v>1703.2</v>
      </c>
      <c r="M21" s="231">
        <v>53.925130000000003</v>
      </c>
      <c r="N21" s="1"/>
      <c r="O21" s="1"/>
    </row>
    <row r="22" spans="1:15" ht="12.75" customHeight="1">
      <c r="A22" s="214">
        <v>13</v>
      </c>
      <c r="B22" s="217" t="s">
        <v>235</v>
      </c>
      <c r="C22" s="231">
        <v>628.65</v>
      </c>
      <c r="D22" s="232">
        <v>628.36666666666667</v>
      </c>
      <c r="E22" s="232">
        <v>616.83333333333337</v>
      </c>
      <c r="F22" s="232">
        <v>605.01666666666665</v>
      </c>
      <c r="G22" s="232">
        <v>593.48333333333335</v>
      </c>
      <c r="H22" s="232">
        <v>640.18333333333339</v>
      </c>
      <c r="I22" s="232">
        <v>651.7166666666667</v>
      </c>
      <c r="J22" s="232">
        <v>663.53333333333342</v>
      </c>
      <c r="K22" s="231">
        <v>639.9</v>
      </c>
      <c r="L22" s="231">
        <v>616.54999999999995</v>
      </c>
      <c r="M22" s="231">
        <v>36.865670000000001</v>
      </c>
      <c r="N22" s="1"/>
      <c r="O22" s="1"/>
    </row>
    <row r="23" spans="1:15" ht="12.75" customHeight="1">
      <c r="A23" s="214">
        <v>14</v>
      </c>
      <c r="B23" s="217" t="s">
        <v>46</v>
      </c>
      <c r="C23" s="231">
        <v>578.65</v>
      </c>
      <c r="D23" s="232">
        <v>577.91666666666663</v>
      </c>
      <c r="E23" s="232">
        <v>569.83333333333326</v>
      </c>
      <c r="F23" s="232">
        <v>561.01666666666665</v>
      </c>
      <c r="G23" s="232">
        <v>552.93333333333328</v>
      </c>
      <c r="H23" s="232">
        <v>586.73333333333323</v>
      </c>
      <c r="I23" s="232">
        <v>594.81666666666649</v>
      </c>
      <c r="J23" s="232">
        <v>603.63333333333321</v>
      </c>
      <c r="K23" s="231">
        <v>586</v>
      </c>
      <c r="L23" s="231">
        <v>569.1</v>
      </c>
      <c r="M23" s="231">
        <v>88.806200000000004</v>
      </c>
      <c r="N23" s="1"/>
      <c r="O23" s="1"/>
    </row>
    <row r="24" spans="1:15" ht="12.75" customHeight="1">
      <c r="A24" s="214">
        <v>15</v>
      </c>
      <c r="B24" s="217" t="s">
        <v>236</v>
      </c>
      <c r="C24" s="231">
        <v>971.5</v>
      </c>
      <c r="D24" s="232">
        <v>986.13333333333333</v>
      </c>
      <c r="E24" s="232">
        <v>956.86666666666667</v>
      </c>
      <c r="F24" s="232">
        <v>942.23333333333335</v>
      </c>
      <c r="G24" s="232">
        <v>912.9666666666667</v>
      </c>
      <c r="H24" s="232">
        <v>1000.7666666666667</v>
      </c>
      <c r="I24" s="232">
        <v>1030.0333333333333</v>
      </c>
      <c r="J24" s="232">
        <v>1044.6666666666665</v>
      </c>
      <c r="K24" s="231">
        <v>1015.4</v>
      </c>
      <c r="L24" s="231">
        <v>971.5</v>
      </c>
      <c r="M24" s="231">
        <v>13.00386</v>
      </c>
      <c r="N24" s="1"/>
      <c r="O24" s="1"/>
    </row>
    <row r="25" spans="1:15" ht="12.75" customHeight="1">
      <c r="A25" s="214">
        <v>16</v>
      </c>
      <c r="B25" s="217" t="s">
        <v>237</v>
      </c>
      <c r="C25" s="231">
        <v>920.4</v>
      </c>
      <c r="D25" s="232">
        <v>942.83333333333337</v>
      </c>
      <c r="E25" s="232">
        <v>897.7166666666667</v>
      </c>
      <c r="F25" s="232">
        <v>875.0333333333333</v>
      </c>
      <c r="G25" s="232">
        <v>829.91666666666663</v>
      </c>
      <c r="H25" s="232">
        <v>965.51666666666677</v>
      </c>
      <c r="I25" s="232">
        <v>1010.6333333333333</v>
      </c>
      <c r="J25" s="232">
        <v>1033.3166666666668</v>
      </c>
      <c r="K25" s="231">
        <v>987.95</v>
      </c>
      <c r="L25" s="231">
        <v>920.15</v>
      </c>
      <c r="M25" s="231">
        <v>15.961309999999999</v>
      </c>
      <c r="N25" s="1"/>
      <c r="O25" s="1"/>
    </row>
    <row r="26" spans="1:15" ht="12.75" customHeight="1">
      <c r="A26" s="214">
        <v>17</v>
      </c>
      <c r="B26" s="217" t="s">
        <v>845</v>
      </c>
      <c r="C26" s="231">
        <v>438.25</v>
      </c>
      <c r="D26" s="232">
        <v>431.7833333333333</v>
      </c>
      <c r="E26" s="232">
        <v>425.31666666666661</v>
      </c>
      <c r="F26" s="232">
        <v>412.38333333333333</v>
      </c>
      <c r="G26" s="232">
        <v>405.91666666666663</v>
      </c>
      <c r="H26" s="232">
        <v>444.71666666666658</v>
      </c>
      <c r="I26" s="232">
        <v>451.18333333333328</v>
      </c>
      <c r="J26" s="232">
        <v>464.11666666666656</v>
      </c>
      <c r="K26" s="231">
        <v>438.25</v>
      </c>
      <c r="L26" s="231">
        <v>418.85</v>
      </c>
      <c r="M26" s="231">
        <v>49.092610000000001</v>
      </c>
      <c r="N26" s="1"/>
      <c r="O26" s="1"/>
    </row>
    <row r="27" spans="1:15" ht="12.75" customHeight="1">
      <c r="A27" s="214">
        <v>18</v>
      </c>
      <c r="B27" s="217" t="s">
        <v>238</v>
      </c>
      <c r="C27" s="231">
        <v>143.94999999999999</v>
      </c>
      <c r="D27" s="232">
        <v>144.28333333333333</v>
      </c>
      <c r="E27" s="232">
        <v>142.21666666666667</v>
      </c>
      <c r="F27" s="232">
        <v>140.48333333333335</v>
      </c>
      <c r="G27" s="232">
        <v>138.41666666666669</v>
      </c>
      <c r="H27" s="232">
        <v>146.01666666666665</v>
      </c>
      <c r="I27" s="232">
        <v>148.08333333333331</v>
      </c>
      <c r="J27" s="232">
        <v>149.81666666666663</v>
      </c>
      <c r="K27" s="231">
        <v>146.35</v>
      </c>
      <c r="L27" s="231">
        <v>142.55000000000001</v>
      </c>
      <c r="M27" s="231">
        <v>16.651409999999998</v>
      </c>
      <c r="N27" s="1"/>
      <c r="O27" s="1"/>
    </row>
    <row r="28" spans="1:15" ht="12.75" customHeight="1">
      <c r="A28" s="214">
        <v>19</v>
      </c>
      <c r="B28" s="217" t="s">
        <v>41</v>
      </c>
      <c r="C28" s="231">
        <v>262.3</v>
      </c>
      <c r="D28" s="232">
        <v>262.23333333333335</v>
      </c>
      <c r="E28" s="232">
        <v>259.06666666666672</v>
      </c>
      <c r="F28" s="232">
        <v>255.83333333333337</v>
      </c>
      <c r="G28" s="232">
        <v>252.66666666666674</v>
      </c>
      <c r="H28" s="232">
        <v>265.4666666666667</v>
      </c>
      <c r="I28" s="232">
        <v>268.63333333333333</v>
      </c>
      <c r="J28" s="232">
        <v>271.86666666666667</v>
      </c>
      <c r="K28" s="231">
        <v>265.39999999999998</v>
      </c>
      <c r="L28" s="231">
        <v>259</v>
      </c>
      <c r="M28" s="231">
        <v>30.434909999999999</v>
      </c>
      <c r="N28" s="1"/>
      <c r="O28" s="1"/>
    </row>
    <row r="29" spans="1:15" ht="12.75" customHeight="1">
      <c r="A29" s="214">
        <v>20</v>
      </c>
      <c r="B29" s="217" t="s">
        <v>48</v>
      </c>
      <c r="C29" s="231">
        <v>3261.95</v>
      </c>
      <c r="D29" s="232">
        <v>3270.0666666666671</v>
      </c>
      <c r="E29" s="232">
        <v>3241.8833333333341</v>
      </c>
      <c r="F29" s="232">
        <v>3221.8166666666671</v>
      </c>
      <c r="G29" s="232">
        <v>3193.6333333333341</v>
      </c>
      <c r="H29" s="232">
        <v>3290.1333333333341</v>
      </c>
      <c r="I29" s="232">
        <v>3318.3166666666675</v>
      </c>
      <c r="J29" s="232">
        <v>3338.3833333333341</v>
      </c>
      <c r="K29" s="231">
        <v>3298.25</v>
      </c>
      <c r="L29" s="231">
        <v>3250</v>
      </c>
      <c r="M29" s="231">
        <v>0.45806999999999998</v>
      </c>
      <c r="N29" s="1"/>
      <c r="O29" s="1"/>
    </row>
    <row r="30" spans="1:15" ht="12.75" customHeight="1">
      <c r="A30" s="214">
        <v>21</v>
      </c>
      <c r="B30" s="217" t="s">
        <v>51</v>
      </c>
      <c r="C30" s="231">
        <v>353.3</v>
      </c>
      <c r="D30" s="232">
        <v>350.75</v>
      </c>
      <c r="E30" s="232">
        <v>345.55</v>
      </c>
      <c r="F30" s="232">
        <v>337.8</v>
      </c>
      <c r="G30" s="232">
        <v>332.6</v>
      </c>
      <c r="H30" s="232">
        <v>358.5</v>
      </c>
      <c r="I30" s="232">
        <v>363.70000000000005</v>
      </c>
      <c r="J30" s="232">
        <v>371.45</v>
      </c>
      <c r="K30" s="231">
        <v>355.95</v>
      </c>
      <c r="L30" s="231">
        <v>343</v>
      </c>
      <c r="M30" s="231">
        <v>124.17704000000001</v>
      </c>
      <c r="N30" s="1"/>
      <c r="O30" s="1"/>
    </row>
    <row r="31" spans="1:15" ht="12.75" customHeight="1">
      <c r="A31" s="214">
        <v>22</v>
      </c>
      <c r="B31" s="217" t="s">
        <v>53</v>
      </c>
      <c r="C31" s="231">
        <v>4614.7</v>
      </c>
      <c r="D31" s="232">
        <v>4619.8833333333332</v>
      </c>
      <c r="E31" s="232">
        <v>4570.8166666666666</v>
      </c>
      <c r="F31" s="232">
        <v>4526.9333333333334</v>
      </c>
      <c r="G31" s="232">
        <v>4477.8666666666668</v>
      </c>
      <c r="H31" s="232">
        <v>4663.7666666666664</v>
      </c>
      <c r="I31" s="232">
        <v>4712.8333333333321</v>
      </c>
      <c r="J31" s="232">
        <v>4756.7166666666662</v>
      </c>
      <c r="K31" s="231">
        <v>4668.95</v>
      </c>
      <c r="L31" s="231">
        <v>4576</v>
      </c>
      <c r="M31" s="231">
        <v>4.0809800000000003</v>
      </c>
      <c r="N31" s="1"/>
      <c r="O31" s="1"/>
    </row>
    <row r="32" spans="1:15" ht="12.75" customHeight="1">
      <c r="A32" s="214">
        <v>23</v>
      </c>
      <c r="B32" s="217" t="s">
        <v>55</v>
      </c>
      <c r="C32" s="231">
        <v>148.9</v>
      </c>
      <c r="D32" s="232">
        <v>149.5</v>
      </c>
      <c r="E32" s="232">
        <v>147.85</v>
      </c>
      <c r="F32" s="232">
        <v>146.79999999999998</v>
      </c>
      <c r="G32" s="232">
        <v>145.14999999999998</v>
      </c>
      <c r="H32" s="232">
        <v>150.55000000000001</v>
      </c>
      <c r="I32" s="232">
        <v>152.19999999999999</v>
      </c>
      <c r="J32" s="232">
        <v>153.25000000000003</v>
      </c>
      <c r="K32" s="231">
        <v>151.15</v>
      </c>
      <c r="L32" s="231">
        <v>148.44999999999999</v>
      </c>
      <c r="M32" s="231">
        <v>63.586950000000002</v>
      </c>
      <c r="N32" s="1"/>
      <c r="O32" s="1"/>
    </row>
    <row r="33" spans="1:15" ht="12.75" customHeight="1">
      <c r="A33" s="214">
        <v>24</v>
      </c>
      <c r="B33" s="217" t="s">
        <v>57</v>
      </c>
      <c r="C33" s="231">
        <v>2833.6</v>
      </c>
      <c r="D33" s="232">
        <v>2821.65</v>
      </c>
      <c r="E33" s="232">
        <v>2797.4500000000003</v>
      </c>
      <c r="F33" s="232">
        <v>2761.3</v>
      </c>
      <c r="G33" s="232">
        <v>2737.1000000000004</v>
      </c>
      <c r="H33" s="232">
        <v>2857.8</v>
      </c>
      <c r="I33" s="232">
        <v>2882</v>
      </c>
      <c r="J33" s="232">
        <v>2918.15</v>
      </c>
      <c r="K33" s="231">
        <v>2845.85</v>
      </c>
      <c r="L33" s="231">
        <v>2785.5</v>
      </c>
      <c r="M33" s="231">
        <v>8.4052600000000002</v>
      </c>
      <c r="N33" s="1"/>
      <c r="O33" s="1"/>
    </row>
    <row r="34" spans="1:15" ht="12.75" customHeight="1">
      <c r="A34" s="214">
        <v>25</v>
      </c>
      <c r="B34" s="217" t="s">
        <v>298</v>
      </c>
      <c r="C34" s="231">
        <v>1913.5</v>
      </c>
      <c r="D34" s="232">
        <v>1915.0666666666666</v>
      </c>
      <c r="E34" s="232">
        <v>1899.4333333333332</v>
      </c>
      <c r="F34" s="232">
        <v>1885.3666666666666</v>
      </c>
      <c r="G34" s="232">
        <v>1869.7333333333331</v>
      </c>
      <c r="H34" s="232">
        <v>1929.1333333333332</v>
      </c>
      <c r="I34" s="232">
        <v>1944.7666666666664</v>
      </c>
      <c r="J34" s="232">
        <v>1958.8333333333333</v>
      </c>
      <c r="K34" s="231">
        <v>1930.7</v>
      </c>
      <c r="L34" s="231">
        <v>1901</v>
      </c>
      <c r="M34" s="231">
        <v>1.8883300000000001</v>
      </c>
      <c r="N34" s="1"/>
      <c r="O34" s="1"/>
    </row>
    <row r="35" spans="1:15" ht="12.75" customHeight="1">
      <c r="A35" s="214">
        <v>26</v>
      </c>
      <c r="B35" s="217" t="s">
        <v>60</v>
      </c>
      <c r="C35" s="231">
        <v>473.3</v>
      </c>
      <c r="D35" s="232">
        <v>473.4666666666667</v>
      </c>
      <c r="E35" s="232">
        <v>467.63333333333338</v>
      </c>
      <c r="F35" s="232">
        <v>461.9666666666667</v>
      </c>
      <c r="G35" s="232">
        <v>456.13333333333338</v>
      </c>
      <c r="H35" s="232">
        <v>479.13333333333338</v>
      </c>
      <c r="I35" s="232">
        <v>484.96666666666664</v>
      </c>
      <c r="J35" s="232">
        <v>490.63333333333338</v>
      </c>
      <c r="K35" s="231">
        <v>479.3</v>
      </c>
      <c r="L35" s="231">
        <v>467.8</v>
      </c>
      <c r="M35" s="231">
        <v>10.08399</v>
      </c>
      <c r="N35" s="1"/>
      <c r="O35" s="1"/>
    </row>
    <row r="36" spans="1:15" ht="12.75" customHeight="1">
      <c r="A36" s="214">
        <v>27</v>
      </c>
      <c r="B36" s="217" t="s">
        <v>240</v>
      </c>
      <c r="C36" s="231">
        <v>3545</v>
      </c>
      <c r="D36" s="232">
        <v>3542.5666666666671</v>
      </c>
      <c r="E36" s="232">
        <v>3517.4333333333343</v>
      </c>
      <c r="F36" s="232">
        <v>3489.8666666666672</v>
      </c>
      <c r="G36" s="232">
        <v>3464.7333333333345</v>
      </c>
      <c r="H36" s="232">
        <v>3570.1333333333341</v>
      </c>
      <c r="I36" s="232">
        <v>3595.2666666666664</v>
      </c>
      <c r="J36" s="232">
        <v>3622.8333333333339</v>
      </c>
      <c r="K36" s="231">
        <v>3567.7</v>
      </c>
      <c r="L36" s="231">
        <v>3515</v>
      </c>
      <c r="M36" s="231">
        <v>2.02556</v>
      </c>
      <c r="N36" s="1"/>
      <c r="O36" s="1"/>
    </row>
    <row r="37" spans="1:15" ht="12.75" customHeight="1">
      <c r="A37" s="214">
        <v>28</v>
      </c>
      <c r="B37" s="217" t="s">
        <v>61</v>
      </c>
      <c r="C37" s="231">
        <v>854.9</v>
      </c>
      <c r="D37" s="232">
        <v>857.7166666666667</v>
      </c>
      <c r="E37" s="232">
        <v>847.18333333333339</v>
      </c>
      <c r="F37" s="232">
        <v>839.4666666666667</v>
      </c>
      <c r="G37" s="232">
        <v>828.93333333333339</v>
      </c>
      <c r="H37" s="232">
        <v>865.43333333333339</v>
      </c>
      <c r="I37" s="232">
        <v>875.9666666666667</v>
      </c>
      <c r="J37" s="232">
        <v>883.68333333333339</v>
      </c>
      <c r="K37" s="231">
        <v>868.25</v>
      </c>
      <c r="L37" s="231">
        <v>850</v>
      </c>
      <c r="M37" s="231">
        <v>84.204790000000003</v>
      </c>
      <c r="N37" s="1"/>
      <c r="O37" s="1"/>
    </row>
    <row r="38" spans="1:15" ht="12.75" customHeight="1">
      <c r="A38" s="214">
        <v>29</v>
      </c>
      <c r="B38" s="217" t="s">
        <v>62</v>
      </c>
      <c r="C38" s="231">
        <v>3894.3</v>
      </c>
      <c r="D38" s="232">
        <v>3895.4333333333329</v>
      </c>
      <c r="E38" s="232">
        <v>3870.8666666666659</v>
      </c>
      <c r="F38" s="232">
        <v>3847.4333333333329</v>
      </c>
      <c r="G38" s="232">
        <v>3822.8666666666659</v>
      </c>
      <c r="H38" s="232">
        <v>3918.8666666666659</v>
      </c>
      <c r="I38" s="232">
        <v>3943.4333333333325</v>
      </c>
      <c r="J38" s="232">
        <v>3966.8666666666659</v>
      </c>
      <c r="K38" s="231">
        <v>3920</v>
      </c>
      <c r="L38" s="231">
        <v>3872</v>
      </c>
      <c r="M38" s="231">
        <v>1.6784399999999999</v>
      </c>
      <c r="N38" s="1"/>
      <c r="O38" s="1"/>
    </row>
    <row r="39" spans="1:15" ht="12.75" customHeight="1">
      <c r="A39" s="214">
        <v>30</v>
      </c>
      <c r="B39" s="217" t="s">
        <v>65</v>
      </c>
      <c r="C39" s="231">
        <v>6416.7</v>
      </c>
      <c r="D39" s="232">
        <v>6420</v>
      </c>
      <c r="E39" s="232">
        <v>6364.2</v>
      </c>
      <c r="F39" s="232">
        <v>6311.7</v>
      </c>
      <c r="G39" s="232">
        <v>6255.9</v>
      </c>
      <c r="H39" s="232">
        <v>6472.5</v>
      </c>
      <c r="I39" s="232">
        <v>6528.2999999999993</v>
      </c>
      <c r="J39" s="232">
        <v>6580.8</v>
      </c>
      <c r="K39" s="231">
        <v>6475.8</v>
      </c>
      <c r="L39" s="231">
        <v>6367.5</v>
      </c>
      <c r="M39" s="231">
        <v>6.1604400000000004</v>
      </c>
      <c r="N39" s="1"/>
      <c r="O39" s="1"/>
    </row>
    <row r="40" spans="1:15" ht="12.75" customHeight="1">
      <c r="A40" s="214">
        <v>31</v>
      </c>
      <c r="B40" s="217" t="s">
        <v>64</v>
      </c>
      <c r="C40" s="231">
        <v>1414.05</v>
      </c>
      <c r="D40" s="232">
        <v>1417.0833333333333</v>
      </c>
      <c r="E40" s="232">
        <v>1406.9666666666665</v>
      </c>
      <c r="F40" s="232">
        <v>1399.8833333333332</v>
      </c>
      <c r="G40" s="232">
        <v>1389.7666666666664</v>
      </c>
      <c r="H40" s="232">
        <v>1424.1666666666665</v>
      </c>
      <c r="I40" s="232">
        <v>1434.2833333333333</v>
      </c>
      <c r="J40" s="232">
        <v>1441.3666666666666</v>
      </c>
      <c r="K40" s="231">
        <v>1427.2</v>
      </c>
      <c r="L40" s="231">
        <v>1410</v>
      </c>
      <c r="M40" s="231">
        <v>9.9419900000000005</v>
      </c>
      <c r="N40" s="1"/>
      <c r="O40" s="1"/>
    </row>
    <row r="41" spans="1:15" ht="12.75" customHeight="1">
      <c r="A41" s="214">
        <v>32</v>
      </c>
      <c r="B41" s="217" t="s">
        <v>241</v>
      </c>
      <c r="C41" s="231">
        <v>6013.5</v>
      </c>
      <c r="D41" s="232">
        <v>6008.8499999999995</v>
      </c>
      <c r="E41" s="232">
        <v>5967.6999999999989</v>
      </c>
      <c r="F41" s="232">
        <v>5921.9</v>
      </c>
      <c r="G41" s="232">
        <v>5880.7499999999991</v>
      </c>
      <c r="H41" s="232">
        <v>6054.6499999999987</v>
      </c>
      <c r="I41" s="232">
        <v>6095.7999999999984</v>
      </c>
      <c r="J41" s="232">
        <v>6141.5999999999985</v>
      </c>
      <c r="K41" s="231">
        <v>6050</v>
      </c>
      <c r="L41" s="231">
        <v>5963.05</v>
      </c>
      <c r="M41" s="231">
        <v>0.21922</v>
      </c>
      <c r="N41" s="1"/>
      <c r="O41" s="1"/>
    </row>
    <row r="42" spans="1:15" ht="12.75" customHeight="1">
      <c r="A42" s="214">
        <v>33</v>
      </c>
      <c r="B42" s="217" t="s">
        <v>66</v>
      </c>
      <c r="C42" s="231">
        <v>2028.85</v>
      </c>
      <c r="D42" s="232">
        <v>2020.6999999999998</v>
      </c>
      <c r="E42" s="232">
        <v>1995.3499999999997</v>
      </c>
      <c r="F42" s="232">
        <v>1961.85</v>
      </c>
      <c r="G42" s="232">
        <v>1936.4999999999998</v>
      </c>
      <c r="H42" s="232">
        <v>2054.1999999999998</v>
      </c>
      <c r="I42" s="232">
        <v>2079.5500000000002</v>
      </c>
      <c r="J42" s="232">
        <v>2113.0499999999993</v>
      </c>
      <c r="K42" s="231">
        <v>2046.05</v>
      </c>
      <c r="L42" s="231">
        <v>1987.2</v>
      </c>
      <c r="M42" s="231">
        <v>2.6535600000000001</v>
      </c>
      <c r="N42" s="1"/>
      <c r="O42" s="1"/>
    </row>
    <row r="43" spans="1:15" ht="12.75" customHeight="1">
      <c r="A43" s="214">
        <v>34</v>
      </c>
      <c r="B43" s="217" t="s">
        <v>67</v>
      </c>
      <c r="C43" s="231">
        <v>235</v>
      </c>
      <c r="D43" s="232">
        <v>236.86666666666665</v>
      </c>
      <c r="E43" s="232">
        <v>232.33333333333329</v>
      </c>
      <c r="F43" s="232">
        <v>229.66666666666663</v>
      </c>
      <c r="G43" s="232">
        <v>225.13333333333327</v>
      </c>
      <c r="H43" s="232">
        <v>239.5333333333333</v>
      </c>
      <c r="I43" s="232">
        <v>244.06666666666666</v>
      </c>
      <c r="J43" s="232">
        <v>246.73333333333332</v>
      </c>
      <c r="K43" s="231">
        <v>241.4</v>
      </c>
      <c r="L43" s="231">
        <v>234.2</v>
      </c>
      <c r="M43" s="231">
        <v>45.775129999999997</v>
      </c>
      <c r="N43" s="1"/>
      <c r="O43" s="1"/>
    </row>
    <row r="44" spans="1:15" ht="12.75" customHeight="1">
      <c r="A44" s="214">
        <v>35</v>
      </c>
      <c r="B44" s="217" t="s">
        <v>68</v>
      </c>
      <c r="C44" s="231">
        <v>166.8</v>
      </c>
      <c r="D44" s="232">
        <v>166.83333333333334</v>
      </c>
      <c r="E44" s="232">
        <v>164.51666666666668</v>
      </c>
      <c r="F44" s="232">
        <v>162.23333333333335</v>
      </c>
      <c r="G44" s="232">
        <v>159.91666666666669</v>
      </c>
      <c r="H44" s="232">
        <v>169.11666666666667</v>
      </c>
      <c r="I44" s="232">
        <v>171.43333333333334</v>
      </c>
      <c r="J44" s="232">
        <v>173.71666666666667</v>
      </c>
      <c r="K44" s="231">
        <v>169.15</v>
      </c>
      <c r="L44" s="231">
        <v>164.55</v>
      </c>
      <c r="M44" s="231">
        <v>195.97309999999999</v>
      </c>
      <c r="N44" s="1"/>
      <c r="O44" s="1"/>
    </row>
    <row r="45" spans="1:15" ht="12.75" customHeight="1">
      <c r="A45" s="214">
        <v>36</v>
      </c>
      <c r="B45" s="217" t="s">
        <v>242</v>
      </c>
      <c r="C45" s="231">
        <v>75.55</v>
      </c>
      <c r="D45" s="232">
        <v>75.983333333333334</v>
      </c>
      <c r="E45" s="232">
        <v>74.566666666666663</v>
      </c>
      <c r="F45" s="232">
        <v>73.583333333333329</v>
      </c>
      <c r="G45" s="232">
        <v>72.166666666666657</v>
      </c>
      <c r="H45" s="232">
        <v>76.966666666666669</v>
      </c>
      <c r="I45" s="232">
        <v>78.383333333333326</v>
      </c>
      <c r="J45" s="232">
        <v>79.366666666666674</v>
      </c>
      <c r="K45" s="231">
        <v>77.400000000000006</v>
      </c>
      <c r="L45" s="231">
        <v>75</v>
      </c>
      <c r="M45" s="231">
        <v>77.637979999999999</v>
      </c>
      <c r="N45" s="1"/>
      <c r="O45" s="1"/>
    </row>
    <row r="46" spans="1:15" ht="12.75" customHeight="1">
      <c r="A46" s="214">
        <v>37</v>
      </c>
      <c r="B46" s="217" t="s">
        <v>69</v>
      </c>
      <c r="C46" s="231">
        <v>1440.05</v>
      </c>
      <c r="D46" s="232">
        <v>1437.6333333333332</v>
      </c>
      <c r="E46" s="232">
        <v>1424.4166666666665</v>
      </c>
      <c r="F46" s="232">
        <v>1408.7833333333333</v>
      </c>
      <c r="G46" s="232">
        <v>1395.5666666666666</v>
      </c>
      <c r="H46" s="232">
        <v>1453.2666666666664</v>
      </c>
      <c r="I46" s="232">
        <v>1466.4833333333331</v>
      </c>
      <c r="J46" s="232">
        <v>1482.1166666666663</v>
      </c>
      <c r="K46" s="231">
        <v>1450.85</v>
      </c>
      <c r="L46" s="231">
        <v>1422</v>
      </c>
      <c r="M46" s="231">
        <v>4.1807400000000001</v>
      </c>
      <c r="N46" s="1"/>
      <c r="O46" s="1"/>
    </row>
    <row r="47" spans="1:15" ht="12.75" customHeight="1">
      <c r="A47" s="214">
        <v>38</v>
      </c>
      <c r="B47" s="217" t="s">
        <v>72</v>
      </c>
      <c r="C47" s="231">
        <v>568.95000000000005</v>
      </c>
      <c r="D47" s="232">
        <v>566.50000000000011</v>
      </c>
      <c r="E47" s="232">
        <v>563.1500000000002</v>
      </c>
      <c r="F47" s="232">
        <v>557.35000000000014</v>
      </c>
      <c r="G47" s="232">
        <v>554.00000000000023</v>
      </c>
      <c r="H47" s="232">
        <v>572.30000000000018</v>
      </c>
      <c r="I47" s="232">
        <v>575.65000000000009</v>
      </c>
      <c r="J47" s="232">
        <v>581.45000000000016</v>
      </c>
      <c r="K47" s="231">
        <v>569.85</v>
      </c>
      <c r="L47" s="231">
        <v>560.70000000000005</v>
      </c>
      <c r="M47" s="231">
        <v>5.9072300000000002</v>
      </c>
      <c r="N47" s="1"/>
      <c r="O47" s="1"/>
    </row>
    <row r="48" spans="1:15" ht="12.75" customHeight="1">
      <c r="A48" s="214">
        <v>39</v>
      </c>
      <c r="B48" s="217" t="s">
        <v>71</v>
      </c>
      <c r="C48" s="231">
        <v>96.45</v>
      </c>
      <c r="D48" s="232">
        <v>97.100000000000009</v>
      </c>
      <c r="E48" s="232">
        <v>95.550000000000011</v>
      </c>
      <c r="F48" s="232">
        <v>94.65</v>
      </c>
      <c r="G48" s="232">
        <v>93.100000000000009</v>
      </c>
      <c r="H48" s="232">
        <v>98.000000000000014</v>
      </c>
      <c r="I48" s="232">
        <v>99.55</v>
      </c>
      <c r="J48" s="232">
        <v>100.45000000000002</v>
      </c>
      <c r="K48" s="231">
        <v>98.65</v>
      </c>
      <c r="L48" s="231">
        <v>96.2</v>
      </c>
      <c r="M48" s="231">
        <v>203.83243999999999</v>
      </c>
      <c r="N48" s="1"/>
      <c r="O48" s="1"/>
    </row>
    <row r="49" spans="1:15" ht="12.75" customHeight="1">
      <c r="A49" s="214">
        <v>40</v>
      </c>
      <c r="B49" s="217" t="s">
        <v>73</v>
      </c>
      <c r="C49" s="231">
        <v>862.4</v>
      </c>
      <c r="D49" s="232">
        <v>858.78333333333342</v>
      </c>
      <c r="E49" s="232">
        <v>851.56666666666683</v>
      </c>
      <c r="F49" s="232">
        <v>840.73333333333346</v>
      </c>
      <c r="G49" s="232">
        <v>833.51666666666688</v>
      </c>
      <c r="H49" s="232">
        <v>869.61666666666679</v>
      </c>
      <c r="I49" s="232">
        <v>876.83333333333326</v>
      </c>
      <c r="J49" s="232">
        <v>887.66666666666674</v>
      </c>
      <c r="K49" s="231">
        <v>866</v>
      </c>
      <c r="L49" s="231">
        <v>847.95</v>
      </c>
      <c r="M49" s="231">
        <v>16.924099999999999</v>
      </c>
      <c r="N49" s="1"/>
      <c r="O49" s="1"/>
    </row>
    <row r="50" spans="1:15" ht="12.75" customHeight="1">
      <c r="A50" s="214">
        <v>41</v>
      </c>
      <c r="B50" s="217" t="s">
        <v>76</v>
      </c>
      <c r="C50" s="231">
        <v>72.400000000000006</v>
      </c>
      <c r="D50" s="232">
        <v>72.433333333333323</v>
      </c>
      <c r="E50" s="232">
        <v>71.566666666666649</v>
      </c>
      <c r="F50" s="232">
        <v>70.73333333333332</v>
      </c>
      <c r="G50" s="232">
        <v>69.866666666666646</v>
      </c>
      <c r="H50" s="232">
        <v>73.266666666666652</v>
      </c>
      <c r="I50" s="232">
        <v>74.133333333333326</v>
      </c>
      <c r="J50" s="232">
        <v>74.966666666666654</v>
      </c>
      <c r="K50" s="231">
        <v>73.3</v>
      </c>
      <c r="L50" s="231">
        <v>71.599999999999994</v>
      </c>
      <c r="M50" s="231">
        <v>115.20434</v>
      </c>
      <c r="N50" s="1"/>
      <c r="O50" s="1"/>
    </row>
    <row r="51" spans="1:15" ht="12.75" customHeight="1">
      <c r="A51" s="214">
        <v>42</v>
      </c>
      <c r="B51" s="217" t="s">
        <v>80</v>
      </c>
      <c r="C51" s="231">
        <v>331.7</v>
      </c>
      <c r="D51" s="232">
        <v>330.08333333333331</v>
      </c>
      <c r="E51" s="232">
        <v>327.16666666666663</v>
      </c>
      <c r="F51" s="232">
        <v>322.63333333333333</v>
      </c>
      <c r="G51" s="232">
        <v>319.71666666666664</v>
      </c>
      <c r="H51" s="232">
        <v>334.61666666666662</v>
      </c>
      <c r="I51" s="232">
        <v>337.53333333333325</v>
      </c>
      <c r="J51" s="232">
        <v>342.06666666666661</v>
      </c>
      <c r="K51" s="231">
        <v>333</v>
      </c>
      <c r="L51" s="231">
        <v>325.55</v>
      </c>
      <c r="M51" s="231">
        <v>33.511890000000001</v>
      </c>
      <c r="N51" s="1"/>
      <c r="O51" s="1"/>
    </row>
    <row r="52" spans="1:15" ht="12.75" customHeight="1">
      <c r="A52" s="214">
        <v>43</v>
      </c>
      <c r="B52" s="217" t="s">
        <v>75</v>
      </c>
      <c r="C52" s="231">
        <v>776.8</v>
      </c>
      <c r="D52" s="232">
        <v>778.18333333333339</v>
      </c>
      <c r="E52" s="232">
        <v>768.91666666666674</v>
      </c>
      <c r="F52" s="232">
        <v>761.0333333333333</v>
      </c>
      <c r="G52" s="232">
        <v>751.76666666666665</v>
      </c>
      <c r="H52" s="232">
        <v>786.06666666666683</v>
      </c>
      <c r="I52" s="232">
        <v>795.33333333333348</v>
      </c>
      <c r="J52" s="232">
        <v>803.21666666666692</v>
      </c>
      <c r="K52" s="231">
        <v>787.45</v>
      </c>
      <c r="L52" s="231">
        <v>770.3</v>
      </c>
      <c r="M52" s="231">
        <v>30.93216</v>
      </c>
      <c r="N52" s="1"/>
      <c r="O52" s="1"/>
    </row>
    <row r="53" spans="1:15" ht="12.75" customHeight="1">
      <c r="A53" s="214">
        <v>44</v>
      </c>
      <c r="B53" s="217" t="s">
        <v>77</v>
      </c>
      <c r="C53" s="231">
        <v>232.5</v>
      </c>
      <c r="D53" s="232">
        <v>235.73333333333335</v>
      </c>
      <c r="E53" s="232">
        <v>228.76666666666671</v>
      </c>
      <c r="F53" s="232">
        <v>225.03333333333336</v>
      </c>
      <c r="G53" s="232">
        <v>218.06666666666672</v>
      </c>
      <c r="H53" s="232">
        <v>239.4666666666667</v>
      </c>
      <c r="I53" s="232">
        <v>246.43333333333334</v>
      </c>
      <c r="J53" s="232">
        <v>250.16666666666669</v>
      </c>
      <c r="K53" s="231">
        <v>242.7</v>
      </c>
      <c r="L53" s="231">
        <v>232</v>
      </c>
      <c r="M53" s="231">
        <v>40.815510000000003</v>
      </c>
      <c r="N53" s="1"/>
      <c r="O53" s="1"/>
    </row>
    <row r="54" spans="1:15" ht="12.75" customHeight="1">
      <c r="A54" s="214">
        <v>45</v>
      </c>
      <c r="B54" s="217" t="s">
        <v>78</v>
      </c>
      <c r="C54" s="231">
        <v>18014.55</v>
      </c>
      <c r="D54" s="232">
        <v>18028.616666666665</v>
      </c>
      <c r="E54" s="232">
        <v>17838.883333333331</v>
      </c>
      <c r="F54" s="232">
        <v>17663.216666666667</v>
      </c>
      <c r="G54" s="232">
        <v>17473.483333333334</v>
      </c>
      <c r="H54" s="232">
        <v>18204.283333333329</v>
      </c>
      <c r="I54" s="232">
        <v>18394.016666666659</v>
      </c>
      <c r="J54" s="232">
        <v>18569.683333333327</v>
      </c>
      <c r="K54" s="231">
        <v>18218.349999999999</v>
      </c>
      <c r="L54" s="231">
        <v>17852.95</v>
      </c>
      <c r="M54" s="231">
        <v>0.19869000000000001</v>
      </c>
      <c r="N54" s="1"/>
      <c r="O54" s="1"/>
    </row>
    <row r="55" spans="1:15" ht="12.75" customHeight="1">
      <c r="A55" s="214">
        <v>46</v>
      </c>
      <c r="B55" s="217" t="s">
        <v>81</v>
      </c>
      <c r="C55" s="231">
        <v>4533.25</v>
      </c>
      <c r="D55" s="232">
        <v>4545.3499999999995</v>
      </c>
      <c r="E55" s="232">
        <v>4502.6999999999989</v>
      </c>
      <c r="F55" s="232">
        <v>4472.1499999999996</v>
      </c>
      <c r="G55" s="232">
        <v>4429.4999999999991</v>
      </c>
      <c r="H55" s="232">
        <v>4575.8999999999987</v>
      </c>
      <c r="I55" s="232">
        <v>4618.5499999999984</v>
      </c>
      <c r="J55" s="232">
        <v>4649.0999999999985</v>
      </c>
      <c r="K55" s="231">
        <v>4588</v>
      </c>
      <c r="L55" s="231">
        <v>4514.8</v>
      </c>
      <c r="M55" s="231">
        <v>2.0345599999999999</v>
      </c>
      <c r="N55" s="1"/>
      <c r="O55" s="1"/>
    </row>
    <row r="56" spans="1:15" ht="12.75" customHeight="1">
      <c r="A56" s="214">
        <v>47</v>
      </c>
      <c r="B56" s="217" t="s">
        <v>82</v>
      </c>
      <c r="C56" s="231">
        <v>293.64999999999998</v>
      </c>
      <c r="D56" s="232">
        <v>293</v>
      </c>
      <c r="E56" s="232">
        <v>290.7</v>
      </c>
      <c r="F56" s="232">
        <v>287.75</v>
      </c>
      <c r="G56" s="232">
        <v>285.45</v>
      </c>
      <c r="H56" s="232">
        <v>295.95</v>
      </c>
      <c r="I56" s="232">
        <v>298.24999999999994</v>
      </c>
      <c r="J56" s="232">
        <v>301.2</v>
      </c>
      <c r="K56" s="231">
        <v>295.3</v>
      </c>
      <c r="L56" s="231">
        <v>290.05</v>
      </c>
      <c r="M56" s="231">
        <v>65.733320000000006</v>
      </c>
      <c r="N56" s="1"/>
      <c r="O56" s="1"/>
    </row>
    <row r="57" spans="1:15" ht="12.75" customHeight="1">
      <c r="A57" s="214">
        <v>48</v>
      </c>
      <c r="B57" s="217" t="s">
        <v>83</v>
      </c>
      <c r="C57" s="231">
        <v>779.35</v>
      </c>
      <c r="D57" s="232">
        <v>780.04999999999984</v>
      </c>
      <c r="E57" s="232">
        <v>773.34999999999968</v>
      </c>
      <c r="F57" s="232">
        <v>767.3499999999998</v>
      </c>
      <c r="G57" s="232">
        <v>760.64999999999964</v>
      </c>
      <c r="H57" s="232">
        <v>786.04999999999973</v>
      </c>
      <c r="I57" s="232">
        <v>792.74999999999977</v>
      </c>
      <c r="J57" s="232">
        <v>798.74999999999977</v>
      </c>
      <c r="K57" s="231">
        <v>786.75</v>
      </c>
      <c r="L57" s="231">
        <v>774.05</v>
      </c>
      <c r="M57" s="231">
        <v>5.1950500000000002</v>
      </c>
      <c r="N57" s="1"/>
      <c r="O57" s="1"/>
    </row>
    <row r="58" spans="1:15" ht="12.75" customHeight="1">
      <c r="A58" s="214">
        <v>49</v>
      </c>
      <c r="B58" s="217" t="s">
        <v>84</v>
      </c>
      <c r="C58" s="231">
        <v>1025.75</v>
      </c>
      <c r="D58" s="232">
        <v>1027.55</v>
      </c>
      <c r="E58" s="232">
        <v>1019.3499999999999</v>
      </c>
      <c r="F58" s="232">
        <v>1012.9499999999999</v>
      </c>
      <c r="G58" s="232">
        <v>1004.7499999999999</v>
      </c>
      <c r="H58" s="232">
        <v>1033.9499999999998</v>
      </c>
      <c r="I58" s="232">
        <v>1042.1500000000001</v>
      </c>
      <c r="J58" s="232">
        <v>1048.55</v>
      </c>
      <c r="K58" s="231">
        <v>1035.75</v>
      </c>
      <c r="L58" s="231">
        <v>1021.15</v>
      </c>
      <c r="M58" s="231">
        <v>15.09783</v>
      </c>
      <c r="N58" s="1"/>
      <c r="O58" s="1"/>
    </row>
    <row r="59" spans="1:15" ht="12.75" customHeight="1">
      <c r="A59" s="214">
        <v>50</v>
      </c>
      <c r="B59" s="217" t="s">
        <v>804</v>
      </c>
      <c r="C59" s="231">
        <v>1439.05</v>
      </c>
      <c r="D59" s="232">
        <v>1444.9333333333334</v>
      </c>
      <c r="E59" s="232">
        <v>1425.3166666666668</v>
      </c>
      <c r="F59" s="232">
        <v>1411.5833333333335</v>
      </c>
      <c r="G59" s="232">
        <v>1391.9666666666669</v>
      </c>
      <c r="H59" s="232">
        <v>1458.6666666666667</v>
      </c>
      <c r="I59" s="232">
        <v>1478.2833333333335</v>
      </c>
      <c r="J59" s="232">
        <v>1492.0166666666667</v>
      </c>
      <c r="K59" s="231">
        <v>1464.55</v>
      </c>
      <c r="L59" s="231">
        <v>1431.2</v>
      </c>
      <c r="M59" s="231">
        <v>0.26371</v>
      </c>
      <c r="N59" s="1"/>
      <c r="O59" s="1"/>
    </row>
    <row r="60" spans="1:15" ht="12.75" customHeight="1">
      <c r="A60" s="214">
        <v>51</v>
      </c>
      <c r="B60" s="217" t="s">
        <v>85</v>
      </c>
      <c r="C60" s="231">
        <v>217.5</v>
      </c>
      <c r="D60" s="232">
        <v>216.65</v>
      </c>
      <c r="E60" s="232">
        <v>215.05</v>
      </c>
      <c r="F60" s="232">
        <v>212.6</v>
      </c>
      <c r="G60" s="232">
        <v>211</v>
      </c>
      <c r="H60" s="232">
        <v>219.10000000000002</v>
      </c>
      <c r="I60" s="232">
        <v>220.7</v>
      </c>
      <c r="J60" s="232">
        <v>223.15000000000003</v>
      </c>
      <c r="K60" s="231">
        <v>218.25</v>
      </c>
      <c r="L60" s="231">
        <v>214.2</v>
      </c>
      <c r="M60" s="231">
        <v>72.430930000000004</v>
      </c>
      <c r="N60" s="1"/>
      <c r="O60" s="1"/>
    </row>
    <row r="61" spans="1:15" ht="12.75" customHeight="1">
      <c r="A61" s="214">
        <v>52</v>
      </c>
      <c r="B61" s="217" t="s">
        <v>87</v>
      </c>
      <c r="C61" s="231">
        <v>4204.1000000000004</v>
      </c>
      <c r="D61" s="232">
        <v>4194.5166666666664</v>
      </c>
      <c r="E61" s="232">
        <v>4161.583333333333</v>
      </c>
      <c r="F61" s="232">
        <v>4119.0666666666666</v>
      </c>
      <c r="G61" s="232">
        <v>4086.1333333333332</v>
      </c>
      <c r="H61" s="232">
        <v>4237.0333333333328</v>
      </c>
      <c r="I61" s="232">
        <v>4269.9666666666672</v>
      </c>
      <c r="J61" s="232">
        <v>4312.4833333333327</v>
      </c>
      <c r="K61" s="231">
        <v>4227.45</v>
      </c>
      <c r="L61" s="231">
        <v>4152</v>
      </c>
      <c r="M61" s="231">
        <v>3.5223399999999998</v>
      </c>
      <c r="N61" s="1"/>
      <c r="O61" s="1"/>
    </row>
    <row r="62" spans="1:15" ht="12.75" customHeight="1">
      <c r="A62" s="214">
        <v>53</v>
      </c>
      <c r="B62" s="217" t="s">
        <v>88</v>
      </c>
      <c r="C62" s="231">
        <v>1455.15</v>
      </c>
      <c r="D62" s="232">
        <v>1452.1666666666667</v>
      </c>
      <c r="E62" s="232">
        <v>1444.3333333333335</v>
      </c>
      <c r="F62" s="232">
        <v>1433.5166666666667</v>
      </c>
      <c r="G62" s="232">
        <v>1425.6833333333334</v>
      </c>
      <c r="H62" s="232">
        <v>1462.9833333333336</v>
      </c>
      <c r="I62" s="232">
        <v>1470.8166666666671</v>
      </c>
      <c r="J62" s="232">
        <v>1481.6333333333337</v>
      </c>
      <c r="K62" s="231">
        <v>1460</v>
      </c>
      <c r="L62" s="231">
        <v>1441.35</v>
      </c>
      <c r="M62" s="231">
        <v>1.77938</v>
      </c>
      <c r="N62" s="1"/>
      <c r="O62" s="1"/>
    </row>
    <row r="63" spans="1:15" ht="12.75" customHeight="1">
      <c r="A63" s="214">
        <v>54</v>
      </c>
      <c r="B63" s="217" t="s">
        <v>89</v>
      </c>
      <c r="C63" s="231">
        <v>607.25</v>
      </c>
      <c r="D63" s="232">
        <v>607.19999999999993</v>
      </c>
      <c r="E63" s="232">
        <v>600.69999999999982</v>
      </c>
      <c r="F63" s="232">
        <v>594.14999999999986</v>
      </c>
      <c r="G63" s="232">
        <v>587.64999999999975</v>
      </c>
      <c r="H63" s="232">
        <v>613.74999999999989</v>
      </c>
      <c r="I63" s="232">
        <v>620.25000000000011</v>
      </c>
      <c r="J63" s="232">
        <v>626.79999999999995</v>
      </c>
      <c r="K63" s="231">
        <v>613.70000000000005</v>
      </c>
      <c r="L63" s="231">
        <v>600.65</v>
      </c>
      <c r="M63" s="231">
        <v>15.20087</v>
      </c>
      <c r="N63" s="1"/>
      <c r="O63" s="1"/>
    </row>
    <row r="64" spans="1:15" ht="12.75" customHeight="1">
      <c r="A64" s="214">
        <v>55</v>
      </c>
      <c r="B64" s="217" t="s">
        <v>90</v>
      </c>
      <c r="C64" s="231">
        <v>906</v>
      </c>
      <c r="D64" s="232">
        <v>907.13333333333333</v>
      </c>
      <c r="E64" s="232">
        <v>901.7166666666667</v>
      </c>
      <c r="F64" s="232">
        <v>897.43333333333339</v>
      </c>
      <c r="G64" s="232">
        <v>892.01666666666677</v>
      </c>
      <c r="H64" s="232">
        <v>911.41666666666663</v>
      </c>
      <c r="I64" s="232">
        <v>916.83333333333337</v>
      </c>
      <c r="J64" s="232">
        <v>921.11666666666656</v>
      </c>
      <c r="K64" s="231">
        <v>912.55</v>
      </c>
      <c r="L64" s="231">
        <v>902.85</v>
      </c>
      <c r="M64" s="231">
        <v>1.49997</v>
      </c>
      <c r="N64" s="1"/>
      <c r="O64" s="1"/>
    </row>
    <row r="65" spans="1:15" ht="12.75" customHeight="1">
      <c r="A65" s="214">
        <v>56</v>
      </c>
      <c r="B65" s="217" t="s">
        <v>246</v>
      </c>
      <c r="C65" s="231">
        <v>297.8</v>
      </c>
      <c r="D65" s="232">
        <v>297.95</v>
      </c>
      <c r="E65" s="232">
        <v>296</v>
      </c>
      <c r="F65" s="232">
        <v>294.2</v>
      </c>
      <c r="G65" s="232">
        <v>292.25</v>
      </c>
      <c r="H65" s="232">
        <v>299.75</v>
      </c>
      <c r="I65" s="232">
        <v>301.69999999999993</v>
      </c>
      <c r="J65" s="232">
        <v>303.5</v>
      </c>
      <c r="K65" s="231">
        <v>299.89999999999998</v>
      </c>
      <c r="L65" s="231">
        <v>296.14999999999998</v>
      </c>
      <c r="M65" s="231">
        <v>14.229229999999999</v>
      </c>
      <c r="N65" s="1"/>
      <c r="O65" s="1"/>
    </row>
    <row r="66" spans="1:15" ht="12.75" customHeight="1">
      <c r="A66" s="214">
        <v>57</v>
      </c>
      <c r="B66" s="217" t="s">
        <v>92</v>
      </c>
      <c r="C66" s="231">
        <v>1618.7</v>
      </c>
      <c r="D66" s="232">
        <v>1626.9333333333334</v>
      </c>
      <c r="E66" s="232">
        <v>1607.0166666666669</v>
      </c>
      <c r="F66" s="232">
        <v>1595.3333333333335</v>
      </c>
      <c r="G66" s="232">
        <v>1575.416666666667</v>
      </c>
      <c r="H66" s="232">
        <v>1638.6166666666668</v>
      </c>
      <c r="I66" s="232">
        <v>1658.5333333333333</v>
      </c>
      <c r="J66" s="232">
        <v>1670.2166666666667</v>
      </c>
      <c r="K66" s="231">
        <v>1646.85</v>
      </c>
      <c r="L66" s="231">
        <v>1615.25</v>
      </c>
      <c r="M66" s="231">
        <v>7.1722299999999999</v>
      </c>
      <c r="N66" s="1"/>
      <c r="O66" s="1"/>
    </row>
    <row r="67" spans="1:15" ht="12.75" customHeight="1">
      <c r="A67" s="214">
        <v>58</v>
      </c>
      <c r="B67" s="217" t="s">
        <v>97</v>
      </c>
      <c r="C67" s="231">
        <v>364.55</v>
      </c>
      <c r="D67" s="232">
        <v>366.81666666666666</v>
      </c>
      <c r="E67" s="232">
        <v>360.83333333333331</v>
      </c>
      <c r="F67" s="232">
        <v>357.11666666666667</v>
      </c>
      <c r="G67" s="232">
        <v>351.13333333333333</v>
      </c>
      <c r="H67" s="232">
        <v>370.5333333333333</v>
      </c>
      <c r="I67" s="232">
        <v>376.51666666666665</v>
      </c>
      <c r="J67" s="232">
        <v>380.23333333333329</v>
      </c>
      <c r="K67" s="231">
        <v>372.8</v>
      </c>
      <c r="L67" s="231">
        <v>363.1</v>
      </c>
      <c r="M67" s="231">
        <v>26.664560000000002</v>
      </c>
      <c r="N67" s="1"/>
      <c r="O67" s="1"/>
    </row>
    <row r="68" spans="1:15" ht="12.75" customHeight="1">
      <c r="A68" s="214">
        <v>59</v>
      </c>
      <c r="B68" s="217" t="s">
        <v>93</v>
      </c>
      <c r="C68" s="231">
        <v>534.5</v>
      </c>
      <c r="D68" s="232">
        <v>533.88333333333333</v>
      </c>
      <c r="E68" s="232">
        <v>531.11666666666667</v>
      </c>
      <c r="F68" s="232">
        <v>527.73333333333335</v>
      </c>
      <c r="G68" s="232">
        <v>524.9666666666667</v>
      </c>
      <c r="H68" s="232">
        <v>537.26666666666665</v>
      </c>
      <c r="I68" s="232">
        <v>540.0333333333333</v>
      </c>
      <c r="J68" s="232">
        <v>543.41666666666663</v>
      </c>
      <c r="K68" s="231">
        <v>536.65</v>
      </c>
      <c r="L68" s="231">
        <v>530.5</v>
      </c>
      <c r="M68" s="231">
        <v>15.1052</v>
      </c>
      <c r="N68" s="1"/>
      <c r="O68" s="1"/>
    </row>
    <row r="69" spans="1:15" ht="12.75" customHeight="1">
      <c r="A69" s="214">
        <v>60</v>
      </c>
      <c r="B69" s="217" t="s">
        <v>247</v>
      </c>
      <c r="C69" s="231">
        <v>1945.1</v>
      </c>
      <c r="D69" s="232">
        <v>1952.1166666666666</v>
      </c>
      <c r="E69" s="232">
        <v>1914.4333333333332</v>
      </c>
      <c r="F69" s="232">
        <v>1883.7666666666667</v>
      </c>
      <c r="G69" s="232">
        <v>1846.0833333333333</v>
      </c>
      <c r="H69" s="232">
        <v>1982.7833333333331</v>
      </c>
      <c r="I69" s="232">
        <v>2020.4666666666665</v>
      </c>
      <c r="J69" s="232">
        <v>2051.1333333333332</v>
      </c>
      <c r="K69" s="231">
        <v>1989.8</v>
      </c>
      <c r="L69" s="231">
        <v>1921.45</v>
      </c>
      <c r="M69" s="231">
        <v>5.7988299999999997</v>
      </c>
      <c r="N69" s="1"/>
      <c r="O69" s="1"/>
    </row>
    <row r="70" spans="1:15" ht="12.75" customHeight="1">
      <c r="A70" s="214">
        <v>61</v>
      </c>
      <c r="B70" s="217" t="s">
        <v>94</v>
      </c>
      <c r="C70" s="231">
        <v>1804.25</v>
      </c>
      <c r="D70" s="232">
        <v>1806.8333333333333</v>
      </c>
      <c r="E70" s="232">
        <v>1783.8166666666666</v>
      </c>
      <c r="F70" s="232">
        <v>1763.3833333333334</v>
      </c>
      <c r="G70" s="232">
        <v>1740.3666666666668</v>
      </c>
      <c r="H70" s="232">
        <v>1827.2666666666664</v>
      </c>
      <c r="I70" s="232">
        <v>1850.2833333333333</v>
      </c>
      <c r="J70" s="232">
        <v>1870.7166666666662</v>
      </c>
      <c r="K70" s="231">
        <v>1829.85</v>
      </c>
      <c r="L70" s="231">
        <v>1786.4</v>
      </c>
      <c r="M70" s="231">
        <v>2.3787699999999998</v>
      </c>
      <c r="N70" s="1"/>
      <c r="O70" s="1"/>
    </row>
    <row r="71" spans="1:15" ht="12.75" customHeight="1">
      <c r="A71" s="214">
        <v>62</v>
      </c>
      <c r="B71" s="217" t="s">
        <v>846</v>
      </c>
      <c r="C71" s="231">
        <v>328.2</v>
      </c>
      <c r="D71" s="232">
        <v>326.81666666666666</v>
      </c>
      <c r="E71" s="232">
        <v>320.68333333333334</v>
      </c>
      <c r="F71" s="232">
        <v>313.16666666666669</v>
      </c>
      <c r="G71" s="232">
        <v>307.03333333333336</v>
      </c>
      <c r="H71" s="232">
        <v>334.33333333333331</v>
      </c>
      <c r="I71" s="232">
        <v>340.46666666666664</v>
      </c>
      <c r="J71" s="232">
        <v>347.98333333333329</v>
      </c>
      <c r="K71" s="231">
        <v>332.95</v>
      </c>
      <c r="L71" s="231">
        <v>319.3</v>
      </c>
      <c r="M71" s="231">
        <v>12.881830000000001</v>
      </c>
      <c r="N71" s="1"/>
      <c r="O71" s="1"/>
    </row>
    <row r="72" spans="1:15" ht="12.75" customHeight="1">
      <c r="A72" s="214">
        <v>63</v>
      </c>
      <c r="B72" s="217" t="s">
        <v>95</v>
      </c>
      <c r="C72" s="231">
        <v>2829.8</v>
      </c>
      <c r="D72" s="232">
        <v>2843.9333333333329</v>
      </c>
      <c r="E72" s="232">
        <v>2811.8666666666659</v>
      </c>
      <c r="F72" s="232">
        <v>2793.9333333333329</v>
      </c>
      <c r="G72" s="232">
        <v>2761.8666666666659</v>
      </c>
      <c r="H72" s="232">
        <v>2861.8666666666659</v>
      </c>
      <c r="I72" s="232">
        <v>2893.9333333333325</v>
      </c>
      <c r="J72" s="232">
        <v>2911.8666666666659</v>
      </c>
      <c r="K72" s="231">
        <v>2876</v>
      </c>
      <c r="L72" s="231">
        <v>2826</v>
      </c>
      <c r="M72" s="231">
        <v>2.8210000000000002</v>
      </c>
      <c r="N72" s="1"/>
      <c r="O72" s="1"/>
    </row>
    <row r="73" spans="1:15" ht="12.75" customHeight="1">
      <c r="A73" s="214">
        <v>64</v>
      </c>
      <c r="B73" s="217" t="s">
        <v>249</v>
      </c>
      <c r="C73" s="231">
        <v>2736.3</v>
      </c>
      <c r="D73" s="232">
        <v>2730.6666666666665</v>
      </c>
      <c r="E73" s="232">
        <v>2701.6333333333332</v>
      </c>
      <c r="F73" s="232">
        <v>2666.9666666666667</v>
      </c>
      <c r="G73" s="232">
        <v>2637.9333333333334</v>
      </c>
      <c r="H73" s="232">
        <v>2765.333333333333</v>
      </c>
      <c r="I73" s="232">
        <v>2794.3666666666668</v>
      </c>
      <c r="J73" s="232">
        <v>2829.0333333333328</v>
      </c>
      <c r="K73" s="231">
        <v>2759.7</v>
      </c>
      <c r="L73" s="231">
        <v>2696</v>
      </c>
      <c r="M73" s="231">
        <v>2.4310800000000001</v>
      </c>
      <c r="N73" s="1"/>
      <c r="O73" s="1"/>
    </row>
    <row r="74" spans="1:15" ht="12.75" customHeight="1">
      <c r="A74" s="214">
        <v>65</v>
      </c>
      <c r="B74" s="217" t="s">
        <v>143</v>
      </c>
      <c r="C74" s="231">
        <v>1967.3</v>
      </c>
      <c r="D74" s="232">
        <v>1977.9333333333334</v>
      </c>
      <c r="E74" s="232">
        <v>1946.8666666666668</v>
      </c>
      <c r="F74" s="232">
        <v>1926.4333333333334</v>
      </c>
      <c r="G74" s="232">
        <v>1895.3666666666668</v>
      </c>
      <c r="H74" s="232">
        <v>1998.3666666666668</v>
      </c>
      <c r="I74" s="232">
        <v>2029.4333333333334</v>
      </c>
      <c r="J74" s="232">
        <v>2049.8666666666668</v>
      </c>
      <c r="K74" s="231">
        <v>2009</v>
      </c>
      <c r="L74" s="231">
        <v>1957.5</v>
      </c>
      <c r="M74" s="231">
        <v>2.5691700000000002</v>
      </c>
      <c r="N74" s="1"/>
      <c r="O74" s="1"/>
    </row>
    <row r="75" spans="1:15" ht="12.75" customHeight="1">
      <c r="A75" s="214">
        <v>66</v>
      </c>
      <c r="B75" s="217" t="s">
        <v>98</v>
      </c>
      <c r="C75" s="231">
        <v>4510.3500000000004</v>
      </c>
      <c r="D75" s="232">
        <v>4502.95</v>
      </c>
      <c r="E75" s="232">
        <v>4470.8999999999996</v>
      </c>
      <c r="F75" s="232">
        <v>4431.45</v>
      </c>
      <c r="G75" s="232">
        <v>4399.3999999999996</v>
      </c>
      <c r="H75" s="232">
        <v>4542.3999999999996</v>
      </c>
      <c r="I75" s="232">
        <v>4574.4500000000007</v>
      </c>
      <c r="J75" s="232">
        <v>4613.8999999999996</v>
      </c>
      <c r="K75" s="231">
        <v>4535</v>
      </c>
      <c r="L75" s="231">
        <v>4463.5</v>
      </c>
      <c r="M75" s="231">
        <v>2.1120700000000001</v>
      </c>
      <c r="N75" s="1"/>
      <c r="O75" s="1"/>
    </row>
    <row r="76" spans="1:15" ht="12.75" customHeight="1">
      <c r="A76" s="214">
        <v>67</v>
      </c>
      <c r="B76" s="217" t="s">
        <v>99</v>
      </c>
      <c r="C76" s="231">
        <v>3285</v>
      </c>
      <c r="D76" s="232">
        <v>3274.0666666666671</v>
      </c>
      <c r="E76" s="232">
        <v>3251.1333333333341</v>
      </c>
      <c r="F76" s="232">
        <v>3217.2666666666669</v>
      </c>
      <c r="G76" s="232">
        <v>3194.3333333333339</v>
      </c>
      <c r="H76" s="232">
        <v>3307.9333333333343</v>
      </c>
      <c r="I76" s="232">
        <v>3330.8666666666677</v>
      </c>
      <c r="J76" s="232">
        <v>3364.7333333333345</v>
      </c>
      <c r="K76" s="231">
        <v>3297</v>
      </c>
      <c r="L76" s="231">
        <v>3240.2</v>
      </c>
      <c r="M76" s="231">
        <v>4.91317</v>
      </c>
      <c r="N76" s="1"/>
      <c r="O76" s="1"/>
    </row>
    <row r="77" spans="1:15" ht="12.75" customHeight="1">
      <c r="A77" s="214">
        <v>68</v>
      </c>
      <c r="B77" s="217" t="s">
        <v>250</v>
      </c>
      <c r="C77" s="231">
        <v>391.95</v>
      </c>
      <c r="D77" s="232">
        <v>390.91666666666669</v>
      </c>
      <c r="E77" s="232">
        <v>387.98333333333335</v>
      </c>
      <c r="F77" s="232">
        <v>384.01666666666665</v>
      </c>
      <c r="G77" s="232">
        <v>381.08333333333331</v>
      </c>
      <c r="H77" s="232">
        <v>394.88333333333338</v>
      </c>
      <c r="I77" s="232">
        <v>397.81666666666666</v>
      </c>
      <c r="J77" s="232">
        <v>401.78333333333342</v>
      </c>
      <c r="K77" s="231">
        <v>393.85</v>
      </c>
      <c r="L77" s="231">
        <v>386.95</v>
      </c>
      <c r="M77" s="231">
        <v>1.8521399999999999</v>
      </c>
      <c r="N77" s="1"/>
      <c r="O77" s="1"/>
    </row>
    <row r="78" spans="1:15" ht="12.75" customHeight="1">
      <c r="A78" s="214">
        <v>69</v>
      </c>
      <c r="B78" s="217" t="s">
        <v>100</v>
      </c>
      <c r="C78" s="231">
        <v>2090.1999999999998</v>
      </c>
      <c r="D78" s="232">
        <v>2101.4</v>
      </c>
      <c r="E78" s="232">
        <v>2063.8000000000002</v>
      </c>
      <c r="F78" s="232">
        <v>2037.4</v>
      </c>
      <c r="G78" s="232">
        <v>1999.8000000000002</v>
      </c>
      <c r="H78" s="232">
        <v>2127.8000000000002</v>
      </c>
      <c r="I78" s="232">
        <v>2165.3999999999996</v>
      </c>
      <c r="J78" s="232">
        <v>2191.8000000000002</v>
      </c>
      <c r="K78" s="231">
        <v>2139</v>
      </c>
      <c r="L78" s="231">
        <v>2075</v>
      </c>
      <c r="M78" s="231">
        <v>6.08561</v>
      </c>
      <c r="N78" s="1"/>
      <c r="O78" s="1"/>
    </row>
    <row r="79" spans="1:15" ht="12.75" customHeight="1">
      <c r="A79" s="214">
        <v>70</v>
      </c>
      <c r="B79" s="217" t="s">
        <v>805</v>
      </c>
      <c r="C79" s="231">
        <v>139.4</v>
      </c>
      <c r="D79" s="232">
        <v>139.66666666666666</v>
      </c>
      <c r="E79" s="232">
        <v>138.08333333333331</v>
      </c>
      <c r="F79" s="232">
        <v>136.76666666666665</v>
      </c>
      <c r="G79" s="232">
        <v>135.18333333333331</v>
      </c>
      <c r="H79" s="232">
        <v>140.98333333333332</v>
      </c>
      <c r="I79" s="232">
        <v>142.56666666666663</v>
      </c>
      <c r="J79" s="232">
        <v>143.88333333333333</v>
      </c>
      <c r="K79" s="231">
        <v>141.25</v>
      </c>
      <c r="L79" s="231">
        <v>138.35</v>
      </c>
      <c r="M79" s="231">
        <v>42.690049999999999</v>
      </c>
      <c r="N79" s="1"/>
      <c r="O79" s="1"/>
    </row>
    <row r="80" spans="1:15" ht="12.75" customHeight="1">
      <c r="A80" s="214">
        <v>71</v>
      </c>
      <c r="B80" s="217" t="s">
        <v>102</v>
      </c>
      <c r="C80" s="231">
        <v>127.1</v>
      </c>
      <c r="D80" s="232">
        <v>127.99999999999999</v>
      </c>
      <c r="E80" s="232">
        <v>125.79999999999998</v>
      </c>
      <c r="F80" s="232">
        <v>124.5</v>
      </c>
      <c r="G80" s="232">
        <v>122.3</v>
      </c>
      <c r="H80" s="232">
        <v>129.29999999999995</v>
      </c>
      <c r="I80" s="232">
        <v>131.5</v>
      </c>
      <c r="J80" s="232">
        <v>132.79999999999995</v>
      </c>
      <c r="K80" s="231">
        <v>130.19999999999999</v>
      </c>
      <c r="L80" s="231">
        <v>126.7</v>
      </c>
      <c r="M80" s="231">
        <v>139.66049000000001</v>
      </c>
      <c r="N80" s="1"/>
      <c r="O80" s="1"/>
    </row>
    <row r="81" spans="1:15" ht="12.75" customHeight="1">
      <c r="A81" s="214">
        <v>72</v>
      </c>
      <c r="B81" s="217" t="s">
        <v>252</v>
      </c>
      <c r="C81" s="231">
        <v>268.7</v>
      </c>
      <c r="D81" s="232">
        <v>269.40000000000003</v>
      </c>
      <c r="E81" s="232">
        <v>266.80000000000007</v>
      </c>
      <c r="F81" s="232">
        <v>264.90000000000003</v>
      </c>
      <c r="G81" s="232">
        <v>262.30000000000007</v>
      </c>
      <c r="H81" s="232">
        <v>271.30000000000007</v>
      </c>
      <c r="I81" s="232">
        <v>273.90000000000009</v>
      </c>
      <c r="J81" s="232">
        <v>275.80000000000007</v>
      </c>
      <c r="K81" s="231">
        <v>272</v>
      </c>
      <c r="L81" s="231">
        <v>267.5</v>
      </c>
      <c r="M81" s="231">
        <v>4.6976899999999997</v>
      </c>
      <c r="N81" s="1"/>
      <c r="O81" s="1"/>
    </row>
    <row r="82" spans="1:15" ht="12.75" customHeight="1">
      <c r="A82" s="214">
        <v>73</v>
      </c>
      <c r="B82" s="217" t="s">
        <v>103</v>
      </c>
      <c r="C82" s="231">
        <v>96</v>
      </c>
      <c r="D82" s="232">
        <v>96.033333333333346</v>
      </c>
      <c r="E82" s="232">
        <v>95.216666666666697</v>
      </c>
      <c r="F82" s="232">
        <v>94.433333333333351</v>
      </c>
      <c r="G82" s="232">
        <v>93.616666666666703</v>
      </c>
      <c r="H82" s="232">
        <v>96.816666666666691</v>
      </c>
      <c r="I82" s="232">
        <v>97.633333333333326</v>
      </c>
      <c r="J82" s="232">
        <v>98.416666666666686</v>
      </c>
      <c r="K82" s="231">
        <v>96.85</v>
      </c>
      <c r="L82" s="231">
        <v>95.25</v>
      </c>
      <c r="M82" s="231">
        <v>199.37434999999999</v>
      </c>
      <c r="N82" s="1"/>
      <c r="O82" s="1"/>
    </row>
    <row r="83" spans="1:15" ht="12.75" customHeight="1">
      <c r="A83" s="214">
        <v>74</v>
      </c>
      <c r="B83" s="217" t="s">
        <v>253</v>
      </c>
      <c r="C83" s="231">
        <v>1307</v>
      </c>
      <c r="D83" s="232">
        <v>1314</v>
      </c>
      <c r="E83" s="232">
        <v>1293</v>
      </c>
      <c r="F83" s="232">
        <v>1279</v>
      </c>
      <c r="G83" s="232">
        <v>1258</v>
      </c>
      <c r="H83" s="232">
        <v>1328</v>
      </c>
      <c r="I83" s="232">
        <v>1349</v>
      </c>
      <c r="J83" s="232">
        <v>1363</v>
      </c>
      <c r="K83" s="231">
        <v>1335</v>
      </c>
      <c r="L83" s="231">
        <v>1300</v>
      </c>
      <c r="M83" s="231">
        <v>1.6729000000000001</v>
      </c>
      <c r="N83" s="1"/>
      <c r="O83" s="1"/>
    </row>
    <row r="84" spans="1:15" ht="12.75" customHeight="1">
      <c r="A84" s="214">
        <v>75</v>
      </c>
      <c r="B84" s="217" t="s">
        <v>107</v>
      </c>
      <c r="C84" s="231">
        <v>942.1</v>
      </c>
      <c r="D84" s="232">
        <v>938.86666666666667</v>
      </c>
      <c r="E84" s="232">
        <v>926.83333333333337</v>
      </c>
      <c r="F84" s="232">
        <v>911.56666666666672</v>
      </c>
      <c r="G84" s="232">
        <v>899.53333333333342</v>
      </c>
      <c r="H84" s="232">
        <v>954.13333333333333</v>
      </c>
      <c r="I84" s="232">
        <v>966.16666666666663</v>
      </c>
      <c r="J84" s="232">
        <v>981.43333333333328</v>
      </c>
      <c r="K84" s="231">
        <v>950.9</v>
      </c>
      <c r="L84" s="231">
        <v>923.6</v>
      </c>
      <c r="M84" s="231">
        <v>6.56515</v>
      </c>
      <c r="N84" s="1"/>
      <c r="O84" s="1"/>
    </row>
    <row r="85" spans="1:15" ht="12.75" customHeight="1">
      <c r="A85" s="214">
        <v>76</v>
      </c>
      <c r="B85" s="217" t="s">
        <v>108</v>
      </c>
      <c r="C85" s="231">
        <v>1164.05</v>
      </c>
      <c r="D85" s="232">
        <v>1170.0333333333333</v>
      </c>
      <c r="E85" s="232">
        <v>1153.4166666666665</v>
      </c>
      <c r="F85" s="232">
        <v>1142.7833333333333</v>
      </c>
      <c r="G85" s="232">
        <v>1126.1666666666665</v>
      </c>
      <c r="H85" s="232">
        <v>1180.6666666666665</v>
      </c>
      <c r="I85" s="232">
        <v>1197.2833333333333</v>
      </c>
      <c r="J85" s="232">
        <v>1207.9166666666665</v>
      </c>
      <c r="K85" s="231">
        <v>1186.6500000000001</v>
      </c>
      <c r="L85" s="231">
        <v>1159.4000000000001</v>
      </c>
      <c r="M85" s="231">
        <v>4.7155800000000001</v>
      </c>
      <c r="N85" s="1"/>
      <c r="O85" s="1"/>
    </row>
    <row r="86" spans="1:15" ht="12.75" customHeight="1">
      <c r="A86" s="214">
        <v>77</v>
      </c>
      <c r="B86" s="217" t="s">
        <v>110</v>
      </c>
      <c r="C86" s="231">
        <v>1642.95</v>
      </c>
      <c r="D86" s="232">
        <v>1644.5666666666666</v>
      </c>
      <c r="E86" s="232">
        <v>1620.3333333333333</v>
      </c>
      <c r="F86" s="232">
        <v>1597.7166666666667</v>
      </c>
      <c r="G86" s="232">
        <v>1573.4833333333333</v>
      </c>
      <c r="H86" s="232">
        <v>1667.1833333333332</v>
      </c>
      <c r="I86" s="232">
        <v>1691.4166666666667</v>
      </c>
      <c r="J86" s="232">
        <v>1714.0333333333331</v>
      </c>
      <c r="K86" s="231">
        <v>1668.8</v>
      </c>
      <c r="L86" s="231">
        <v>1621.95</v>
      </c>
      <c r="M86" s="231">
        <v>8.7362300000000008</v>
      </c>
      <c r="N86" s="1"/>
      <c r="O86" s="1"/>
    </row>
    <row r="87" spans="1:15" ht="12.75" customHeight="1">
      <c r="A87" s="214">
        <v>78</v>
      </c>
      <c r="B87" s="217" t="s">
        <v>111</v>
      </c>
      <c r="C87" s="231">
        <v>485.25</v>
      </c>
      <c r="D87" s="232">
        <v>482.83333333333331</v>
      </c>
      <c r="E87" s="232">
        <v>479.16666666666663</v>
      </c>
      <c r="F87" s="232">
        <v>473.08333333333331</v>
      </c>
      <c r="G87" s="232">
        <v>469.41666666666663</v>
      </c>
      <c r="H87" s="232">
        <v>488.91666666666663</v>
      </c>
      <c r="I87" s="232">
        <v>492.58333333333326</v>
      </c>
      <c r="J87" s="232">
        <v>498.66666666666663</v>
      </c>
      <c r="K87" s="231">
        <v>486.5</v>
      </c>
      <c r="L87" s="231">
        <v>476.75</v>
      </c>
      <c r="M87" s="231">
        <v>4.4200299999999997</v>
      </c>
      <c r="N87" s="1"/>
      <c r="O87" s="1"/>
    </row>
    <row r="88" spans="1:15" ht="12.75" customHeight="1">
      <c r="A88" s="214">
        <v>79</v>
      </c>
      <c r="B88" s="217" t="s">
        <v>256</v>
      </c>
      <c r="C88" s="231">
        <v>275.60000000000002</v>
      </c>
      <c r="D88" s="232">
        <v>273.11666666666667</v>
      </c>
      <c r="E88" s="232">
        <v>266.98333333333335</v>
      </c>
      <c r="F88" s="232">
        <v>258.36666666666667</v>
      </c>
      <c r="G88" s="232">
        <v>252.23333333333335</v>
      </c>
      <c r="H88" s="232">
        <v>281.73333333333335</v>
      </c>
      <c r="I88" s="232">
        <v>287.86666666666667</v>
      </c>
      <c r="J88" s="232">
        <v>296.48333333333335</v>
      </c>
      <c r="K88" s="231">
        <v>279.25</v>
      </c>
      <c r="L88" s="231">
        <v>264.5</v>
      </c>
      <c r="M88" s="231">
        <v>5.5853900000000003</v>
      </c>
      <c r="N88" s="1"/>
      <c r="O88" s="1"/>
    </row>
    <row r="89" spans="1:15" ht="12.75" customHeight="1">
      <c r="A89" s="214">
        <v>80</v>
      </c>
      <c r="B89" s="217" t="s">
        <v>113</v>
      </c>
      <c r="C89" s="231">
        <v>1109.55</v>
      </c>
      <c r="D89" s="232">
        <v>1112.9333333333334</v>
      </c>
      <c r="E89" s="232">
        <v>1104.1666666666667</v>
      </c>
      <c r="F89" s="232">
        <v>1098.7833333333333</v>
      </c>
      <c r="G89" s="232">
        <v>1090.0166666666667</v>
      </c>
      <c r="H89" s="232">
        <v>1118.3166666666668</v>
      </c>
      <c r="I89" s="232">
        <v>1127.0833333333333</v>
      </c>
      <c r="J89" s="232">
        <v>1132.4666666666669</v>
      </c>
      <c r="K89" s="231">
        <v>1121.7</v>
      </c>
      <c r="L89" s="231">
        <v>1107.55</v>
      </c>
      <c r="M89" s="231">
        <v>19.588069999999998</v>
      </c>
      <c r="N89" s="1"/>
      <c r="O89" s="1"/>
    </row>
    <row r="90" spans="1:15" ht="12.75" customHeight="1">
      <c r="A90" s="214">
        <v>81</v>
      </c>
      <c r="B90" s="217" t="s">
        <v>115</v>
      </c>
      <c r="C90" s="231">
        <v>1856.3</v>
      </c>
      <c r="D90" s="232">
        <v>1868.7666666666667</v>
      </c>
      <c r="E90" s="232">
        <v>1837.5333333333333</v>
      </c>
      <c r="F90" s="232">
        <v>1818.7666666666667</v>
      </c>
      <c r="G90" s="232">
        <v>1787.5333333333333</v>
      </c>
      <c r="H90" s="232">
        <v>1887.5333333333333</v>
      </c>
      <c r="I90" s="232">
        <v>1918.7666666666664</v>
      </c>
      <c r="J90" s="232">
        <v>1937.5333333333333</v>
      </c>
      <c r="K90" s="231">
        <v>1900</v>
      </c>
      <c r="L90" s="231">
        <v>1850</v>
      </c>
      <c r="M90" s="231">
        <v>2.3164500000000001</v>
      </c>
      <c r="N90" s="1"/>
      <c r="O90" s="1"/>
    </row>
    <row r="91" spans="1:15" ht="12.75" customHeight="1">
      <c r="A91" s="214">
        <v>82</v>
      </c>
      <c r="B91" s="217" t="s">
        <v>116</v>
      </c>
      <c r="C91" s="231">
        <v>1655.9</v>
      </c>
      <c r="D91" s="232">
        <v>1655.6666666666667</v>
      </c>
      <c r="E91" s="232">
        <v>1643.1833333333334</v>
      </c>
      <c r="F91" s="232">
        <v>1630.4666666666667</v>
      </c>
      <c r="G91" s="232">
        <v>1617.9833333333333</v>
      </c>
      <c r="H91" s="232">
        <v>1668.3833333333334</v>
      </c>
      <c r="I91" s="232">
        <v>1680.8666666666666</v>
      </c>
      <c r="J91" s="232">
        <v>1693.5833333333335</v>
      </c>
      <c r="K91" s="231">
        <v>1668.15</v>
      </c>
      <c r="L91" s="231">
        <v>1642.95</v>
      </c>
      <c r="M91" s="231">
        <v>44.781350000000003</v>
      </c>
      <c r="N91" s="1"/>
      <c r="O91" s="1"/>
    </row>
    <row r="92" spans="1:15" ht="12.75" customHeight="1">
      <c r="A92" s="214">
        <v>83</v>
      </c>
      <c r="B92" s="217" t="s">
        <v>117</v>
      </c>
      <c r="C92" s="231">
        <v>504.25</v>
      </c>
      <c r="D92" s="232">
        <v>506.76666666666665</v>
      </c>
      <c r="E92" s="232">
        <v>498.98333333333335</v>
      </c>
      <c r="F92" s="232">
        <v>493.7166666666667</v>
      </c>
      <c r="G92" s="232">
        <v>485.93333333333339</v>
      </c>
      <c r="H92" s="232">
        <v>512.0333333333333</v>
      </c>
      <c r="I92" s="232">
        <v>519.81666666666661</v>
      </c>
      <c r="J92" s="232">
        <v>525.08333333333326</v>
      </c>
      <c r="K92" s="231">
        <v>514.54999999999995</v>
      </c>
      <c r="L92" s="231">
        <v>501.5</v>
      </c>
      <c r="M92" s="231">
        <v>43.120840000000001</v>
      </c>
      <c r="N92" s="1"/>
      <c r="O92" s="1"/>
    </row>
    <row r="93" spans="1:15" ht="12.75" customHeight="1">
      <c r="A93" s="214">
        <v>84</v>
      </c>
      <c r="B93" s="217" t="s">
        <v>112</v>
      </c>
      <c r="C93" s="231">
        <v>1227.05</v>
      </c>
      <c r="D93" s="232">
        <v>1225.0166666666667</v>
      </c>
      <c r="E93" s="232">
        <v>1218.0333333333333</v>
      </c>
      <c r="F93" s="232">
        <v>1209.0166666666667</v>
      </c>
      <c r="G93" s="232">
        <v>1202.0333333333333</v>
      </c>
      <c r="H93" s="232">
        <v>1234.0333333333333</v>
      </c>
      <c r="I93" s="232">
        <v>1241.0166666666664</v>
      </c>
      <c r="J93" s="232">
        <v>1250.0333333333333</v>
      </c>
      <c r="K93" s="231">
        <v>1232</v>
      </c>
      <c r="L93" s="231">
        <v>1216</v>
      </c>
      <c r="M93" s="231">
        <v>7.3616799999999998</v>
      </c>
      <c r="N93" s="1"/>
      <c r="O93" s="1"/>
    </row>
    <row r="94" spans="1:15" ht="12.75" customHeight="1">
      <c r="A94" s="214">
        <v>85</v>
      </c>
      <c r="B94" s="217" t="s">
        <v>118</v>
      </c>
      <c r="C94" s="231">
        <v>2535.5500000000002</v>
      </c>
      <c r="D94" s="232">
        <v>2522.5333333333333</v>
      </c>
      <c r="E94" s="232">
        <v>2505.9666666666667</v>
      </c>
      <c r="F94" s="232">
        <v>2476.3833333333332</v>
      </c>
      <c r="G94" s="232">
        <v>2459.8166666666666</v>
      </c>
      <c r="H94" s="232">
        <v>2552.1166666666668</v>
      </c>
      <c r="I94" s="232">
        <v>2568.6833333333334</v>
      </c>
      <c r="J94" s="232">
        <v>2598.2666666666669</v>
      </c>
      <c r="K94" s="231">
        <v>2539.1</v>
      </c>
      <c r="L94" s="231">
        <v>2492.9499999999998</v>
      </c>
      <c r="M94" s="231">
        <v>7.0562800000000001</v>
      </c>
      <c r="N94" s="1"/>
      <c r="O94" s="1"/>
    </row>
    <row r="95" spans="1:15" ht="12.75" customHeight="1">
      <c r="A95" s="214">
        <v>86</v>
      </c>
      <c r="B95" s="217" t="s">
        <v>120</v>
      </c>
      <c r="C95" s="231">
        <v>429.5</v>
      </c>
      <c r="D95" s="232">
        <v>431.36666666666662</v>
      </c>
      <c r="E95" s="232">
        <v>424.73333333333323</v>
      </c>
      <c r="F95" s="232">
        <v>419.96666666666664</v>
      </c>
      <c r="G95" s="232">
        <v>413.33333333333326</v>
      </c>
      <c r="H95" s="232">
        <v>436.13333333333321</v>
      </c>
      <c r="I95" s="232">
        <v>442.76666666666654</v>
      </c>
      <c r="J95" s="232">
        <v>447.53333333333319</v>
      </c>
      <c r="K95" s="231">
        <v>438</v>
      </c>
      <c r="L95" s="231">
        <v>426.6</v>
      </c>
      <c r="M95" s="231">
        <v>40.141370000000002</v>
      </c>
      <c r="N95" s="1"/>
      <c r="O95" s="1"/>
    </row>
    <row r="96" spans="1:15" ht="12.75" customHeight="1">
      <c r="A96" s="214">
        <v>87</v>
      </c>
      <c r="B96" s="217" t="s">
        <v>257</v>
      </c>
      <c r="C96" s="231">
        <v>2639.2</v>
      </c>
      <c r="D96" s="232">
        <v>2669.4</v>
      </c>
      <c r="E96" s="232">
        <v>2590.8000000000002</v>
      </c>
      <c r="F96" s="232">
        <v>2542.4</v>
      </c>
      <c r="G96" s="232">
        <v>2463.8000000000002</v>
      </c>
      <c r="H96" s="232">
        <v>2717.8</v>
      </c>
      <c r="I96" s="232">
        <v>2796.3999999999996</v>
      </c>
      <c r="J96" s="232">
        <v>2844.8</v>
      </c>
      <c r="K96" s="231">
        <v>2748</v>
      </c>
      <c r="L96" s="231">
        <v>2621</v>
      </c>
      <c r="M96" s="231">
        <v>42.360939999999999</v>
      </c>
      <c r="N96" s="1"/>
      <c r="O96" s="1"/>
    </row>
    <row r="97" spans="1:15" ht="12.75" customHeight="1">
      <c r="A97" s="214">
        <v>88</v>
      </c>
      <c r="B97" s="217" t="s">
        <v>121</v>
      </c>
      <c r="C97" s="231">
        <v>234.05</v>
      </c>
      <c r="D97" s="232">
        <v>233.85</v>
      </c>
      <c r="E97" s="232">
        <v>231</v>
      </c>
      <c r="F97" s="232">
        <v>227.95000000000002</v>
      </c>
      <c r="G97" s="232">
        <v>225.10000000000002</v>
      </c>
      <c r="H97" s="232">
        <v>236.89999999999998</v>
      </c>
      <c r="I97" s="232">
        <v>239.74999999999994</v>
      </c>
      <c r="J97" s="232">
        <v>242.79999999999995</v>
      </c>
      <c r="K97" s="231">
        <v>236.7</v>
      </c>
      <c r="L97" s="231">
        <v>230.8</v>
      </c>
      <c r="M97" s="231">
        <v>28.51201</v>
      </c>
      <c r="N97" s="1"/>
      <c r="O97" s="1"/>
    </row>
    <row r="98" spans="1:15" ht="12.75" customHeight="1">
      <c r="A98" s="214">
        <v>89</v>
      </c>
      <c r="B98" s="217" t="s">
        <v>122</v>
      </c>
      <c r="C98" s="231">
        <v>2515.5</v>
      </c>
      <c r="D98" s="232">
        <v>2522.8833333333332</v>
      </c>
      <c r="E98" s="232">
        <v>2499.5166666666664</v>
      </c>
      <c r="F98" s="232">
        <v>2483.5333333333333</v>
      </c>
      <c r="G98" s="232">
        <v>2460.1666666666665</v>
      </c>
      <c r="H98" s="232">
        <v>2538.8666666666663</v>
      </c>
      <c r="I98" s="232">
        <v>2562.2333333333331</v>
      </c>
      <c r="J98" s="232">
        <v>2578.2166666666662</v>
      </c>
      <c r="K98" s="231">
        <v>2546.25</v>
      </c>
      <c r="L98" s="231">
        <v>2506.9</v>
      </c>
      <c r="M98" s="231">
        <v>13.95341</v>
      </c>
      <c r="N98" s="1"/>
      <c r="O98" s="1"/>
    </row>
    <row r="99" spans="1:15" ht="12.75" customHeight="1">
      <c r="A99" s="214">
        <v>90</v>
      </c>
      <c r="B99" s="217" t="s">
        <v>258</v>
      </c>
      <c r="C99" s="231">
        <v>323.95</v>
      </c>
      <c r="D99" s="232">
        <v>324.25</v>
      </c>
      <c r="E99" s="232">
        <v>322.75</v>
      </c>
      <c r="F99" s="232">
        <v>321.55</v>
      </c>
      <c r="G99" s="232">
        <v>320.05</v>
      </c>
      <c r="H99" s="232">
        <v>325.45</v>
      </c>
      <c r="I99" s="232">
        <v>326.95</v>
      </c>
      <c r="J99" s="232">
        <v>328.15</v>
      </c>
      <c r="K99" s="231">
        <v>325.75</v>
      </c>
      <c r="L99" s="231">
        <v>323.05</v>
      </c>
      <c r="M99" s="231">
        <v>1.3560700000000001</v>
      </c>
      <c r="N99" s="1"/>
      <c r="O99" s="1"/>
    </row>
    <row r="100" spans="1:15" ht="12.75" customHeight="1">
      <c r="A100" s="214">
        <v>91</v>
      </c>
      <c r="B100" s="217" t="s">
        <v>373</v>
      </c>
      <c r="C100" s="231">
        <v>37246.75</v>
      </c>
      <c r="D100" s="232">
        <v>37165.583333333336</v>
      </c>
      <c r="E100" s="232">
        <v>36931.166666666672</v>
      </c>
      <c r="F100" s="232">
        <v>36615.583333333336</v>
      </c>
      <c r="G100" s="232">
        <v>36381.166666666672</v>
      </c>
      <c r="H100" s="232">
        <v>37481.166666666672</v>
      </c>
      <c r="I100" s="232">
        <v>37715.583333333343</v>
      </c>
      <c r="J100" s="232">
        <v>38031.166666666672</v>
      </c>
      <c r="K100" s="231">
        <v>37400</v>
      </c>
      <c r="L100" s="231">
        <v>36850</v>
      </c>
      <c r="M100" s="231">
        <v>9.4380000000000006E-2</v>
      </c>
      <c r="N100" s="1"/>
      <c r="O100" s="1"/>
    </row>
    <row r="101" spans="1:15" ht="12.75" customHeight="1">
      <c r="A101" s="214">
        <v>92</v>
      </c>
      <c r="B101" s="217" t="s">
        <v>114</v>
      </c>
      <c r="C101" s="231">
        <v>2693.6</v>
      </c>
      <c r="D101" s="232">
        <v>2687.8833333333337</v>
      </c>
      <c r="E101" s="232">
        <v>2675.7666666666673</v>
      </c>
      <c r="F101" s="232">
        <v>2657.9333333333338</v>
      </c>
      <c r="G101" s="232">
        <v>2645.8166666666675</v>
      </c>
      <c r="H101" s="232">
        <v>2705.7166666666672</v>
      </c>
      <c r="I101" s="232">
        <v>2717.833333333333</v>
      </c>
      <c r="J101" s="232">
        <v>2735.666666666667</v>
      </c>
      <c r="K101" s="231">
        <v>2700</v>
      </c>
      <c r="L101" s="231">
        <v>2670.05</v>
      </c>
      <c r="M101" s="231">
        <v>22.471979999999999</v>
      </c>
      <c r="N101" s="1"/>
      <c r="O101" s="1"/>
    </row>
    <row r="102" spans="1:15" ht="12.75" customHeight="1">
      <c r="A102" s="214">
        <v>93</v>
      </c>
      <c r="B102" s="217" t="s">
        <v>124</v>
      </c>
      <c r="C102" s="231">
        <v>862.65</v>
      </c>
      <c r="D102" s="232">
        <v>861.7833333333333</v>
      </c>
      <c r="E102" s="232">
        <v>856.01666666666665</v>
      </c>
      <c r="F102" s="232">
        <v>849.38333333333333</v>
      </c>
      <c r="G102" s="232">
        <v>843.61666666666667</v>
      </c>
      <c r="H102" s="232">
        <v>868.41666666666663</v>
      </c>
      <c r="I102" s="232">
        <v>874.18333333333328</v>
      </c>
      <c r="J102" s="232">
        <v>880.81666666666661</v>
      </c>
      <c r="K102" s="231">
        <v>867.55</v>
      </c>
      <c r="L102" s="231">
        <v>855.15</v>
      </c>
      <c r="M102" s="231">
        <v>99.906180000000006</v>
      </c>
      <c r="N102" s="1"/>
      <c r="O102" s="1"/>
    </row>
    <row r="103" spans="1:15" ht="12.75" customHeight="1">
      <c r="A103" s="214">
        <v>94</v>
      </c>
      <c r="B103" s="217" t="s">
        <v>125</v>
      </c>
      <c r="C103" s="231">
        <v>1117.4000000000001</v>
      </c>
      <c r="D103" s="232">
        <v>1116.55</v>
      </c>
      <c r="E103" s="232">
        <v>1111.0999999999999</v>
      </c>
      <c r="F103" s="232">
        <v>1104.8</v>
      </c>
      <c r="G103" s="232">
        <v>1099.3499999999999</v>
      </c>
      <c r="H103" s="232">
        <v>1122.8499999999999</v>
      </c>
      <c r="I103" s="232">
        <v>1128.3000000000002</v>
      </c>
      <c r="J103" s="232">
        <v>1134.5999999999999</v>
      </c>
      <c r="K103" s="231">
        <v>1122</v>
      </c>
      <c r="L103" s="231">
        <v>1110.25</v>
      </c>
      <c r="M103" s="231">
        <v>3.20946</v>
      </c>
      <c r="N103" s="1"/>
      <c r="O103" s="1"/>
    </row>
    <row r="104" spans="1:15" ht="12.75" customHeight="1">
      <c r="A104" s="214">
        <v>95</v>
      </c>
      <c r="B104" s="217" t="s">
        <v>126</v>
      </c>
      <c r="C104" s="231">
        <v>417.55</v>
      </c>
      <c r="D104" s="232">
        <v>418.95</v>
      </c>
      <c r="E104" s="232">
        <v>411.65</v>
      </c>
      <c r="F104" s="232">
        <v>405.75</v>
      </c>
      <c r="G104" s="232">
        <v>398.45</v>
      </c>
      <c r="H104" s="232">
        <v>424.84999999999997</v>
      </c>
      <c r="I104" s="232">
        <v>432.15000000000003</v>
      </c>
      <c r="J104" s="232">
        <v>438.04999999999995</v>
      </c>
      <c r="K104" s="231">
        <v>426.25</v>
      </c>
      <c r="L104" s="231">
        <v>413.05</v>
      </c>
      <c r="M104" s="231">
        <v>19.319279999999999</v>
      </c>
      <c r="N104" s="1"/>
      <c r="O104" s="1"/>
    </row>
    <row r="105" spans="1:15" ht="12.75" customHeight="1">
      <c r="A105" s="214">
        <v>96</v>
      </c>
      <c r="B105" s="217" t="s">
        <v>259</v>
      </c>
      <c r="C105" s="231">
        <v>465.1</v>
      </c>
      <c r="D105" s="232">
        <v>465.56666666666666</v>
      </c>
      <c r="E105" s="232">
        <v>457.08333333333331</v>
      </c>
      <c r="F105" s="232">
        <v>449.06666666666666</v>
      </c>
      <c r="G105" s="232">
        <v>440.58333333333331</v>
      </c>
      <c r="H105" s="232">
        <v>473.58333333333331</v>
      </c>
      <c r="I105" s="232">
        <v>482.06666666666666</v>
      </c>
      <c r="J105" s="232">
        <v>490.08333333333331</v>
      </c>
      <c r="K105" s="231">
        <v>474.05</v>
      </c>
      <c r="L105" s="231">
        <v>457.55</v>
      </c>
      <c r="M105" s="231">
        <v>6.0393600000000003</v>
      </c>
      <c r="N105" s="1"/>
      <c r="O105" s="1"/>
    </row>
    <row r="106" spans="1:15" ht="12.75" customHeight="1">
      <c r="A106" s="214">
        <v>97</v>
      </c>
      <c r="B106" s="217" t="s">
        <v>128</v>
      </c>
      <c r="C106" s="231">
        <v>55.9</v>
      </c>
      <c r="D106" s="232">
        <v>56.20000000000001</v>
      </c>
      <c r="E106" s="232">
        <v>55.40000000000002</v>
      </c>
      <c r="F106" s="232">
        <v>54.900000000000013</v>
      </c>
      <c r="G106" s="232">
        <v>54.100000000000023</v>
      </c>
      <c r="H106" s="232">
        <v>56.700000000000017</v>
      </c>
      <c r="I106" s="232">
        <v>57.500000000000014</v>
      </c>
      <c r="J106" s="232">
        <v>58.000000000000014</v>
      </c>
      <c r="K106" s="231">
        <v>57</v>
      </c>
      <c r="L106" s="231">
        <v>55.7</v>
      </c>
      <c r="M106" s="231">
        <v>187.57194999999999</v>
      </c>
      <c r="N106" s="1"/>
      <c r="O106" s="1"/>
    </row>
    <row r="107" spans="1:15" ht="12.75" customHeight="1">
      <c r="A107" s="214">
        <v>98</v>
      </c>
      <c r="B107" s="217" t="s">
        <v>137</v>
      </c>
      <c r="C107" s="231">
        <v>383.4</v>
      </c>
      <c r="D107" s="232">
        <v>382.40000000000003</v>
      </c>
      <c r="E107" s="232">
        <v>380.25000000000006</v>
      </c>
      <c r="F107" s="232">
        <v>377.1</v>
      </c>
      <c r="G107" s="232">
        <v>374.95000000000005</v>
      </c>
      <c r="H107" s="232">
        <v>385.55000000000007</v>
      </c>
      <c r="I107" s="232">
        <v>387.70000000000005</v>
      </c>
      <c r="J107" s="232">
        <v>390.85000000000008</v>
      </c>
      <c r="K107" s="231">
        <v>384.55</v>
      </c>
      <c r="L107" s="231">
        <v>379.25</v>
      </c>
      <c r="M107" s="231">
        <v>76.721350000000001</v>
      </c>
      <c r="N107" s="1"/>
      <c r="O107" s="1"/>
    </row>
    <row r="108" spans="1:15" ht="12.75" customHeight="1">
      <c r="A108" s="214">
        <v>99</v>
      </c>
      <c r="B108" s="217" t="s">
        <v>260</v>
      </c>
      <c r="C108" s="231">
        <v>4797.45</v>
      </c>
      <c r="D108" s="232">
        <v>4786.583333333333</v>
      </c>
      <c r="E108" s="232">
        <v>4756.9666666666662</v>
      </c>
      <c r="F108" s="232">
        <v>4716.4833333333336</v>
      </c>
      <c r="G108" s="232">
        <v>4686.8666666666668</v>
      </c>
      <c r="H108" s="232">
        <v>4827.0666666666657</v>
      </c>
      <c r="I108" s="232">
        <v>4856.6833333333325</v>
      </c>
      <c r="J108" s="232">
        <v>4897.1666666666652</v>
      </c>
      <c r="K108" s="231">
        <v>4816.2</v>
      </c>
      <c r="L108" s="231">
        <v>4746.1000000000004</v>
      </c>
      <c r="M108" s="231">
        <v>0.52937999999999996</v>
      </c>
      <c r="N108" s="1"/>
      <c r="O108" s="1"/>
    </row>
    <row r="109" spans="1:15" ht="12.75" customHeight="1">
      <c r="A109" s="214">
        <v>100</v>
      </c>
      <c r="B109" s="217" t="s">
        <v>385</v>
      </c>
      <c r="C109" s="231">
        <v>288.64999999999998</v>
      </c>
      <c r="D109" s="232">
        <v>287.96666666666664</v>
      </c>
      <c r="E109" s="232">
        <v>286.73333333333329</v>
      </c>
      <c r="F109" s="232">
        <v>284.81666666666666</v>
      </c>
      <c r="G109" s="232">
        <v>283.58333333333331</v>
      </c>
      <c r="H109" s="232">
        <v>289.88333333333327</v>
      </c>
      <c r="I109" s="232">
        <v>291.11666666666662</v>
      </c>
      <c r="J109" s="232">
        <v>293.03333333333325</v>
      </c>
      <c r="K109" s="231">
        <v>289.2</v>
      </c>
      <c r="L109" s="231">
        <v>286.05</v>
      </c>
      <c r="M109" s="231">
        <v>4.1878599999999997</v>
      </c>
      <c r="N109" s="1"/>
      <c r="O109" s="1"/>
    </row>
    <row r="110" spans="1:15" ht="12.75" customHeight="1">
      <c r="A110" s="214">
        <v>101</v>
      </c>
      <c r="B110" s="217" t="s">
        <v>386</v>
      </c>
      <c r="C110" s="231">
        <v>135.44999999999999</v>
      </c>
      <c r="D110" s="232">
        <v>135.51666666666665</v>
      </c>
      <c r="E110" s="232">
        <v>134.5333333333333</v>
      </c>
      <c r="F110" s="232">
        <v>133.61666666666665</v>
      </c>
      <c r="G110" s="232">
        <v>132.6333333333333</v>
      </c>
      <c r="H110" s="232">
        <v>136.43333333333331</v>
      </c>
      <c r="I110" s="232">
        <v>137.41666666666666</v>
      </c>
      <c r="J110" s="232">
        <v>138.33333333333331</v>
      </c>
      <c r="K110" s="231">
        <v>136.5</v>
      </c>
      <c r="L110" s="231">
        <v>134.6</v>
      </c>
      <c r="M110" s="231">
        <v>34.640169999999998</v>
      </c>
      <c r="N110" s="1"/>
      <c r="O110" s="1"/>
    </row>
    <row r="111" spans="1:15" ht="12.75" customHeight="1">
      <c r="A111" s="214">
        <v>102</v>
      </c>
      <c r="B111" s="217" t="s">
        <v>130</v>
      </c>
      <c r="C111" s="231">
        <v>318.10000000000002</v>
      </c>
      <c r="D111" s="232">
        <v>320.05</v>
      </c>
      <c r="E111" s="232">
        <v>315.10000000000002</v>
      </c>
      <c r="F111" s="232">
        <v>312.10000000000002</v>
      </c>
      <c r="G111" s="232">
        <v>307.15000000000003</v>
      </c>
      <c r="H111" s="232">
        <v>323.05</v>
      </c>
      <c r="I111" s="232">
        <v>327.99999999999994</v>
      </c>
      <c r="J111" s="232">
        <v>331</v>
      </c>
      <c r="K111" s="231">
        <v>325</v>
      </c>
      <c r="L111" s="231">
        <v>317.05</v>
      </c>
      <c r="M111" s="231">
        <v>17.551169999999999</v>
      </c>
      <c r="N111" s="1"/>
      <c r="O111" s="1"/>
    </row>
    <row r="112" spans="1:15" ht="12.75" customHeight="1">
      <c r="A112" s="214">
        <v>103</v>
      </c>
      <c r="B112" s="217" t="s">
        <v>135</v>
      </c>
      <c r="C112" s="231">
        <v>80.55</v>
      </c>
      <c r="D112" s="232">
        <v>80.399999999999991</v>
      </c>
      <c r="E112" s="232">
        <v>79.749999999999986</v>
      </c>
      <c r="F112" s="232">
        <v>78.949999999999989</v>
      </c>
      <c r="G112" s="232">
        <v>78.299999999999983</v>
      </c>
      <c r="H112" s="232">
        <v>81.199999999999989</v>
      </c>
      <c r="I112" s="232">
        <v>81.849999999999994</v>
      </c>
      <c r="J112" s="232">
        <v>82.649999999999991</v>
      </c>
      <c r="K112" s="231">
        <v>81.05</v>
      </c>
      <c r="L112" s="231">
        <v>79.599999999999994</v>
      </c>
      <c r="M112" s="231">
        <v>91.454220000000007</v>
      </c>
      <c r="N112" s="1"/>
      <c r="O112" s="1"/>
    </row>
    <row r="113" spans="1:15" ht="12.75" customHeight="1">
      <c r="A113" s="214">
        <v>104</v>
      </c>
      <c r="B113" s="217" t="s">
        <v>136</v>
      </c>
      <c r="C113" s="231">
        <v>649.9</v>
      </c>
      <c r="D113" s="232">
        <v>649.0333333333333</v>
      </c>
      <c r="E113" s="232">
        <v>646.11666666666656</v>
      </c>
      <c r="F113" s="232">
        <v>642.33333333333326</v>
      </c>
      <c r="G113" s="232">
        <v>639.41666666666652</v>
      </c>
      <c r="H113" s="232">
        <v>652.81666666666661</v>
      </c>
      <c r="I113" s="232">
        <v>655.73333333333335</v>
      </c>
      <c r="J113" s="232">
        <v>659.51666666666665</v>
      </c>
      <c r="K113" s="231">
        <v>651.95000000000005</v>
      </c>
      <c r="L113" s="231">
        <v>645.25</v>
      </c>
      <c r="M113" s="231">
        <v>7.6951000000000001</v>
      </c>
      <c r="N113" s="1"/>
      <c r="O113" s="1"/>
    </row>
    <row r="114" spans="1:15" ht="12.75" customHeight="1">
      <c r="A114" s="214">
        <v>105</v>
      </c>
      <c r="B114" s="217" t="s">
        <v>129</v>
      </c>
      <c r="C114" s="231">
        <v>432.25</v>
      </c>
      <c r="D114" s="232">
        <v>433.13333333333338</v>
      </c>
      <c r="E114" s="232">
        <v>429.11666666666679</v>
      </c>
      <c r="F114" s="232">
        <v>425.98333333333341</v>
      </c>
      <c r="G114" s="232">
        <v>421.96666666666681</v>
      </c>
      <c r="H114" s="232">
        <v>436.26666666666677</v>
      </c>
      <c r="I114" s="232">
        <v>440.2833333333333</v>
      </c>
      <c r="J114" s="232">
        <v>443.41666666666674</v>
      </c>
      <c r="K114" s="231">
        <v>437.15</v>
      </c>
      <c r="L114" s="231">
        <v>430</v>
      </c>
      <c r="M114" s="231">
        <v>6.6182299999999996</v>
      </c>
      <c r="N114" s="1"/>
      <c r="O114" s="1"/>
    </row>
    <row r="115" spans="1:15" ht="12.75" customHeight="1">
      <c r="A115" s="214">
        <v>106</v>
      </c>
      <c r="B115" s="217" t="s">
        <v>133</v>
      </c>
      <c r="C115" s="231">
        <v>166.95</v>
      </c>
      <c r="D115" s="232">
        <v>167.4</v>
      </c>
      <c r="E115" s="232">
        <v>164.8</v>
      </c>
      <c r="F115" s="232">
        <v>162.65</v>
      </c>
      <c r="G115" s="232">
        <v>160.05000000000001</v>
      </c>
      <c r="H115" s="232">
        <v>169.55</v>
      </c>
      <c r="I115" s="232">
        <v>172.14999999999998</v>
      </c>
      <c r="J115" s="232">
        <v>174.3</v>
      </c>
      <c r="K115" s="231">
        <v>170</v>
      </c>
      <c r="L115" s="231">
        <v>165.25</v>
      </c>
      <c r="M115" s="231">
        <v>25.13091</v>
      </c>
      <c r="N115" s="1"/>
      <c r="O115" s="1"/>
    </row>
    <row r="116" spans="1:15" ht="12.75" customHeight="1">
      <c r="A116" s="214">
        <v>107</v>
      </c>
      <c r="B116" s="217" t="s">
        <v>132</v>
      </c>
      <c r="C116" s="231">
        <v>1114.7</v>
      </c>
      <c r="D116" s="232">
        <v>1122.5333333333335</v>
      </c>
      <c r="E116" s="232">
        <v>1101.166666666667</v>
      </c>
      <c r="F116" s="232">
        <v>1087.6333333333334</v>
      </c>
      <c r="G116" s="232">
        <v>1066.2666666666669</v>
      </c>
      <c r="H116" s="232">
        <v>1136.0666666666671</v>
      </c>
      <c r="I116" s="232">
        <v>1157.4333333333334</v>
      </c>
      <c r="J116" s="232">
        <v>1170.9666666666672</v>
      </c>
      <c r="K116" s="231">
        <v>1143.9000000000001</v>
      </c>
      <c r="L116" s="231">
        <v>1109</v>
      </c>
      <c r="M116" s="231">
        <v>31.461549999999999</v>
      </c>
      <c r="N116" s="1"/>
      <c r="O116" s="1"/>
    </row>
    <row r="117" spans="1:15" ht="12.75" customHeight="1">
      <c r="A117" s="214">
        <v>108</v>
      </c>
      <c r="B117" s="217" t="s">
        <v>162</v>
      </c>
      <c r="C117" s="231">
        <v>3515</v>
      </c>
      <c r="D117" s="232">
        <v>3537.6666666666665</v>
      </c>
      <c r="E117" s="232">
        <v>3475.333333333333</v>
      </c>
      <c r="F117" s="232">
        <v>3435.6666666666665</v>
      </c>
      <c r="G117" s="232">
        <v>3373.333333333333</v>
      </c>
      <c r="H117" s="232">
        <v>3577.333333333333</v>
      </c>
      <c r="I117" s="232">
        <v>3639.6666666666661</v>
      </c>
      <c r="J117" s="232">
        <v>3679.333333333333</v>
      </c>
      <c r="K117" s="231">
        <v>3600</v>
      </c>
      <c r="L117" s="231">
        <v>3498</v>
      </c>
      <c r="M117" s="231">
        <v>2.8212899999999999</v>
      </c>
      <c r="N117" s="1"/>
      <c r="O117" s="1"/>
    </row>
    <row r="118" spans="1:15" ht="12.75" customHeight="1">
      <c r="A118" s="214">
        <v>109</v>
      </c>
      <c r="B118" s="217" t="s">
        <v>134</v>
      </c>
      <c r="C118" s="231">
        <v>1583.8</v>
      </c>
      <c r="D118" s="232">
        <v>1584.7666666666667</v>
      </c>
      <c r="E118" s="232">
        <v>1574.5333333333333</v>
      </c>
      <c r="F118" s="232">
        <v>1565.2666666666667</v>
      </c>
      <c r="G118" s="232">
        <v>1555.0333333333333</v>
      </c>
      <c r="H118" s="232">
        <v>1594.0333333333333</v>
      </c>
      <c r="I118" s="232">
        <v>1604.2666666666664</v>
      </c>
      <c r="J118" s="232">
        <v>1613.5333333333333</v>
      </c>
      <c r="K118" s="231">
        <v>1595</v>
      </c>
      <c r="L118" s="231">
        <v>1575.5</v>
      </c>
      <c r="M118" s="231">
        <v>28.57734</v>
      </c>
      <c r="N118" s="1"/>
      <c r="O118" s="1"/>
    </row>
    <row r="119" spans="1:15" ht="12.75" customHeight="1">
      <c r="A119" s="214">
        <v>110</v>
      </c>
      <c r="B119" s="217" t="s">
        <v>131</v>
      </c>
      <c r="C119" s="231">
        <v>1882.2</v>
      </c>
      <c r="D119" s="232">
        <v>1885.6833333333334</v>
      </c>
      <c r="E119" s="232">
        <v>1872.4166666666667</v>
      </c>
      <c r="F119" s="232">
        <v>1862.6333333333334</v>
      </c>
      <c r="G119" s="232">
        <v>1849.3666666666668</v>
      </c>
      <c r="H119" s="232">
        <v>1895.4666666666667</v>
      </c>
      <c r="I119" s="232">
        <v>1908.7333333333331</v>
      </c>
      <c r="J119" s="232">
        <v>1918.5166666666667</v>
      </c>
      <c r="K119" s="231">
        <v>1898.95</v>
      </c>
      <c r="L119" s="231">
        <v>1875.9</v>
      </c>
      <c r="M119" s="231">
        <v>10.986409999999999</v>
      </c>
      <c r="N119" s="1"/>
      <c r="O119" s="1"/>
    </row>
    <row r="120" spans="1:15" ht="12.75" customHeight="1">
      <c r="A120" s="214">
        <v>111</v>
      </c>
      <c r="B120" s="217" t="s">
        <v>261</v>
      </c>
      <c r="C120" s="231">
        <v>830.9</v>
      </c>
      <c r="D120" s="232">
        <v>833.30000000000007</v>
      </c>
      <c r="E120" s="232">
        <v>812.60000000000014</v>
      </c>
      <c r="F120" s="232">
        <v>794.30000000000007</v>
      </c>
      <c r="G120" s="232">
        <v>773.60000000000014</v>
      </c>
      <c r="H120" s="232">
        <v>851.60000000000014</v>
      </c>
      <c r="I120" s="232">
        <v>872.30000000000018</v>
      </c>
      <c r="J120" s="232">
        <v>890.60000000000014</v>
      </c>
      <c r="K120" s="231">
        <v>854</v>
      </c>
      <c r="L120" s="231">
        <v>815</v>
      </c>
      <c r="M120" s="231">
        <v>16.400510000000001</v>
      </c>
      <c r="N120" s="1"/>
      <c r="O120" s="1"/>
    </row>
    <row r="121" spans="1:15" ht="12.75" customHeight="1">
      <c r="A121" s="214">
        <v>112</v>
      </c>
      <c r="B121" s="217" t="s">
        <v>262</v>
      </c>
      <c r="C121" s="231">
        <v>226</v>
      </c>
      <c r="D121" s="232">
        <v>225.5</v>
      </c>
      <c r="E121" s="232">
        <v>222.5</v>
      </c>
      <c r="F121" s="232">
        <v>219</v>
      </c>
      <c r="G121" s="232">
        <v>216</v>
      </c>
      <c r="H121" s="232">
        <v>229</v>
      </c>
      <c r="I121" s="232">
        <v>232</v>
      </c>
      <c r="J121" s="232">
        <v>235.5</v>
      </c>
      <c r="K121" s="231">
        <v>228.5</v>
      </c>
      <c r="L121" s="231">
        <v>222</v>
      </c>
      <c r="M121" s="231">
        <v>6.4363700000000001</v>
      </c>
      <c r="N121" s="1"/>
      <c r="O121" s="1"/>
    </row>
    <row r="122" spans="1:15" ht="12.75" customHeight="1">
      <c r="A122" s="214">
        <v>113</v>
      </c>
      <c r="B122" s="217" t="s">
        <v>139</v>
      </c>
      <c r="C122" s="231">
        <v>728.4</v>
      </c>
      <c r="D122" s="232">
        <v>729.9</v>
      </c>
      <c r="E122" s="232">
        <v>723.9</v>
      </c>
      <c r="F122" s="232">
        <v>719.4</v>
      </c>
      <c r="G122" s="232">
        <v>713.4</v>
      </c>
      <c r="H122" s="232">
        <v>734.4</v>
      </c>
      <c r="I122" s="232">
        <v>740.4</v>
      </c>
      <c r="J122" s="232">
        <v>744.9</v>
      </c>
      <c r="K122" s="231">
        <v>735.9</v>
      </c>
      <c r="L122" s="231">
        <v>725.4</v>
      </c>
      <c r="M122" s="231">
        <v>11.427160000000001</v>
      </c>
      <c r="N122" s="1"/>
      <c r="O122" s="1"/>
    </row>
    <row r="123" spans="1:15" ht="12.75" customHeight="1">
      <c r="A123" s="214">
        <v>114</v>
      </c>
      <c r="B123" s="217" t="s">
        <v>138</v>
      </c>
      <c r="C123" s="231">
        <v>590.1</v>
      </c>
      <c r="D123" s="232">
        <v>595.1</v>
      </c>
      <c r="E123" s="232">
        <v>581.35</v>
      </c>
      <c r="F123" s="232">
        <v>572.6</v>
      </c>
      <c r="G123" s="232">
        <v>558.85</v>
      </c>
      <c r="H123" s="232">
        <v>603.85</v>
      </c>
      <c r="I123" s="232">
        <v>617.6</v>
      </c>
      <c r="J123" s="232">
        <v>626.35</v>
      </c>
      <c r="K123" s="231">
        <v>608.85</v>
      </c>
      <c r="L123" s="231">
        <v>586.35</v>
      </c>
      <c r="M123" s="231">
        <v>20.76033</v>
      </c>
      <c r="N123" s="1"/>
      <c r="O123" s="1"/>
    </row>
    <row r="124" spans="1:15" ht="12.75" customHeight="1">
      <c r="A124" s="214">
        <v>115</v>
      </c>
      <c r="B124" s="217" t="s">
        <v>140</v>
      </c>
      <c r="C124" s="231">
        <v>456.95</v>
      </c>
      <c r="D124" s="232">
        <v>459.93333333333334</v>
      </c>
      <c r="E124" s="232">
        <v>451.01666666666665</v>
      </c>
      <c r="F124" s="232">
        <v>445.08333333333331</v>
      </c>
      <c r="G124" s="232">
        <v>436.16666666666663</v>
      </c>
      <c r="H124" s="232">
        <v>465.86666666666667</v>
      </c>
      <c r="I124" s="232">
        <v>474.7833333333333</v>
      </c>
      <c r="J124" s="232">
        <v>480.7166666666667</v>
      </c>
      <c r="K124" s="231">
        <v>468.85</v>
      </c>
      <c r="L124" s="231">
        <v>454</v>
      </c>
      <c r="M124" s="231">
        <v>19.218050000000002</v>
      </c>
      <c r="N124" s="1"/>
      <c r="O124" s="1"/>
    </row>
    <row r="125" spans="1:15" ht="12.75" customHeight="1">
      <c r="A125" s="214">
        <v>116</v>
      </c>
      <c r="B125" s="217" t="s">
        <v>141</v>
      </c>
      <c r="C125" s="231">
        <v>1759.25</v>
      </c>
      <c r="D125" s="232">
        <v>1767.2333333333333</v>
      </c>
      <c r="E125" s="232">
        <v>1743.0666666666666</v>
      </c>
      <c r="F125" s="232">
        <v>1726.8833333333332</v>
      </c>
      <c r="G125" s="232">
        <v>1702.7166666666665</v>
      </c>
      <c r="H125" s="232">
        <v>1783.4166666666667</v>
      </c>
      <c r="I125" s="232">
        <v>1807.5833333333333</v>
      </c>
      <c r="J125" s="232">
        <v>1823.7666666666669</v>
      </c>
      <c r="K125" s="231">
        <v>1791.4</v>
      </c>
      <c r="L125" s="231">
        <v>1751.05</v>
      </c>
      <c r="M125" s="231">
        <v>25.879090000000001</v>
      </c>
      <c r="N125" s="1"/>
      <c r="O125" s="1"/>
    </row>
    <row r="126" spans="1:15" ht="12.75" customHeight="1">
      <c r="A126" s="214">
        <v>117</v>
      </c>
      <c r="B126" s="217" t="s">
        <v>142</v>
      </c>
      <c r="C126" s="231">
        <v>92.35</v>
      </c>
      <c r="D126" s="232">
        <v>92.95</v>
      </c>
      <c r="E126" s="232">
        <v>91.45</v>
      </c>
      <c r="F126" s="232">
        <v>90.55</v>
      </c>
      <c r="G126" s="232">
        <v>89.05</v>
      </c>
      <c r="H126" s="232">
        <v>93.850000000000009</v>
      </c>
      <c r="I126" s="232">
        <v>95.350000000000009</v>
      </c>
      <c r="J126" s="232">
        <v>96.250000000000014</v>
      </c>
      <c r="K126" s="231">
        <v>94.45</v>
      </c>
      <c r="L126" s="231">
        <v>92.05</v>
      </c>
      <c r="M126" s="231">
        <v>34.147970000000001</v>
      </c>
      <c r="N126" s="1"/>
      <c r="O126" s="1"/>
    </row>
    <row r="127" spans="1:15" ht="12.75" customHeight="1">
      <c r="A127" s="214">
        <v>118</v>
      </c>
      <c r="B127" s="217" t="s">
        <v>146</v>
      </c>
      <c r="C127" s="231">
        <v>3694.2</v>
      </c>
      <c r="D127" s="232">
        <v>3696.1666666666665</v>
      </c>
      <c r="E127" s="232">
        <v>3651.3833333333332</v>
      </c>
      <c r="F127" s="232">
        <v>3608.5666666666666</v>
      </c>
      <c r="G127" s="232">
        <v>3563.7833333333333</v>
      </c>
      <c r="H127" s="232">
        <v>3738.9833333333331</v>
      </c>
      <c r="I127" s="232">
        <v>3783.7666666666669</v>
      </c>
      <c r="J127" s="232">
        <v>3826.583333333333</v>
      </c>
      <c r="K127" s="231">
        <v>3740.95</v>
      </c>
      <c r="L127" s="231">
        <v>3653.35</v>
      </c>
      <c r="M127" s="231">
        <v>2.8203800000000001</v>
      </c>
      <c r="N127" s="1"/>
      <c r="O127" s="1"/>
    </row>
    <row r="128" spans="1:15" ht="12.75" customHeight="1">
      <c r="A128" s="214">
        <v>119</v>
      </c>
      <c r="B128" s="217" t="s">
        <v>144</v>
      </c>
      <c r="C128" s="231">
        <v>366.3</v>
      </c>
      <c r="D128" s="232">
        <v>367.5333333333333</v>
      </c>
      <c r="E128" s="232">
        <v>362.76666666666659</v>
      </c>
      <c r="F128" s="232">
        <v>359.23333333333329</v>
      </c>
      <c r="G128" s="232">
        <v>354.46666666666658</v>
      </c>
      <c r="H128" s="232">
        <v>371.06666666666661</v>
      </c>
      <c r="I128" s="232">
        <v>375.83333333333326</v>
      </c>
      <c r="J128" s="232">
        <v>379.36666666666662</v>
      </c>
      <c r="K128" s="231">
        <v>372.3</v>
      </c>
      <c r="L128" s="231">
        <v>364</v>
      </c>
      <c r="M128" s="231">
        <v>22.004660000000001</v>
      </c>
      <c r="N128" s="1"/>
      <c r="O128" s="1"/>
    </row>
    <row r="129" spans="1:15" ht="12.75" customHeight="1">
      <c r="A129" s="214">
        <v>120</v>
      </c>
      <c r="B129" s="217" t="s">
        <v>871</v>
      </c>
      <c r="C129" s="231">
        <v>4858.3</v>
      </c>
      <c r="D129" s="232">
        <v>4866.6833333333334</v>
      </c>
      <c r="E129" s="232">
        <v>4825.3666666666668</v>
      </c>
      <c r="F129" s="232">
        <v>4792.4333333333334</v>
      </c>
      <c r="G129" s="232">
        <v>4751.1166666666668</v>
      </c>
      <c r="H129" s="232">
        <v>4899.6166666666668</v>
      </c>
      <c r="I129" s="232">
        <v>4940.9333333333343</v>
      </c>
      <c r="J129" s="232">
        <v>4973.8666666666668</v>
      </c>
      <c r="K129" s="231">
        <v>4908</v>
      </c>
      <c r="L129" s="231">
        <v>4833.75</v>
      </c>
      <c r="M129" s="231">
        <v>3.9697399999999998</v>
      </c>
      <c r="N129" s="1"/>
      <c r="O129" s="1"/>
    </row>
    <row r="130" spans="1:15" ht="12.75" customHeight="1">
      <c r="A130" s="214">
        <v>121</v>
      </c>
      <c r="B130" s="217" t="s">
        <v>145</v>
      </c>
      <c r="C130" s="231">
        <v>2226.35</v>
      </c>
      <c r="D130" s="232">
        <v>2211.7833333333333</v>
      </c>
      <c r="E130" s="232">
        <v>2174.5666666666666</v>
      </c>
      <c r="F130" s="232">
        <v>2122.7833333333333</v>
      </c>
      <c r="G130" s="232">
        <v>2085.5666666666666</v>
      </c>
      <c r="H130" s="232">
        <v>2263.5666666666666</v>
      </c>
      <c r="I130" s="232">
        <v>2300.7833333333328</v>
      </c>
      <c r="J130" s="232">
        <v>2352.5666666666666</v>
      </c>
      <c r="K130" s="231">
        <v>2249</v>
      </c>
      <c r="L130" s="231">
        <v>2160</v>
      </c>
      <c r="M130" s="231">
        <v>37.531790000000001</v>
      </c>
      <c r="N130" s="1"/>
      <c r="O130" s="1"/>
    </row>
    <row r="131" spans="1:15" ht="12.75" customHeight="1">
      <c r="A131" s="214">
        <v>122</v>
      </c>
      <c r="B131" s="217" t="s">
        <v>263</v>
      </c>
      <c r="C131" s="231">
        <v>329.05</v>
      </c>
      <c r="D131" s="232">
        <v>330.08333333333331</v>
      </c>
      <c r="E131" s="232">
        <v>324.76666666666665</v>
      </c>
      <c r="F131" s="232">
        <v>320.48333333333335</v>
      </c>
      <c r="G131" s="232">
        <v>315.16666666666669</v>
      </c>
      <c r="H131" s="232">
        <v>334.36666666666662</v>
      </c>
      <c r="I131" s="232">
        <v>339.68333333333334</v>
      </c>
      <c r="J131" s="232">
        <v>343.96666666666658</v>
      </c>
      <c r="K131" s="231">
        <v>335.4</v>
      </c>
      <c r="L131" s="231">
        <v>325.8</v>
      </c>
      <c r="M131" s="231">
        <v>7.7793400000000004</v>
      </c>
      <c r="N131" s="1"/>
      <c r="O131" s="1"/>
    </row>
    <row r="132" spans="1:15" ht="12.75" customHeight="1">
      <c r="A132" s="214">
        <v>123</v>
      </c>
      <c r="B132" s="217" t="s">
        <v>847</v>
      </c>
      <c r="C132" s="231">
        <v>602.65</v>
      </c>
      <c r="D132" s="232">
        <v>602.9</v>
      </c>
      <c r="E132" s="232">
        <v>600.04999999999995</v>
      </c>
      <c r="F132" s="232">
        <v>597.44999999999993</v>
      </c>
      <c r="G132" s="232">
        <v>594.59999999999991</v>
      </c>
      <c r="H132" s="232">
        <v>605.5</v>
      </c>
      <c r="I132" s="232">
        <v>608.35000000000014</v>
      </c>
      <c r="J132" s="232">
        <v>610.95000000000005</v>
      </c>
      <c r="K132" s="231">
        <v>605.75</v>
      </c>
      <c r="L132" s="231">
        <v>600.29999999999995</v>
      </c>
      <c r="M132" s="231">
        <v>6.4240000000000004</v>
      </c>
      <c r="N132" s="1"/>
      <c r="O132" s="1"/>
    </row>
    <row r="133" spans="1:15" ht="12.75" customHeight="1">
      <c r="A133" s="214">
        <v>124</v>
      </c>
      <c r="B133" s="217" t="s">
        <v>412</v>
      </c>
      <c r="C133" s="231">
        <v>3733.2</v>
      </c>
      <c r="D133" s="232">
        <v>3749.4</v>
      </c>
      <c r="E133" s="232">
        <v>3698.8</v>
      </c>
      <c r="F133" s="232">
        <v>3664.4</v>
      </c>
      <c r="G133" s="232">
        <v>3613.8</v>
      </c>
      <c r="H133" s="232">
        <v>3783.8</v>
      </c>
      <c r="I133" s="232">
        <v>3834.3999999999996</v>
      </c>
      <c r="J133" s="232">
        <v>3868.8</v>
      </c>
      <c r="K133" s="231">
        <v>3800</v>
      </c>
      <c r="L133" s="231">
        <v>3715</v>
      </c>
      <c r="M133" s="231">
        <v>0.52517000000000003</v>
      </c>
      <c r="N133" s="1"/>
      <c r="O133" s="1"/>
    </row>
    <row r="134" spans="1:15" ht="12.75" customHeight="1">
      <c r="A134" s="214">
        <v>125</v>
      </c>
      <c r="B134" s="217" t="s">
        <v>147</v>
      </c>
      <c r="C134" s="231">
        <v>670.2</v>
      </c>
      <c r="D134" s="232">
        <v>675.23333333333335</v>
      </c>
      <c r="E134" s="232">
        <v>663.01666666666665</v>
      </c>
      <c r="F134" s="232">
        <v>655.83333333333326</v>
      </c>
      <c r="G134" s="232">
        <v>643.61666666666656</v>
      </c>
      <c r="H134" s="232">
        <v>682.41666666666674</v>
      </c>
      <c r="I134" s="232">
        <v>694.63333333333344</v>
      </c>
      <c r="J134" s="232">
        <v>701.81666666666683</v>
      </c>
      <c r="K134" s="231">
        <v>687.45</v>
      </c>
      <c r="L134" s="231">
        <v>668.05</v>
      </c>
      <c r="M134" s="231">
        <v>8.2133900000000004</v>
      </c>
      <c r="N134" s="1"/>
      <c r="O134" s="1"/>
    </row>
    <row r="135" spans="1:15" ht="12.75" customHeight="1">
      <c r="A135" s="214">
        <v>126</v>
      </c>
      <c r="B135" s="217" t="s">
        <v>158</v>
      </c>
      <c r="C135" s="231">
        <v>88739.7</v>
      </c>
      <c r="D135" s="232">
        <v>88985.900000000009</v>
      </c>
      <c r="E135" s="232">
        <v>88303.800000000017</v>
      </c>
      <c r="F135" s="232">
        <v>87867.900000000009</v>
      </c>
      <c r="G135" s="232">
        <v>87185.800000000017</v>
      </c>
      <c r="H135" s="232">
        <v>89421.800000000017</v>
      </c>
      <c r="I135" s="232">
        <v>90103.900000000023</v>
      </c>
      <c r="J135" s="232">
        <v>90539.800000000017</v>
      </c>
      <c r="K135" s="231">
        <v>89668</v>
      </c>
      <c r="L135" s="231">
        <v>88550</v>
      </c>
      <c r="M135" s="231">
        <v>4.351E-2</v>
      </c>
      <c r="N135" s="1"/>
      <c r="O135" s="1"/>
    </row>
    <row r="136" spans="1:15" ht="12.75" customHeight="1">
      <c r="A136" s="214">
        <v>127</v>
      </c>
      <c r="B136" s="217" t="s">
        <v>149</v>
      </c>
      <c r="C136" s="231">
        <v>262.25</v>
      </c>
      <c r="D136" s="232">
        <v>263.25</v>
      </c>
      <c r="E136" s="232">
        <v>259.7</v>
      </c>
      <c r="F136" s="232">
        <v>257.14999999999998</v>
      </c>
      <c r="G136" s="232">
        <v>253.59999999999997</v>
      </c>
      <c r="H136" s="232">
        <v>265.8</v>
      </c>
      <c r="I136" s="232">
        <v>269.34999999999997</v>
      </c>
      <c r="J136" s="232">
        <v>271.90000000000003</v>
      </c>
      <c r="K136" s="231">
        <v>266.8</v>
      </c>
      <c r="L136" s="231">
        <v>260.7</v>
      </c>
      <c r="M136" s="231">
        <v>9.3386399999999998</v>
      </c>
      <c r="N136" s="1"/>
      <c r="O136" s="1"/>
    </row>
    <row r="137" spans="1:15" ht="12.75" customHeight="1">
      <c r="A137" s="214">
        <v>128</v>
      </c>
      <c r="B137" s="217" t="s">
        <v>148</v>
      </c>
      <c r="C137" s="231">
        <v>1341.5</v>
      </c>
      <c r="D137" s="232">
        <v>1348.7833333333335</v>
      </c>
      <c r="E137" s="232">
        <v>1325.0166666666671</v>
      </c>
      <c r="F137" s="232">
        <v>1308.5333333333335</v>
      </c>
      <c r="G137" s="232">
        <v>1284.7666666666671</v>
      </c>
      <c r="H137" s="232">
        <v>1365.2666666666671</v>
      </c>
      <c r="I137" s="232">
        <v>1389.0333333333335</v>
      </c>
      <c r="J137" s="232">
        <v>1405.5166666666671</v>
      </c>
      <c r="K137" s="231">
        <v>1372.55</v>
      </c>
      <c r="L137" s="231">
        <v>1332.3</v>
      </c>
      <c r="M137" s="231">
        <v>21.50027</v>
      </c>
      <c r="N137" s="1"/>
      <c r="O137" s="1"/>
    </row>
    <row r="138" spans="1:15" ht="12.75" customHeight="1">
      <c r="A138" s="214">
        <v>129</v>
      </c>
      <c r="B138" s="217" t="s">
        <v>151</v>
      </c>
      <c r="C138" s="231">
        <v>489.5</v>
      </c>
      <c r="D138" s="232">
        <v>491.5333333333333</v>
      </c>
      <c r="E138" s="232">
        <v>486.06666666666661</v>
      </c>
      <c r="F138" s="232">
        <v>482.63333333333333</v>
      </c>
      <c r="G138" s="232">
        <v>477.16666666666663</v>
      </c>
      <c r="H138" s="232">
        <v>494.96666666666658</v>
      </c>
      <c r="I138" s="232">
        <v>500.43333333333328</v>
      </c>
      <c r="J138" s="232">
        <v>503.86666666666656</v>
      </c>
      <c r="K138" s="231">
        <v>497</v>
      </c>
      <c r="L138" s="231">
        <v>488.1</v>
      </c>
      <c r="M138" s="231">
        <v>8.6473800000000001</v>
      </c>
      <c r="N138" s="1"/>
      <c r="O138" s="1"/>
    </row>
    <row r="139" spans="1:15" ht="12.75" customHeight="1">
      <c r="A139" s="214">
        <v>130</v>
      </c>
      <c r="B139" s="217" t="s">
        <v>152</v>
      </c>
      <c r="C139" s="231">
        <v>8807.75</v>
      </c>
      <c r="D139" s="232">
        <v>8810.5</v>
      </c>
      <c r="E139" s="232">
        <v>8747</v>
      </c>
      <c r="F139" s="232">
        <v>8686.25</v>
      </c>
      <c r="G139" s="232">
        <v>8622.75</v>
      </c>
      <c r="H139" s="232">
        <v>8871.25</v>
      </c>
      <c r="I139" s="232">
        <v>8934.75</v>
      </c>
      <c r="J139" s="232">
        <v>8995.5</v>
      </c>
      <c r="K139" s="231">
        <v>8874</v>
      </c>
      <c r="L139" s="231">
        <v>8749.75</v>
      </c>
      <c r="M139" s="231">
        <v>2.1458699999999999</v>
      </c>
      <c r="N139" s="1"/>
      <c r="O139" s="1"/>
    </row>
    <row r="140" spans="1:15" ht="12.75" customHeight="1">
      <c r="A140" s="214">
        <v>131</v>
      </c>
      <c r="B140" s="217" t="s">
        <v>155</v>
      </c>
      <c r="C140" s="231">
        <v>719.6</v>
      </c>
      <c r="D140" s="232">
        <v>724.41666666666663</v>
      </c>
      <c r="E140" s="232">
        <v>707.73333333333323</v>
      </c>
      <c r="F140" s="232">
        <v>695.86666666666656</v>
      </c>
      <c r="G140" s="232">
        <v>679.18333333333317</v>
      </c>
      <c r="H140" s="232">
        <v>736.2833333333333</v>
      </c>
      <c r="I140" s="232">
        <v>752.9666666666667</v>
      </c>
      <c r="J140" s="232">
        <v>764.83333333333337</v>
      </c>
      <c r="K140" s="231">
        <v>741.1</v>
      </c>
      <c r="L140" s="231">
        <v>712.55</v>
      </c>
      <c r="M140" s="231">
        <v>5.6951599999999996</v>
      </c>
      <c r="N140" s="1"/>
      <c r="O140" s="1"/>
    </row>
    <row r="141" spans="1:15" ht="12.75" customHeight="1">
      <c r="A141" s="214">
        <v>132</v>
      </c>
      <c r="B141" s="217" t="s">
        <v>420</v>
      </c>
      <c r="C141" s="231">
        <v>433.8</v>
      </c>
      <c r="D141" s="232">
        <v>433.7166666666667</v>
      </c>
      <c r="E141" s="232">
        <v>428.68333333333339</v>
      </c>
      <c r="F141" s="232">
        <v>423.56666666666672</v>
      </c>
      <c r="G141" s="232">
        <v>418.53333333333342</v>
      </c>
      <c r="H141" s="232">
        <v>438.83333333333337</v>
      </c>
      <c r="I141" s="232">
        <v>443.86666666666667</v>
      </c>
      <c r="J141" s="232">
        <v>448.98333333333335</v>
      </c>
      <c r="K141" s="231">
        <v>438.75</v>
      </c>
      <c r="L141" s="231">
        <v>428.6</v>
      </c>
      <c r="M141" s="231">
        <v>12.970969999999999</v>
      </c>
      <c r="N141" s="1"/>
      <c r="O141" s="1"/>
    </row>
    <row r="142" spans="1:15" ht="12.75" customHeight="1">
      <c r="A142" s="214">
        <v>133</v>
      </c>
      <c r="B142" s="217" t="s">
        <v>848</v>
      </c>
      <c r="C142" s="231">
        <v>50.8</v>
      </c>
      <c r="D142" s="232">
        <v>50.533333333333331</v>
      </c>
      <c r="E142" s="232">
        <v>50.066666666666663</v>
      </c>
      <c r="F142" s="232">
        <v>49.333333333333329</v>
      </c>
      <c r="G142" s="232">
        <v>48.86666666666666</v>
      </c>
      <c r="H142" s="232">
        <v>51.266666666666666</v>
      </c>
      <c r="I142" s="232">
        <v>51.733333333333334</v>
      </c>
      <c r="J142" s="232">
        <v>52.466666666666669</v>
      </c>
      <c r="K142" s="231">
        <v>51</v>
      </c>
      <c r="L142" s="231">
        <v>49.8</v>
      </c>
      <c r="M142" s="231">
        <v>68.125249999999994</v>
      </c>
      <c r="N142" s="1"/>
      <c r="O142" s="1"/>
    </row>
    <row r="143" spans="1:15" ht="12.75" customHeight="1">
      <c r="A143" s="214">
        <v>134</v>
      </c>
      <c r="B143" s="217" t="s">
        <v>157</v>
      </c>
      <c r="C143" s="231">
        <v>2236.5500000000002</v>
      </c>
      <c r="D143" s="232">
        <v>2237.4166666666665</v>
      </c>
      <c r="E143" s="232">
        <v>2212.0333333333328</v>
      </c>
      <c r="F143" s="232">
        <v>2187.5166666666664</v>
      </c>
      <c r="G143" s="232">
        <v>2162.1333333333328</v>
      </c>
      <c r="H143" s="232">
        <v>2261.9333333333329</v>
      </c>
      <c r="I143" s="232">
        <v>2287.3166666666671</v>
      </c>
      <c r="J143" s="232">
        <v>2311.833333333333</v>
      </c>
      <c r="K143" s="231">
        <v>2262.8000000000002</v>
      </c>
      <c r="L143" s="231">
        <v>2212.9</v>
      </c>
      <c r="M143" s="231">
        <v>5.2326499999999996</v>
      </c>
      <c r="N143" s="1"/>
      <c r="O143" s="1"/>
    </row>
    <row r="144" spans="1:15" ht="12.75" customHeight="1">
      <c r="A144" s="214">
        <v>135</v>
      </c>
      <c r="B144" s="217" t="s">
        <v>159</v>
      </c>
      <c r="C144" s="231">
        <v>981.25</v>
      </c>
      <c r="D144" s="232">
        <v>983.11666666666667</v>
      </c>
      <c r="E144" s="232">
        <v>974.13333333333333</v>
      </c>
      <c r="F144" s="232">
        <v>967.01666666666665</v>
      </c>
      <c r="G144" s="232">
        <v>958.0333333333333</v>
      </c>
      <c r="H144" s="232">
        <v>990.23333333333335</v>
      </c>
      <c r="I144" s="232">
        <v>999.2166666666667</v>
      </c>
      <c r="J144" s="232">
        <v>1006.3333333333334</v>
      </c>
      <c r="K144" s="231">
        <v>992.1</v>
      </c>
      <c r="L144" s="231">
        <v>976</v>
      </c>
      <c r="M144" s="231">
        <v>3.2947500000000001</v>
      </c>
      <c r="N144" s="1"/>
      <c r="O144" s="1"/>
    </row>
    <row r="145" spans="1:15" ht="12.75" customHeight="1">
      <c r="A145" s="214">
        <v>136</v>
      </c>
      <c r="B145" s="217" t="s">
        <v>167</v>
      </c>
      <c r="C145" s="231">
        <v>168.05</v>
      </c>
      <c r="D145" s="232">
        <v>168.05</v>
      </c>
      <c r="E145" s="232">
        <v>166.45000000000002</v>
      </c>
      <c r="F145" s="232">
        <v>164.85</v>
      </c>
      <c r="G145" s="232">
        <v>163.25</v>
      </c>
      <c r="H145" s="232">
        <v>169.65000000000003</v>
      </c>
      <c r="I145" s="232">
        <v>171.25000000000006</v>
      </c>
      <c r="J145" s="232">
        <v>172.85000000000005</v>
      </c>
      <c r="K145" s="231">
        <v>169.65</v>
      </c>
      <c r="L145" s="231">
        <v>166.45</v>
      </c>
      <c r="M145" s="231">
        <v>101.82025</v>
      </c>
      <c r="N145" s="1"/>
      <c r="O145" s="1"/>
    </row>
    <row r="146" spans="1:15" ht="12.75" customHeight="1">
      <c r="A146" s="214">
        <v>137</v>
      </c>
      <c r="B146" s="217" t="s">
        <v>161</v>
      </c>
      <c r="C146" s="231">
        <v>80.45</v>
      </c>
      <c r="D146" s="232">
        <v>80.466666666666654</v>
      </c>
      <c r="E146" s="232">
        <v>79.683333333333309</v>
      </c>
      <c r="F146" s="232">
        <v>78.916666666666657</v>
      </c>
      <c r="G146" s="232">
        <v>78.133333333333312</v>
      </c>
      <c r="H146" s="232">
        <v>81.233333333333306</v>
      </c>
      <c r="I146" s="232">
        <v>82.016666666666637</v>
      </c>
      <c r="J146" s="232">
        <v>82.783333333333303</v>
      </c>
      <c r="K146" s="231">
        <v>81.25</v>
      </c>
      <c r="L146" s="231">
        <v>79.7</v>
      </c>
      <c r="M146" s="231">
        <v>80.391199999999998</v>
      </c>
      <c r="N146" s="1"/>
      <c r="O146" s="1"/>
    </row>
    <row r="147" spans="1:15" ht="12.75" customHeight="1">
      <c r="A147" s="214">
        <v>138</v>
      </c>
      <c r="B147" s="217" t="s">
        <v>163</v>
      </c>
      <c r="C147" s="231">
        <v>4182.75</v>
      </c>
      <c r="D147" s="232">
        <v>4213.3666666666659</v>
      </c>
      <c r="E147" s="232">
        <v>4131.6833333333316</v>
      </c>
      <c r="F147" s="232">
        <v>4080.6166666666659</v>
      </c>
      <c r="G147" s="232">
        <v>3998.9333333333316</v>
      </c>
      <c r="H147" s="232">
        <v>4264.4333333333316</v>
      </c>
      <c r="I147" s="232">
        <v>4346.1166666666659</v>
      </c>
      <c r="J147" s="232">
        <v>4397.1833333333316</v>
      </c>
      <c r="K147" s="231">
        <v>4295.05</v>
      </c>
      <c r="L147" s="231">
        <v>4162.3</v>
      </c>
      <c r="M147" s="231">
        <v>1.36222</v>
      </c>
      <c r="N147" s="1"/>
      <c r="O147" s="1"/>
    </row>
    <row r="148" spans="1:15" ht="12.75" customHeight="1">
      <c r="A148" s="214">
        <v>139</v>
      </c>
      <c r="B148" s="217" t="s">
        <v>164</v>
      </c>
      <c r="C148" s="231">
        <v>19021.3</v>
      </c>
      <c r="D148" s="232">
        <v>19139.466666666664</v>
      </c>
      <c r="E148" s="232">
        <v>18703.883333333328</v>
      </c>
      <c r="F148" s="232">
        <v>18386.466666666664</v>
      </c>
      <c r="G148" s="232">
        <v>17950.883333333328</v>
      </c>
      <c r="H148" s="232">
        <v>19456.883333333328</v>
      </c>
      <c r="I148" s="232">
        <v>19892.466666666664</v>
      </c>
      <c r="J148" s="232">
        <v>20209.883333333328</v>
      </c>
      <c r="K148" s="231">
        <v>19575.05</v>
      </c>
      <c r="L148" s="231">
        <v>18822.05</v>
      </c>
      <c r="M148" s="231">
        <v>1.88435</v>
      </c>
      <c r="N148" s="1"/>
      <c r="O148" s="1"/>
    </row>
    <row r="149" spans="1:15" ht="12.75" customHeight="1">
      <c r="A149" s="214">
        <v>140</v>
      </c>
      <c r="B149" s="217" t="s">
        <v>160</v>
      </c>
      <c r="C149" s="231">
        <v>222.3</v>
      </c>
      <c r="D149" s="232">
        <v>223.29999999999998</v>
      </c>
      <c r="E149" s="232">
        <v>220.49999999999997</v>
      </c>
      <c r="F149" s="232">
        <v>218.7</v>
      </c>
      <c r="G149" s="232">
        <v>215.89999999999998</v>
      </c>
      <c r="H149" s="232">
        <v>225.09999999999997</v>
      </c>
      <c r="I149" s="232">
        <v>227.89999999999998</v>
      </c>
      <c r="J149" s="232">
        <v>229.69999999999996</v>
      </c>
      <c r="K149" s="231">
        <v>226.1</v>
      </c>
      <c r="L149" s="231">
        <v>221.5</v>
      </c>
      <c r="M149" s="231">
        <v>4.4291099999999997</v>
      </c>
      <c r="N149" s="1"/>
      <c r="O149" s="1"/>
    </row>
    <row r="150" spans="1:15" ht="12.75" customHeight="1">
      <c r="A150" s="214">
        <v>141</v>
      </c>
      <c r="B150" s="217" t="s">
        <v>265</v>
      </c>
      <c r="C150" s="231">
        <v>861.05</v>
      </c>
      <c r="D150" s="232">
        <v>868.38333333333333</v>
      </c>
      <c r="E150" s="232">
        <v>847.76666666666665</v>
      </c>
      <c r="F150" s="232">
        <v>834.48333333333335</v>
      </c>
      <c r="G150" s="232">
        <v>813.86666666666667</v>
      </c>
      <c r="H150" s="232">
        <v>881.66666666666663</v>
      </c>
      <c r="I150" s="232">
        <v>902.28333333333319</v>
      </c>
      <c r="J150" s="232">
        <v>915.56666666666661</v>
      </c>
      <c r="K150" s="231">
        <v>889</v>
      </c>
      <c r="L150" s="231">
        <v>855.1</v>
      </c>
      <c r="M150" s="231">
        <v>4.5456500000000002</v>
      </c>
      <c r="N150" s="1"/>
      <c r="O150" s="1"/>
    </row>
    <row r="151" spans="1:15" ht="12.75" customHeight="1">
      <c r="A151" s="214">
        <v>142</v>
      </c>
      <c r="B151" s="217" t="s">
        <v>168</v>
      </c>
      <c r="C151" s="231">
        <v>156.6</v>
      </c>
      <c r="D151" s="232">
        <v>156.6</v>
      </c>
      <c r="E151" s="232">
        <v>154.39999999999998</v>
      </c>
      <c r="F151" s="232">
        <v>152.19999999999999</v>
      </c>
      <c r="G151" s="232">
        <v>149.99999999999997</v>
      </c>
      <c r="H151" s="232">
        <v>158.79999999999998</v>
      </c>
      <c r="I151" s="232">
        <v>160.99999999999997</v>
      </c>
      <c r="J151" s="232">
        <v>163.19999999999999</v>
      </c>
      <c r="K151" s="231">
        <v>158.80000000000001</v>
      </c>
      <c r="L151" s="231">
        <v>154.4</v>
      </c>
      <c r="M151" s="231">
        <v>198.74561</v>
      </c>
      <c r="N151" s="1"/>
      <c r="O151" s="1"/>
    </row>
    <row r="152" spans="1:15" ht="12.75" customHeight="1">
      <c r="A152" s="214">
        <v>143</v>
      </c>
      <c r="B152" s="217" t="s">
        <v>266</v>
      </c>
      <c r="C152" s="231">
        <v>260.8</v>
      </c>
      <c r="D152" s="232">
        <v>261.2</v>
      </c>
      <c r="E152" s="232">
        <v>257.59999999999997</v>
      </c>
      <c r="F152" s="232">
        <v>254.39999999999998</v>
      </c>
      <c r="G152" s="232">
        <v>250.79999999999995</v>
      </c>
      <c r="H152" s="232">
        <v>264.39999999999998</v>
      </c>
      <c r="I152" s="232">
        <v>268</v>
      </c>
      <c r="J152" s="232">
        <v>271.2</v>
      </c>
      <c r="K152" s="231">
        <v>264.8</v>
      </c>
      <c r="L152" s="231">
        <v>258</v>
      </c>
      <c r="M152" s="231">
        <v>32.939590000000003</v>
      </c>
      <c r="N152" s="1"/>
      <c r="O152" s="1"/>
    </row>
    <row r="153" spans="1:15" ht="12.75" customHeight="1">
      <c r="A153" s="214">
        <v>144</v>
      </c>
      <c r="B153" s="217" t="s">
        <v>806</v>
      </c>
      <c r="C153" s="231">
        <v>626.85</v>
      </c>
      <c r="D153" s="232">
        <v>629.13333333333333</v>
      </c>
      <c r="E153" s="232">
        <v>618.36666666666667</v>
      </c>
      <c r="F153" s="232">
        <v>609.88333333333333</v>
      </c>
      <c r="G153" s="232">
        <v>599.11666666666667</v>
      </c>
      <c r="H153" s="232">
        <v>637.61666666666667</v>
      </c>
      <c r="I153" s="232">
        <v>648.38333333333333</v>
      </c>
      <c r="J153" s="232">
        <v>656.86666666666667</v>
      </c>
      <c r="K153" s="231">
        <v>639.9</v>
      </c>
      <c r="L153" s="231">
        <v>620.65</v>
      </c>
      <c r="M153" s="231">
        <v>23.76643</v>
      </c>
      <c r="N153" s="1"/>
      <c r="O153" s="1"/>
    </row>
    <row r="154" spans="1:15" ht="12.75" customHeight="1">
      <c r="A154" s="214">
        <v>145</v>
      </c>
      <c r="B154" s="217" t="s">
        <v>432</v>
      </c>
      <c r="C154" s="231">
        <v>3231.65</v>
      </c>
      <c r="D154" s="232">
        <v>3219.0666666666671</v>
      </c>
      <c r="E154" s="232">
        <v>3200.1333333333341</v>
      </c>
      <c r="F154" s="232">
        <v>3168.6166666666672</v>
      </c>
      <c r="G154" s="232">
        <v>3149.6833333333343</v>
      </c>
      <c r="H154" s="232">
        <v>3250.5833333333339</v>
      </c>
      <c r="I154" s="232">
        <v>3269.5166666666673</v>
      </c>
      <c r="J154" s="232">
        <v>3301.0333333333338</v>
      </c>
      <c r="K154" s="231">
        <v>3238</v>
      </c>
      <c r="L154" s="231">
        <v>3187.55</v>
      </c>
      <c r="M154" s="231">
        <v>0.78707000000000005</v>
      </c>
      <c r="N154" s="1"/>
      <c r="O154" s="1"/>
    </row>
    <row r="155" spans="1:15" ht="12.75" customHeight="1">
      <c r="A155" s="214">
        <v>146</v>
      </c>
      <c r="B155" s="217" t="s">
        <v>807</v>
      </c>
      <c r="C155" s="231">
        <v>484.8</v>
      </c>
      <c r="D155" s="232">
        <v>490.59999999999997</v>
      </c>
      <c r="E155" s="232">
        <v>475.19999999999993</v>
      </c>
      <c r="F155" s="232">
        <v>465.59999999999997</v>
      </c>
      <c r="G155" s="232">
        <v>450.19999999999993</v>
      </c>
      <c r="H155" s="232">
        <v>500.19999999999993</v>
      </c>
      <c r="I155" s="232">
        <v>515.59999999999991</v>
      </c>
      <c r="J155" s="232">
        <v>525.19999999999993</v>
      </c>
      <c r="K155" s="231">
        <v>506</v>
      </c>
      <c r="L155" s="231">
        <v>481</v>
      </c>
      <c r="M155" s="231">
        <v>10.75257</v>
      </c>
      <c r="N155" s="1"/>
      <c r="O155" s="1"/>
    </row>
    <row r="156" spans="1:15" ht="12.75" customHeight="1">
      <c r="A156" s="214">
        <v>147</v>
      </c>
      <c r="B156" s="217" t="s">
        <v>175</v>
      </c>
      <c r="C156" s="231">
        <v>3292.4</v>
      </c>
      <c r="D156" s="232">
        <v>3326.6333333333332</v>
      </c>
      <c r="E156" s="232">
        <v>3238.4166666666665</v>
      </c>
      <c r="F156" s="232">
        <v>3184.4333333333334</v>
      </c>
      <c r="G156" s="232">
        <v>3096.2166666666667</v>
      </c>
      <c r="H156" s="232">
        <v>3380.6166666666663</v>
      </c>
      <c r="I156" s="232">
        <v>3468.8333333333335</v>
      </c>
      <c r="J156" s="232">
        <v>3522.8166666666662</v>
      </c>
      <c r="K156" s="231">
        <v>3414.85</v>
      </c>
      <c r="L156" s="231">
        <v>3272.65</v>
      </c>
      <c r="M156" s="231">
        <v>7.1769800000000004</v>
      </c>
      <c r="N156" s="1"/>
      <c r="O156" s="1"/>
    </row>
    <row r="157" spans="1:15" ht="12.75" customHeight="1">
      <c r="A157" s="214">
        <v>148</v>
      </c>
      <c r="B157" s="217" t="s">
        <v>169</v>
      </c>
      <c r="C157" s="231">
        <v>38878.1</v>
      </c>
      <c r="D157" s="232">
        <v>38796.383333333339</v>
      </c>
      <c r="E157" s="232">
        <v>38381.766666666677</v>
      </c>
      <c r="F157" s="232">
        <v>37885.433333333342</v>
      </c>
      <c r="G157" s="232">
        <v>37470.81666666668</v>
      </c>
      <c r="H157" s="232">
        <v>39292.716666666674</v>
      </c>
      <c r="I157" s="232">
        <v>39707.333333333328</v>
      </c>
      <c r="J157" s="232">
        <v>40203.666666666672</v>
      </c>
      <c r="K157" s="231">
        <v>39211</v>
      </c>
      <c r="L157" s="231">
        <v>38300.050000000003</v>
      </c>
      <c r="M157" s="231">
        <v>0.16163</v>
      </c>
      <c r="N157" s="1"/>
      <c r="O157" s="1"/>
    </row>
    <row r="158" spans="1:15" ht="12.75" customHeight="1">
      <c r="A158" s="214">
        <v>149</v>
      </c>
      <c r="B158" s="217" t="s">
        <v>849</v>
      </c>
      <c r="C158" s="231">
        <v>919.8</v>
      </c>
      <c r="D158" s="232">
        <v>925.80000000000007</v>
      </c>
      <c r="E158" s="232">
        <v>906.60000000000014</v>
      </c>
      <c r="F158" s="232">
        <v>893.40000000000009</v>
      </c>
      <c r="G158" s="232">
        <v>874.20000000000016</v>
      </c>
      <c r="H158" s="232">
        <v>939.00000000000011</v>
      </c>
      <c r="I158" s="232">
        <v>958.20000000000016</v>
      </c>
      <c r="J158" s="232">
        <v>971.40000000000009</v>
      </c>
      <c r="K158" s="231">
        <v>945</v>
      </c>
      <c r="L158" s="231">
        <v>912.6</v>
      </c>
      <c r="M158" s="231">
        <v>2.19428</v>
      </c>
      <c r="N158" s="1"/>
      <c r="O158" s="1"/>
    </row>
    <row r="159" spans="1:15" ht="12.75" customHeight="1">
      <c r="A159" s="214">
        <v>150</v>
      </c>
      <c r="B159" s="217" t="s">
        <v>437</v>
      </c>
      <c r="C159" s="231">
        <v>4910.3500000000004</v>
      </c>
      <c r="D159" s="232">
        <v>4900.1166666666668</v>
      </c>
      <c r="E159" s="232">
        <v>4860.2333333333336</v>
      </c>
      <c r="F159" s="232">
        <v>4810.1166666666668</v>
      </c>
      <c r="G159" s="232">
        <v>4770.2333333333336</v>
      </c>
      <c r="H159" s="232">
        <v>4950.2333333333336</v>
      </c>
      <c r="I159" s="232">
        <v>4990.1166666666668</v>
      </c>
      <c r="J159" s="232">
        <v>5040.2333333333336</v>
      </c>
      <c r="K159" s="231">
        <v>4940</v>
      </c>
      <c r="L159" s="231">
        <v>4850</v>
      </c>
      <c r="M159" s="231">
        <v>2.2459799999999999</v>
      </c>
      <c r="N159" s="1"/>
      <c r="O159" s="1"/>
    </row>
    <row r="160" spans="1:15" ht="12.75" customHeight="1">
      <c r="A160" s="214">
        <v>151</v>
      </c>
      <c r="B160" s="217" t="s">
        <v>171</v>
      </c>
      <c r="C160" s="231">
        <v>218.6</v>
      </c>
      <c r="D160" s="232">
        <v>219.11666666666667</v>
      </c>
      <c r="E160" s="232">
        <v>217.23333333333335</v>
      </c>
      <c r="F160" s="232">
        <v>215.86666666666667</v>
      </c>
      <c r="G160" s="232">
        <v>213.98333333333335</v>
      </c>
      <c r="H160" s="232">
        <v>220.48333333333335</v>
      </c>
      <c r="I160" s="232">
        <v>222.36666666666667</v>
      </c>
      <c r="J160" s="232">
        <v>223.73333333333335</v>
      </c>
      <c r="K160" s="231">
        <v>221</v>
      </c>
      <c r="L160" s="231">
        <v>217.75</v>
      </c>
      <c r="M160" s="231">
        <v>6.4997400000000001</v>
      </c>
      <c r="N160" s="1"/>
      <c r="O160" s="1"/>
    </row>
    <row r="161" spans="1:15" ht="12.75" customHeight="1">
      <c r="A161" s="214">
        <v>152</v>
      </c>
      <c r="B161" s="217" t="s">
        <v>174</v>
      </c>
      <c r="C161" s="231">
        <v>2333.1</v>
      </c>
      <c r="D161" s="232">
        <v>2325.2833333333333</v>
      </c>
      <c r="E161" s="232">
        <v>2308.4666666666667</v>
      </c>
      <c r="F161" s="232">
        <v>2283.8333333333335</v>
      </c>
      <c r="G161" s="232">
        <v>2267.0166666666669</v>
      </c>
      <c r="H161" s="232">
        <v>2349.9166666666665</v>
      </c>
      <c r="I161" s="232">
        <v>2366.7333333333331</v>
      </c>
      <c r="J161" s="232">
        <v>2391.3666666666663</v>
      </c>
      <c r="K161" s="231">
        <v>2342.1</v>
      </c>
      <c r="L161" s="231">
        <v>2300.65</v>
      </c>
      <c r="M161" s="231">
        <v>3.16431</v>
      </c>
      <c r="N161" s="1"/>
      <c r="O161" s="1"/>
    </row>
    <row r="162" spans="1:15" ht="12.75" customHeight="1">
      <c r="A162" s="214">
        <v>153</v>
      </c>
      <c r="B162" s="217" t="s">
        <v>267</v>
      </c>
      <c r="C162" s="231">
        <v>3014.8</v>
      </c>
      <c r="D162" s="232">
        <v>3049.7333333333336</v>
      </c>
      <c r="E162" s="232">
        <v>2956.0666666666671</v>
      </c>
      <c r="F162" s="232">
        <v>2897.3333333333335</v>
      </c>
      <c r="G162" s="232">
        <v>2803.666666666667</v>
      </c>
      <c r="H162" s="232">
        <v>3108.4666666666672</v>
      </c>
      <c r="I162" s="232">
        <v>3202.1333333333332</v>
      </c>
      <c r="J162" s="232">
        <v>3260.8666666666672</v>
      </c>
      <c r="K162" s="231">
        <v>3143.4</v>
      </c>
      <c r="L162" s="231">
        <v>2991</v>
      </c>
      <c r="M162" s="231">
        <v>10.670389999999999</v>
      </c>
      <c r="N162" s="1"/>
      <c r="O162" s="1"/>
    </row>
    <row r="163" spans="1:15" ht="12.75" customHeight="1">
      <c r="A163" s="214">
        <v>154</v>
      </c>
      <c r="B163" s="217" t="s">
        <v>784</v>
      </c>
      <c r="C163" s="231">
        <v>314.3</v>
      </c>
      <c r="D163" s="232">
        <v>316.95</v>
      </c>
      <c r="E163" s="232">
        <v>310.59999999999997</v>
      </c>
      <c r="F163" s="232">
        <v>306.89999999999998</v>
      </c>
      <c r="G163" s="232">
        <v>300.54999999999995</v>
      </c>
      <c r="H163" s="232">
        <v>320.64999999999998</v>
      </c>
      <c r="I163" s="232">
        <v>327</v>
      </c>
      <c r="J163" s="232">
        <v>330.7</v>
      </c>
      <c r="K163" s="231">
        <v>323.3</v>
      </c>
      <c r="L163" s="231">
        <v>313.25</v>
      </c>
      <c r="M163" s="231">
        <v>19.698830000000001</v>
      </c>
      <c r="N163" s="1"/>
      <c r="O163" s="1"/>
    </row>
    <row r="164" spans="1:15" ht="12.75" customHeight="1">
      <c r="A164" s="214">
        <v>155</v>
      </c>
      <c r="B164" s="217" t="s">
        <v>172</v>
      </c>
      <c r="C164" s="231">
        <v>148.5</v>
      </c>
      <c r="D164" s="232">
        <v>148.91666666666666</v>
      </c>
      <c r="E164" s="232">
        <v>147.23333333333332</v>
      </c>
      <c r="F164" s="232">
        <v>145.96666666666667</v>
      </c>
      <c r="G164" s="232">
        <v>144.28333333333333</v>
      </c>
      <c r="H164" s="232">
        <v>150.18333333333331</v>
      </c>
      <c r="I164" s="232">
        <v>151.86666666666665</v>
      </c>
      <c r="J164" s="232">
        <v>153.1333333333333</v>
      </c>
      <c r="K164" s="231">
        <v>150.6</v>
      </c>
      <c r="L164" s="231">
        <v>147.65</v>
      </c>
      <c r="M164" s="231">
        <v>29.011559999999999</v>
      </c>
      <c r="N164" s="1"/>
      <c r="O164" s="1"/>
    </row>
    <row r="165" spans="1:15" ht="12.75" customHeight="1">
      <c r="A165" s="214">
        <v>156</v>
      </c>
      <c r="B165" s="217" t="s">
        <v>177</v>
      </c>
      <c r="C165" s="231">
        <v>213.8</v>
      </c>
      <c r="D165" s="232">
        <v>214.23333333333335</v>
      </c>
      <c r="E165" s="232">
        <v>212.56666666666669</v>
      </c>
      <c r="F165" s="232">
        <v>211.33333333333334</v>
      </c>
      <c r="G165" s="232">
        <v>209.66666666666669</v>
      </c>
      <c r="H165" s="232">
        <v>215.4666666666667</v>
      </c>
      <c r="I165" s="232">
        <v>217.13333333333333</v>
      </c>
      <c r="J165" s="232">
        <v>218.3666666666667</v>
      </c>
      <c r="K165" s="231">
        <v>215.9</v>
      </c>
      <c r="L165" s="231">
        <v>213</v>
      </c>
      <c r="M165" s="231">
        <v>48.683619999999998</v>
      </c>
      <c r="N165" s="1"/>
      <c r="O165" s="1"/>
    </row>
    <row r="166" spans="1:15" ht="12.75" customHeight="1">
      <c r="A166" s="214">
        <v>157</v>
      </c>
      <c r="B166" s="217" t="s">
        <v>268</v>
      </c>
      <c r="C166" s="231">
        <v>433.25</v>
      </c>
      <c r="D166" s="232">
        <v>429.95</v>
      </c>
      <c r="E166" s="232">
        <v>422.9</v>
      </c>
      <c r="F166" s="232">
        <v>412.55</v>
      </c>
      <c r="G166" s="232">
        <v>405.5</v>
      </c>
      <c r="H166" s="232">
        <v>440.29999999999995</v>
      </c>
      <c r="I166" s="232">
        <v>447.35</v>
      </c>
      <c r="J166" s="232">
        <v>457.69999999999993</v>
      </c>
      <c r="K166" s="231">
        <v>437</v>
      </c>
      <c r="L166" s="231">
        <v>419.6</v>
      </c>
      <c r="M166" s="231">
        <v>9.5351599999999994</v>
      </c>
      <c r="N166" s="1"/>
      <c r="O166" s="1"/>
    </row>
    <row r="167" spans="1:15" ht="12.75" customHeight="1">
      <c r="A167" s="214">
        <v>158</v>
      </c>
      <c r="B167" s="217" t="s">
        <v>269</v>
      </c>
      <c r="C167" s="231">
        <v>13693.05</v>
      </c>
      <c r="D167" s="232">
        <v>13893.783333333333</v>
      </c>
      <c r="E167" s="232">
        <v>13407.916666666666</v>
      </c>
      <c r="F167" s="232">
        <v>13122.783333333333</v>
      </c>
      <c r="G167" s="232">
        <v>12636.916666666666</v>
      </c>
      <c r="H167" s="232">
        <v>14178.916666666666</v>
      </c>
      <c r="I167" s="232">
        <v>14664.783333333335</v>
      </c>
      <c r="J167" s="232">
        <v>14949.916666666666</v>
      </c>
      <c r="K167" s="231">
        <v>14379.65</v>
      </c>
      <c r="L167" s="231">
        <v>13608.65</v>
      </c>
      <c r="M167" s="231">
        <v>0.27581</v>
      </c>
      <c r="N167" s="1"/>
      <c r="O167" s="1"/>
    </row>
    <row r="168" spans="1:15" ht="12.75" customHeight="1">
      <c r="A168" s="214">
        <v>159</v>
      </c>
      <c r="B168" s="217" t="s">
        <v>176</v>
      </c>
      <c r="C168" s="231">
        <v>49.7</v>
      </c>
      <c r="D168" s="232">
        <v>49.916666666666664</v>
      </c>
      <c r="E168" s="232">
        <v>49.283333333333331</v>
      </c>
      <c r="F168" s="232">
        <v>48.866666666666667</v>
      </c>
      <c r="G168" s="232">
        <v>48.233333333333334</v>
      </c>
      <c r="H168" s="232">
        <v>50.333333333333329</v>
      </c>
      <c r="I168" s="232">
        <v>50.966666666666669</v>
      </c>
      <c r="J168" s="232">
        <v>51.383333333333326</v>
      </c>
      <c r="K168" s="231">
        <v>50.55</v>
      </c>
      <c r="L168" s="231">
        <v>49.5</v>
      </c>
      <c r="M168" s="231">
        <v>373.86646000000002</v>
      </c>
      <c r="N168" s="1"/>
      <c r="O168" s="1"/>
    </row>
    <row r="169" spans="1:15" ht="12.75" customHeight="1">
      <c r="A169" s="214">
        <v>160</v>
      </c>
      <c r="B169" s="217" t="s">
        <v>182</v>
      </c>
      <c r="C169" s="231">
        <v>115.6</v>
      </c>
      <c r="D169" s="232">
        <v>115.66666666666667</v>
      </c>
      <c r="E169" s="232">
        <v>114.78333333333335</v>
      </c>
      <c r="F169" s="232">
        <v>113.96666666666667</v>
      </c>
      <c r="G169" s="232">
        <v>113.08333333333334</v>
      </c>
      <c r="H169" s="232">
        <v>116.48333333333335</v>
      </c>
      <c r="I169" s="232">
        <v>117.36666666666667</v>
      </c>
      <c r="J169" s="232">
        <v>118.18333333333335</v>
      </c>
      <c r="K169" s="231">
        <v>116.55</v>
      </c>
      <c r="L169" s="231">
        <v>114.85</v>
      </c>
      <c r="M169" s="231">
        <v>30.00421</v>
      </c>
      <c r="N169" s="1"/>
      <c r="O169" s="1"/>
    </row>
    <row r="170" spans="1:15" ht="12.75" customHeight="1">
      <c r="A170" s="214">
        <v>161</v>
      </c>
      <c r="B170" s="217" t="s">
        <v>183</v>
      </c>
      <c r="C170" s="231">
        <v>2440.1999999999998</v>
      </c>
      <c r="D170" s="232">
        <v>2432.7666666666664</v>
      </c>
      <c r="E170" s="232">
        <v>2418.0333333333328</v>
      </c>
      <c r="F170" s="232">
        <v>2395.8666666666663</v>
      </c>
      <c r="G170" s="232">
        <v>2381.1333333333328</v>
      </c>
      <c r="H170" s="232">
        <v>2454.9333333333329</v>
      </c>
      <c r="I170" s="232">
        <v>2469.6666666666665</v>
      </c>
      <c r="J170" s="232">
        <v>2491.833333333333</v>
      </c>
      <c r="K170" s="231">
        <v>2447.5</v>
      </c>
      <c r="L170" s="231">
        <v>2410.6</v>
      </c>
      <c r="M170" s="231">
        <v>54.500920000000001</v>
      </c>
      <c r="N170" s="1"/>
      <c r="O170" s="1"/>
    </row>
    <row r="171" spans="1:15" ht="12.75" customHeight="1">
      <c r="A171" s="214">
        <v>162</v>
      </c>
      <c r="B171" s="217" t="s">
        <v>270</v>
      </c>
      <c r="C171" s="231">
        <v>758.7</v>
      </c>
      <c r="D171" s="232">
        <v>758.38333333333333</v>
      </c>
      <c r="E171" s="232">
        <v>751.31666666666661</v>
      </c>
      <c r="F171" s="232">
        <v>743.93333333333328</v>
      </c>
      <c r="G171" s="232">
        <v>736.86666666666656</v>
      </c>
      <c r="H171" s="232">
        <v>765.76666666666665</v>
      </c>
      <c r="I171" s="232">
        <v>772.83333333333348</v>
      </c>
      <c r="J171" s="232">
        <v>780.2166666666667</v>
      </c>
      <c r="K171" s="231">
        <v>765.45</v>
      </c>
      <c r="L171" s="231">
        <v>751</v>
      </c>
      <c r="M171" s="231">
        <v>8.3272099999999991</v>
      </c>
      <c r="N171" s="1"/>
      <c r="O171" s="1"/>
    </row>
    <row r="172" spans="1:15" ht="12.75" customHeight="1">
      <c r="A172" s="214">
        <v>163</v>
      </c>
      <c r="B172" s="217" t="s">
        <v>185</v>
      </c>
      <c r="C172" s="231">
        <v>1149.7</v>
      </c>
      <c r="D172" s="232">
        <v>1154.1833333333334</v>
      </c>
      <c r="E172" s="232">
        <v>1132.7666666666669</v>
      </c>
      <c r="F172" s="232">
        <v>1115.8333333333335</v>
      </c>
      <c r="G172" s="232">
        <v>1094.416666666667</v>
      </c>
      <c r="H172" s="232">
        <v>1171.1166666666668</v>
      </c>
      <c r="I172" s="232">
        <v>1192.5333333333333</v>
      </c>
      <c r="J172" s="232">
        <v>1209.4666666666667</v>
      </c>
      <c r="K172" s="231">
        <v>1175.5999999999999</v>
      </c>
      <c r="L172" s="231">
        <v>1137.25</v>
      </c>
      <c r="M172" s="231">
        <v>9.0995100000000004</v>
      </c>
      <c r="N172" s="1"/>
      <c r="O172" s="1"/>
    </row>
    <row r="173" spans="1:15" ht="12.75" customHeight="1">
      <c r="A173" s="214">
        <v>164</v>
      </c>
      <c r="B173" s="217" t="s">
        <v>189</v>
      </c>
      <c r="C173" s="231">
        <v>2318.85</v>
      </c>
      <c r="D173" s="232">
        <v>2317.7333333333336</v>
      </c>
      <c r="E173" s="232">
        <v>2306.4666666666672</v>
      </c>
      <c r="F173" s="232">
        <v>2294.0833333333335</v>
      </c>
      <c r="G173" s="232">
        <v>2282.8166666666671</v>
      </c>
      <c r="H173" s="232">
        <v>2330.1166666666672</v>
      </c>
      <c r="I173" s="232">
        <v>2341.3833333333337</v>
      </c>
      <c r="J173" s="232">
        <v>2353.7666666666673</v>
      </c>
      <c r="K173" s="231">
        <v>2329</v>
      </c>
      <c r="L173" s="231">
        <v>2305.35</v>
      </c>
      <c r="M173" s="231">
        <v>3.9030399999999998</v>
      </c>
      <c r="N173" s="1"/>
      <c r="O173" s="1"/>
    </row>
    <row r="174" spans="1:15" ht="12.75" customHeight="1">
      <c r="A174" s="214">
        <v>165</v>
      </c>
      <c r="B174" s="217" t="s">
        <v>803</v>
      </c>
      <c r="C174" s="231">
        <v>79.7</v>
      </c>
      <c r="D174" s="232">
        <v>79.766666666666666</v>
      </c>
      <c r="E174" s="232">
        <v>78.983333333333334</v>
      </c>
      <c r="F174" s="232">
        <v>78.266666666666666</v>
      </c>
      <c r="G174" s="232">
        <v>77.483333333333334</v>
      </c>
      <c r="H174" s="232">
        <v>80.483333333333334</v>
      </c>
      <c r="I174" s="232">
        <v>81.266666666666666</v>
      </c>
      <c r="J174" s="232">
        <v>81.983333333333334</v>
      </c>
      <c r="K174" s="231">
        <v>80.55</v>
      </c>
      <c r="L174" s="231">
        <v>79.05</v>
      </c>
      <c r="M174" s="231">
        <v>50.396990000000002</v>
      </c>
      <c r="N174" s="1"/>
      <c r="O174" s="1"/>
    </row>
    <row r="175" spans="1:15" ht="12.75" customHeight="1">
      <c r="A175" s="214">
        <v>166</v>
      </c>
      <c r="B175" s="217" t="s">
        <v>187</v>
      </c>
      <c r="C175" s="231">
        <v>25757.4</v>
      </c>
      <c r="D175" s="232">
        <v>25545.899999999998</v>
      </c>
      <c r="E175" s="232">
        <v>25041.749999999996</v>
      </c>
      <c r="F175" s="232">
        <v>24326.1</v>
      </c>
      <c r="G175" s="232">
        <v>23821.949999999997</v>
      </c>
      <c r="H175" s="232">
        <v>26261.549999999996</v>
      </c>
      <c r="I175" s="232">
        <v>26765.699999999997</v>
      </c>
      <c r="J175" s="232">
        <v>27481.349999999995</v>
      </c>
      <c r="K175" s="231">
        <v>26050.05</v>
      </c>
      <c r="L175" s="231">
        <v>24830.25</v>
      </c>
      <c r="M175" s="231">
        <v>1.3220499999999999</v>
      </c>
      <c r="N175" s="1"/>
      <c r="O175" s="1"/>
    </row>
    <row r="176" spans="1:15" ht="12.75" customHeight="1">
      <c r="A176" s="214">
        <v>167</v>
      </c>
      <c r="B176" t="s">
        <v>876</v>
      </c>
      <c r="C176" s="312" t="e">
        <v>#N/A</v>
      </c>
      <c r="D176" s="313" t="e">
        <v>#N/A</v>
      </c>
      <c r="E176" s="313" t="e">
        <v>#N/A</v>
      </c>
      <c r="F176" s="313" t="e">
        <v>#N/A</v>
      </c>
      <c r="G176" s="313" t="e">
        <v>#N/A</v>
      </c>
      <c r="H176" s="313" t="e">
        <v>#N/A</v>
      </c>
      <c r="I176" s="313" t="e">
        <v>#N/A</v>
      </c>
      <c r="J176" s="313" t="e">
        <v>#N/A</v>
      </c>
      <c r="K176" s="312" t="e">
        <v>#N/A</v>
      </c>
      <c r="L176" s="312" t="e">
        <v>#N/A</v>
      </c>
      <c r="M176" s="312" t="e">
        <v>#N/A</v>
      </c>
      <c r="N176" s="1"/>
      <c r="O176" s="1"/>
    </row>
    <row r="177" spans="1:15" ht="12.75" customHeight="1">
      <c r="A177" s="214">
        <v>168</v>
      </c>
      <c r="B177" s="217" t="s">
        <v>188</v>
      </c>
      <c r="C177" s="231">
        <v>3194.95</v>
      </c>
      <c r="D177" s="232">
        <v>3208.4500000000003</v>
      </c>
      <c r="E177" s="232">
        <v>3171.9000000000005</v>
      </c>
      <c r="F177" s="232">
        <v>3148.8500000000004</v>
      </c>
      <c r="G177" s="232">
        <v>3112.3000000000006</v>
      </c>
      <c r="H177" s="232">
        <v>3231.5000000000005</v>
      </c>
      <c r="I177" s="232">
        <v>3268.0500000000006</v>
      </c>
      <c r="J177" s="232">
        <v>3291.1000000000004</v>
      </c>
      <c r="K177" s="231">
        <v>3245</v>
      </c>
      <c r="L177" s="231">
        <v>3185.4</v>
      </c>
      <c r="M177" s="231">
        <v>3.5023599999999999</v>
      </c>
      <c r="N177" s="1"/>
      <c r="O177" s="1"/>
    </row>
    <row r="178" spans="1:15" ht="12.75" customHeight="1">
      <c r="A178" s="214">
        <v>169</v>
      </c>
      <c r="B178" s="217" t="s">
        <v>798</v>
      </c>
      <c r="C178" s="231">
        <v>462.7</v>
      </c>
      <c r="D178" s="232">
        <v>464.43333333333339</v>
      </c>
      <c r="E178" s="232">
        <v>458.36666666666679</v>
      </c>
      <c r="F178" s="232">
        <v>454.03333333333342</v>
      </c>
      <c r="G178" s="232">
        <v>447.96666666666681</v>
      </c>
      <c r="H178" s="232">
        <v>468.76666666666677</v>
      </c>
      <c r="I178" s="232">
        <v>474.83333333333337</v>
      </c>
      <c r="J178" s="232">
        <v>479.16666666666674</v>
      </c>
      <c r="K178" s="231">
        <v>470.5</v>
      </c>
      <c r="L178" s="231">
        <v>460.1</v>
      </c>
      <c r="M178" s="231">
        <v>4.8987100000000003</v>
      </c>
      <c r="N178" s="1"/>
      <c r="O178" s="1"/>
    </row>
    <row r="179" spans="1:15" ht="12.75" customHeight="1">
      <c r="A179" s="214">
        <v>170</v>
      </c>
      <c r="B179" s="217" t="s">
        <v>186</v>
      </c>
      <c r="C179" s="231">
        <v>531</v>
      </c>
      <c r="D179" s="232">
        <v>532.80000000000007</v>
      </c>
      <c r="E179" s="232">
        <v>525.95000000000016</v>
      </c>
      <c r="F179" s="232">
        <v>520.90000000000009</v>
      </c>
      <c r="G179" s="232">
        <v>514.05000000000018</v>
      </c>
      <c r="H179" s="232">
        <v>537.85000000000014</v>
      </c>
      <c r="I179" s="232">
        <v>544.70000000000005</v>
      </c>
      <c r="J179" s="232">
        <v>549.75000000000011</v>
      </c>
      <c r="K179" s="231">
        <v>539.65</v>
      </c>
      <c r="L179" s="231">
        <v>527.75</v>
      </c>
      <c r="M179" s="231">
        <v>141.92008000000001</v>
      </c>
      <c r="N179" s="1"/>
      <c r="O179" s="1"/>
    </row>
    <row r="180" spans="1:15" ht="12.75" customHeight="1">
      <c r="A180" s="214">
        <v>171</v>
      </c>
      <c r="B180" s="217" t="s">
        <v>184</v>
      </c>
      <c r="C180" s="231">
        <v>86.15</v>
      </c>
      <c r="D180" s="232">
        <v>86.366666666666674</v>
      </c>
      <c r="E180" s="232">
        <v>85.083333333333343</v>
      </c>
      <c r="F180" s="232">
        <v>84.016666666666666</v>
      </c>
      <c r="G180" s="232">
        <v>82.733333333333334</v>
      </c>
      <c r="H180" s="232">
        <v>87.433333333333351</v>
      </c>
      <c r="I180" s="232">
        <v>88.716666666666683</v>
      </c>
      <c r="J180" s="232">
        <v>89.78333333333336</v>
      </c>
      <c r="K180" s="231">
        <v>87.65</v>
      </c>
      <c r="L180" s="231">
        <v>85.3</v>
      </c>
      <c r="M180" s="231">
        <v>215.25591</v>
      </c>
      <c r="N180" s="1"/>
      <c r="O180" s="1"/>
    </row>
    <row r="181" spans="1:15" ht="12.75" customHeight="1">
      <c r="A181" s="214">
        <v>172</v>
      </c>
      <c r="B181" s="217" t="s">
        <v>190</v>
      </c>
      <c r="C181" s="231">
        <v>984.5</v>
      </c>
      <c r="D181" s="232">
        <v>987.66666666666663</v>
      </c>
      <c r="E181" s="232">
        <v>978.83333333333326</v>
      </c>
      <c r="F181" s="232">
        <v>973.16666666666663</v>
      </c>
      <c r="G181" s="232">
        <v>964.33333333333326</v>
      </c>
      <c r="H181" s="232">
        <v>993.33333333333326</v>
      </c>
      <c r="I181" s="232">
        <v>1002.1666666666665</v>
      </c>
      <c r="J181" s="232">
        <v>1007.8333333333333</v>
      </c>
      <c r="K181" s="231">
        <v>996.5</v>
      </c>
      <c r="L181" s="231">
        <v>982</v>
      </c>
      <c r="M181" s="231">
        <v>18.47026</v>
      </c>
      <c r="N181" s="1"/>
      <c r="O181" s="1"/>
    </row>
    <row r="182" spans="1:15" ht="12.75" customHeight="1">
      <c r="A182" s="214">
        <v>173</v>
      </c>
      <c r="B182" s="217" t="s">
        <v>191</v>
      </c>
      <c r="C182" s="231">
        <v>454.35</v>
      </c>
      <c r="D182" s="232">
        <v>456.26666666666665</v>
      </c>
      <c r="E182" s="232">
        <v>451.13333333333333</v>
      </c>
      <c r="F182" s="232">
        <v>447.91666666666669</v>
      </c>
      <c r="G182" s="232">
        <v>442.78333333333336</v>
      </c>
      <c r="H182" s="232">
        <v>459.48333333333329</v>
      </c>
      <c r="I182" s="232">
        <v>464.61666666666662</v>
      </c>
      <c r="J182" s="232">
        <v>467.83333333333326</v>
      </c>
      <c r="K182" s="231">
        <v>461.4</v>
      </c>
      <c r="L182" s="231">
        <v>453.05</v>
      </c>
      <c r="M182" s="231">
        <v>3.8500800000000002</v>
      </c>
      <c r="N182" s="1"/>
      <c r="O182" s="1"/>
    </row>
    <row r="183" spans="1:15" ht="12.75" customHeight="1">
      <c r="A183" s="214">
        <v>174</v>
      </c>
      <c r="B183" s="217" t="s">
        <v>272</v>
      </c>
      <c r="C183" s="231">
        <v>567.45000000000005</v>
      </c>
      <c r="D183" s="232">
        <v>568</v>
      </c>
      <c r="E183" s="232">
        <v>563.04999999999995</v>
      </c>
      <c r="F183" s="232">
        <v>558.65</v>
      </c>
      <c r="G183" s="232">
        <v>553.69999999999993</v>
      </c>
      <c r="H183" s="232">
        <v>572.4</v>
      </c>
      <c r="I183" s="232">
        <v>577.35</v>
      </c>
      <c r="J183" s="232">
        <v>581.75</v>
      </c>
      <c r="K183" s="231">
        <v>572.95000000000005</v>
      </c>
      <c r="L183" s="231">
        <v>563.6</v>
      </c>
      <c r="M183" s="231">
        <v>2.5299</v>
      </c>
      <c r="N183" s="1"/>
      <c r="O183" s="1"/>
    </row>
    <row r="184" spans="1:15" ht="12.75" customHeight="1">
      <c r="A184" s="214">
        <v>175</v>
      </c>
      <c r="B184" s="217" t="s">
        <v>203</v>
      </c>
      <c r="C184" s="231">
        <v>1103.8499999999999</v>
      </c>
      <c r="D184" s="232">
        <v>1105.2833333333333</v>
      </c>
      <c r="E184" s="232">
        <v>1090.6666666666665</v>
      </c>
      <c r="F184" s="232">
        <v>1077.4833333333331</v>
      </c>
      <c r="G184" s="232">
        <v>1062.8666666666663</v>
      </c>
      <c r="H184" s="232">
        <v>1118.4666666666667</v>
      </c>
      <c r="I184" s="232">
        <v>1133.0833333333335</v>
      </c>
      <c r="J184" s="232">
        <v>1146.2666666666669</v>
      </c>
      <c r="K184" s="231">
        <v>1119.9000000000001</v>
      </c>
      <c r="L184" s="231">
        <v>1092.0999999999999</v>
      </c>
      <c r="M184" s="231">
        <v>13.8207</v>
      </c>
      <c r="N184" s="1"/>
      <c r="O184" s="1"/>
    </row>
    <row r="185" spans="1:15" ht="12.75" customHeight="1">
      <c r="A185" s="214">
        <v>176</v>
      </c>
      <c r="B185" s="217" t="s">
        <v>192</v>
      </c>
      <c r="C185" s="231">
        <v>1018.85</v>
      </c>
      <c r="D185" s="232">
        <v>1022.5833333333334</v>
      </c>
      <c r="E185" s="232">
        <v>1011.8166666666668</v>
      </c>
      <c r="F185" s="232">
        <v>1004.7833333333334</v>
      </c>
      <c r="G185" s="232">
        <v>994.01666666666688</v>
      </c>
      <c r="H185" s="232">
        <v>1029.6166666666668</v>
      </c>
      <c r="I185" s="232">
        <v>1040.3833333333334</v>
      </c>
      <c r="J185" s="232">
        <v>1047.4166666666667</v>
      </c>
      <c r="K185" s="231">
        <v>1033.3499999999999</v>
      </c>
      <c r="L185" s="231">
        <v>1015.55</v>
      </c>
      <c r="M185" s="231">
        <v>4.6607900000000004</v>
      </c>
      <c r="N185" s="1"/>
      <c r="O185" s="1"/>
    </row>
    <row r="186" spans="1:15" ht="12.75" customHeight="1">
      <c r="A186" s="214">
        <v>177</v>
      </c>
      <c r="B186" s="217" t="s">
        <v>487</v>
      </c>
      <c r="C186" s="231">
        <v>1240.25</v>
      </c>
      <c r="D186" s="232">
        <v>1243.2666666666667</v>
      </c>
      <c r="E186" s="232">
        <v>1232.5333333333333</v>
      </c>
      <c r="F186" s="232">
        <v>1224.8166666666666</v>
      </c>
      <c r="G186" s="232">
        <v>1214.0833333333333</v>
      </c>
      <c r="H186" s="232">
        <v>1250.9833333333333</v>
      </c>
      <c r="I186" s="232">
        <v>1261.7166666666665</v>
      </c>
      <c r="J186" s="232">
        <v>1269.4333333333334</v>
      </c>
      <c r="K186" s="231">
        <v>1254</v>
      </c>
      <c r="L186" s="231">
        <v>1235.55</v>
      </c>
      <c r="M186" s="231">
        <v>1.41916</v>
      </c>
      <c r="N186" s="1"/>
      <c r="O186" s="1"/>
    </row>
    <row r="187" spans="1:15" ht="12.75" customHeight="1">
      <c r="A187" s="214">
        <v>178</v>
      </c>
      <c r="B187" s="217" t="s">
        <v>197</v>
      </c>
      <c r="C187" s="231">
        <v>3501.15</v>
      </c>
      <c r="D187" s="232">
        <v>3510.0166666666664</v>
      </c>
      <c r="E187" s="232">
        <v>3481.1333333333328</v>
      </c>
      <c r="F187" s="232">
        <v>3461.1166666666663</v>
      </c>
      <c r="G187" s="232">
        <v>3432.2333333333327</v>
      </c>
      <c r="H187" s="232">
        <v>3530.0333333333328</v>
      </c>
      <c r="I187" s="232">
        <v>3558.9166666666661</v>
      </c>
      <c r="J187" s="232">
        <v>3578.9333333333329</v>
      </c>
      <c r="K187" s="231">
        <v>3538.9</v>
      </c>
      <c r="L187" s="231">
        <v>3490</v>
      </c>
      <c r="M187" s="231">
        <v>10.61369</v>
      </c>
      <c r="N187" s="1"/>
      <c r="O187" s="1"/>
    </row>
    <row r="188" spans="1:15" ht="12.75" customHeight="1">
      <c r="A188" s="214">
        <v>179</v>
      </c>
      <c r="B188" s="217" t="s">
        <v>193</v>
      </c>
      <c r="C188" s="231">
        <v>726.25</v>
      </c>
      <c r="D188" s="232">
        <v>728.4</v>
      </c>
      <c r="E188" s="232">
        <v>722</v>
      </c>
      <c r="F188" s="232">
        <v>717.75</v>
      </c>
      <c r="G188" s="232">
        <v>711.35</v>
      </c>
      <c r="H188" s="232">
        <v>732.65</v>
      </c>
      <c r="I188" s="232">
        <v>739.04999999999984</v>
      </c>
      <c r="J188" s="232">
        <v>743.3</v>
      </c>
      <c r="K188" s="231">
        <v>734.8</v>
      </c>
      <c r="L188" s="231">
        <v>724.15</v>
      </c>
      <c r="M188" s="231">
        <v>6.2440199999999999</v>
      </c>
      <c r="N188" s="1"/>
      <c r="O188" s="1"/>
    </row>
    <row r="189" spans="1:15" ht="12.75" customHeight="1">
      <c r="A189" s="214">
        <v>180</v>
      </c>
      <c r="B189" s="217" t="s">
        <v>273</v>
      </c>
      <c r="C189" s="231">
        <v>6662.9</v>
      </c>
      <c r="D189" s="232">
        <v>6678.9666666666672</v>
      </c>
      <c r="E189" s="232">
        <v>6608.9333333333343</v>
      </c>
      <c r="F189" s="232">
        <v>6554.9666666666672</v>
      </c>
      <c r="G189" s="232">
        <v>6484.9333333333343</v>
      </c>
      <c r="H189" s="232">
        <v>6732.9333333333343</v>
      </c>
      <c r="I189" s="232">
        <v>6802.9666666666672</v>
      </c>
      <c r="J189" s="232">
        <v>6856.9333333333343</v>
      </c>
      <c r="K189" s="231">
        <v>6749</v>
      </c>
      <c r="L189" s="231">
        <v>6625</v>
      </c>
      <c r="M189" s="231">
        <v>0.81447999999999998</v>
      </c>
      <c r="N189" s="1"/>
      <c r="O189" s="1"/>
    </row>
    <row r="190" spans="1:15" ht="12.75" customHeight="1">
      <c r="A190" s="214">
        <v>181</v>
      </c>
      <c r="B190" s="217" t="s">
        <v>194</v>
      </c>
      <c r="C190" s="231">
        <v>439.9</v>
      </c>
      <c r="D190" s="232">
        <v>439.45</v>
      </c>
      <c r="E190" s="232">
        <v>436.45</v>
      </c>
      <c r="F190" s="232">
        <v>433</v>
      </c>
      <c r="G190" s="232">
        <v>430</v>
      </c>
      <c r="H190" s="232">
        <v>442.9</v>
      </c>
      <c r="I190" s="232">
        <v>445.9</v>
      </c>
      <c r="J190" s="232">
        <v>449.34999999999997</v>
      </c>
      <c r="K190" s="231">
        <v>442.45</v>
      </c>
      <c r="L190" s="231">
        <v>436</v>
      </c>
      <c r="M190" s="231">
        <v>69.554450000000003</v>
      </c>
      <c r="N190" s="1"/>
      <c r="O190" s="1"/>
    </row>
    <row r="191" spans="1:15" ht="12.75" customHeight="1">
      <c r="A191" s="214">
        <v>182</v>
      </c>
      <c r="B191" s="217" t="s">
        <v>195</v>
      </c>
      <c r="C191" s="231">
        <v>204.7</v>
      </c>
      <c r="D191" s="232">
        <v>204.96666666666667</v>
      </c>
      <c r="E191" s="232">
        <v>203.88333333333333</v>
      </c>
      <c r="F191" s="232">
        <v>203.06666666666666</v>
      </c>
      <c r="G191" s="232">
        <v>201.98333333333332</v>
      </c>
      <c r="H191" s="232">
        <v>205.78333333333333</v>
      </c>
      <c r="I191" s="232">
        <v>206.86666666666665</v>
      </c>
      <c r="J191" s="232">
        <v>207.68333333333334</v>
      </c>
      <c r="K191" s="231">
        <v>206.05</v>
      </c>
      <c r="L191" s="231">
        <v>204.15</v>
      </c>
      <c r="M191" s="231">
        <v>59.39096</v>
      </c>
      <c r="N191" s="1"/>
      <c r="O191" s="1"/>
    </row>
    <row r="192" spans="1:15" ht="12.75" customHeight="1">
      <c r="A192" s="214">
        <v>183</v>
      </c>
      <c r="B192" s="217" t="s">
        <v>196</v>
      </c>
      <c r="C192" s="231">
        <v>112.25</v>
      </c>
      <c r="D192" s="232">
        <v>112.21666666666665</v>
      </c>
      <c r="E192" s="232">
        <v>111.33333333333331</v>
      </c>
      <c r="F192" s="232">
        <v>110.41666666666666</v>
      </c>
      <c r="G192" s="232">
        <v>109.53333333333332</v>
      </c>
      <c r="H192" s="232">
        <v>113.13333333333331</v>
      </c>
      <c r="I192" s="232">
        <v>114.01666666666667</v>
      </c>
      <c r="J192" s="232">
        <v>114.93333333333331</v>
      </c>
      <c r="K192" s="231">
        <v>113.1</v>
      </c>
      <c r="L192" s="231">
        <v>111.3</v>
      </c>
      <c r="M192" s="231">
        <v>341.07243999999997</v>
      </c>
      <c r="N192" s="1"/>
      <c r="O192" s="1"/>
    </row>
    <row r="193" spans="1:15" ht="12.75" customHeight="1">
      <c r="A193" s="214">
        <v>184</v>
      </c>
      <c r="B193" s="217" t="s">
        <v>787</v>
      </c>
      <c r="C193" s="231">
        <v>66.099999999999994</v>
      </c>
      <c r="D193" s="232">
        <v>66.63333333333334</v>
      </c>
      <c r="E193" s="232">
        <v>65.066666666666677</v>
      </c>
      <c r="F193" s="232">
        <v>64.033333333333331</v>
      </c>
      <c r="G193" s="232">
        <v>62.466666666666669</v>
      </c>
      <c r="H193" s="232">
        <v>67.666666666666686</v>
      </c>
      <c r="I193" s="232">
        <v>69.233333333333348</v>
      </c>
      <c r="J193" s="232">
        <v>70.266666666666694</v>
      </c>
      <c r="K193" s="231">
        <v>68.2</v>
      </c>
      <c r="L193" s="231">
        <v>65.599999999999994</v>
      </c>
      <c r="M193" s="231">
        <v>17.109449999999999</v>
      </c>
      <c r="N193" s="1"/>
      <c r="O193" s="1"/>
    </row>
    <row r="194" spans="1:15" ht="12.75" customHeight="1">
      <c r="A194" s="214">
        <v>185</v>
      </c>
      <c r="B194" s="217" t="s">
        <v>198</v>
      </c>
      <c r="C194" s="231">
        <v>1129.2</v>
      </c>
      <c r="D194" s="232">
        <v>1125.4333333333332</v>
      </c>
      <c r="E194" s="232">
        <v>1111.8666666666663</v>
      </c>
      <c r="F194" s="232">
        <v>1094.5333333333331</v>
      </c>
      <c r="G194" s="232">
        <v>1080.9666666666662</v>
      </c>
      <c r="H194" s="232">
        <v>1142.7666666666664</v>
      </c>
      <c r="I194" s="232">
        <v>1156.3333333333335</v>
      </c>
      <c r="J194" s="232">
        <v>1173.6666666666665</v>
      </c>
      <c r="K194" s="231">
        <v>1139</v>
      </c>
      <c r="L194" s="231">
        <v>1108.0999999999999</v>
      </c>
      <c r="M194" s="231">
        <v>53.337319999999998</v>
      </c>
      <c r="N194" s="1"/>
      <c r="O194" s="1"/>
    </row>
    <row r="195" spans="1:15" ht="12.75" customHeight="1">
      <c r="A195" s="214">
        <v>186</v>
      </c>
      <c r="B195" s="217" t="s">
        <v>180</v>
      </c>
      <c r="C195" s="231">
        <v>733.45</v>
      </c>
      <c r="D195" s="232">
        <v>737</v>
      </c>
      <c r="E195" s="232">
        <v>722.4</v>
      </c>
      <c r="F195" s="232">
        <v>711.35</v>
      </c>
      <c r="G195" s="232">
        <v>696.75</v>
      </c>
      <c r="H195" s="232">
        <v>748.05</v>
      </c>
      <c r="I195" s="232">
        <v>762.64999999999986</v>
      </c>
      <c r="J195" s="232">
        <v>773.69999999999993</v>
      </c>
      <c r="K195" s="231">
        <v>751.6</v>
      </c>
      <c r="L195" s="231">
        <v>725.95</v>
      </c>
      <c r="M195" s="231">
        <v>11.456670000000001</v>
      </c>
      <c r="N195" s="1"/>
      <c r="O195" s="1"/>
    </row>
    <row r="196" spans="1:15" ht="12.75" customHeight="1">
      <c r="A196" s="214">
        <v>187</v>
      </c>
      <c r="B196" s="217" t="s">
        <v>199</v>
      </c>
      <c r="C196" s="231">
        <v>2500.3000000000002</v>
      </c>
      <c r="D196" s="232">
        <v>2514.0499999999997</v>
      </c>
      <c r="E196" s="232">
        <v>2482.2499999999995</v>
      </c>
      <c r="F196" s="232">
        <v>2464.1999999999998</v>
      </c>
      <c r="G196" s="232">
        <v>2432.3999999999996</v>
      </c>
      <c r="H196" s="232">
        <v>2532.0999999999995</v>
      </c>
      <c r="I196" s="232">
        <v>2563.8999999999996</v>
      </c>
      <c r="J196" s="232">
        <v>2581.9499999999994</v>
      </c>
      <c r="K196" s="231">
        <v>2545.85</v>
      </c>
      <c r="L196" s="231">
        <v>2496</v>
      </c>
      <c r="M196" s="231">
        <v>6.0723900000000004</v>
      </c>
      <c r="N196" s="1"/>
      <c r="O196" s="1"/>
    </row>
    <row r="197" spans="1:15" ht="12.75" customHeight="1">
      <c r="A197" s="214">
        <v>188</v>
      </c>
      <c r="B197" s="217" t="s">
        <v>200</v>
      </c>
      <c r="C197" s="231">
        <v>1489.75</v>
      </c>
      <c r="D197" s="232">
        <v>1492.8500000000001</v>
      </c>
      <c r="E197" s="232">
        <v>1482.9000000000003</v>
      </c>
      <c r="F197" s="232">
        <v>1476.0500000000002</v>
      </c>
      <c r="G197" s="232">
        <v>1466.1000000000004</v>
      </c>
      <c r="H197" s="232">
        <v>1499.7000000000003</v>
      </c>
      <c r="I197" s="232">
        <v>1509.65</v>
      </c>
      <c r="J197" s="232">
        <v>1516.5000000000002</v>
      </c>
      <c r="K197" s="231">
        <v>1502.8</v>
      </c>
      <c r="L197" s="231">
        <v>1486</v>
      </c>
      <c r="M197" s="231">
        <v>1.0500700000000001</v>
      </c>
      <c r="N197" s="1"/>
      <c r="O197" s="1"/>
    </row>
    <row r="198" spans="1:15" ht="12.75" customHeight="1">
      <c r="A198" s="214">
        <v>189</v>
      </c>
      <c r="B198" s="217" t="s">
        <v>201</v>
      </c>
      <c r="C198" s="231">
        <v>506.75</v>
      </c>
      <c r="D198" s="232">
        <v>507.31666666666666</v>
      </c>
      <c r="E198" s="232">
        <v>502.5333333333333</v>
      </c>
      <c r="F198" s="232">
        <v>498.31666666666666</v>
      </c>
      <c r="G198" s="232">
        <v>493.5333333333333</v>
      </c>
      <c r="H198" s="232">
        <v>511.5333333333333</v>
      </c>
      <c r="I198" s="232">
        <v>516.31666666666672</v>
      </c>
      <c r="J198" s="232">
        <v>520.5333333333333</v>
      </c>
      <c r="K198" s="231">
        <v>512.1</v>
      </c>
      <c r="L198" s="231">
        <v>503.1</v>
      </c>
      <c r="M198" s="231">
        <v>9.3702199999999998</v>
      </c>
      <c r="N198" s="1"/>
      <c r="O198" s="1"/>
    </row>
    <row r="199" spans="1:15" ht="12.75" customHeight="1">
      <c r="A199" s="214">
        <v>190</v>
      </c>
      <c r="B199" s="217" t="s">
        <v>202</v>
      </c>
      <c r="C199" s="231">
        <v>1360.65</v>
      </c>
      <c r="D199" s="232">
        <v>1363.2333333333333</v>
      </c>
      <c r="E199" s="232">
        <v>1347.5666666666666</v>
      </c>
      <c r="F199" s="232">
        <v>1334.4833333333333</v>
      </c>
      <c r="G199" s="232">
        <v>1318.8166666666666</v>
      </c>
      <c r="H199" s="232">
        <v>1376.3166666666666</v>
      </c>
      <c r="I199" s="232">
        <v>1391.9833333333331</v>
      </c>
      <c r="J199" s="232">
        <v>1405.0666666666666</v>
      </c>
      <c r="K199" s="231">
        <v>1378.9</v>
      </c>
      <c r="L199" s="231">
        <v>1350.15</v>
      </c>
      <c r="M199" s="231">
        <v>5.3567499999999999</v>
      </c>
      <c r="N199" s="1"/>
      <c r="O199" s="1"/>
    </row>
    <row r="200" spans="1:15" ht="12.75" customHeight="1">
      <c r="A200" s="214">
        <v>191</v>
      </c>
      <c r="B200" s="217" t="s">
        <v>494</v>
      </c>
      <c r="C200" s="231">
        <v>31.7</v>
      </c>
      <c r="D200" s="232">
        <v>31.783333333333331</v>
      </c>
      <c r="E200" s="232">
        <v>31.466666666666661</v>
      </c>
      <c r="F200" s="232">
        <v>31.233333333333331</v>
      </c>
      <c r="G200" s="232">
        <v>30.916666666666661</v>
      </c>
      <c r="H200" s="232">
        <v>32.016666666666666</v>
      </c>
      <c r="I200" s="232">
        <v>32.333333333333329</v>
      </c>
      <c r="J200" s="232">
        <v>32.566666666666663</v>
      </c>
      <c r="K200" s="231">
        <v>32.1</v>
      </c>
      <c r="L200" s="231">
        <v>31.55</v>
      </c>
      <c r="M200" s="231">
        <v>23.107759999999999</v>
      </c>
      <c r="N200" s="1"/>
      <c r="O200" s="1"/>
    </row>
    <row r="201" spans="1:15" ht="12.75" customHeight="1">
      <c r="A201" s="214">
        <v>192</v>
      </c>
      <c r="B201" s="217" t="s">
        <v>496</v>
      </c>
      <c r="C201" s="231">
        <v>2421.65</v>
      </c>
      <c r="D201" s="232">
        <v>2418.5666666666666</v>
      </c>
      <c r="E201" s="232">
        <v>2399.5333333333333</v>
      </c>
      <c r="F201" s="232">
        <v>2377.4166666666665</v>
      </c>
      <c r="G201" s="232">
        <v>2358.3833333333332</v>
      </c>
      <c r="H201" s="232">
        <v>2440.6833333333334</v>
      </c>
      <c r="I201" s="232">
        <v>2459.7166666666662</v>
      </c>
      <c r="J201" s="232">
        <v>2481.8333333333335</v>
      </c>
      <c r="K201" s="231">
        <v>2437.6</v>
      </c>
      <c r="L201" s="231">
        <v>2396.4499999999998</v>
      </c>
      <c r="M201" s="231">
        <v>0.89717000000000002</v>
      </c>
      <c r="N201" s="1"/>
      <c r="O201" s="1"/>
    </row>
    <row r="202" spans="1:15" ht="12.75" customHeight="1">
      <c r="A202" s="214">
        <v>193</v>
      </c>
      <c r="B202" s="217" t="s">
        <v>206</v>
      </c>
      <c r="C202" s="231">
        <v>770.15</v>
      </c>
      <c r="D202" s="232">
        <v>771.05000000000007</v>
      </c>
      <c r="E202" s="232">
        <v>762.10000000000014</v>
      </c>
      <c r="F202" s="232">
        <v>754.05000000000007</v>
      </c>
      <c r="G202" s="232">
        <v>745.10000000000014</v>
      </c>
      <c r="H202" s="232">
        <v>779.10000000000014</v>
      </c>
      <c r="I202" s="232">
        <v>788.05000000000018</v>
      </c>
      <c r="J202" s="232">
        <v>796.10000000000014</v>
      </c>
      <c r="K202" s="231">
        <v>780</v>
      </c>
      <c r="L202" s="231">
        <v>763</v>
      </c>
      <c r="M202" s="231">
        <v>23.74926</v>
      </c>
      <c r="N202" s="1"/>
      <c r="O202" s="1"/>
    </row>
    <row r="203" spans="1:15" ht="12.75" customHeight="1">
      <c r="A203" s="214">
        <v>194</v>
      </c>
      <c r="B203" s="217" t="s">
        <v>205</v>
      </c>
      <c r="C203" s="231">
        <v>7297.85</v>
      </c>
      <c r="D203" s="232">
        <v>7289.05</v>
      </c>
      <c r="E203" s="232">
        <v>7184.8</v>
      </c>
      <c r="F203" s="232">
        <v>7071.75</v>
      </c>
      <c r="G203" s="232">
        <v>6967.5</v>
      </c>
      <c r="H203" s="232">
        <v>7402.1</v>
      </c>
      <c r="I203" s="232">
        <v>7506.35</v>
      </c>
      <c r="J203" s="232">
        <v>7619.4000000000005</v>
      </c>
      <c r="K203" s="231">
        <v>7393.3</v>
      </c>
      <c r="L203" s="231">
        <v>7176</v>
      </c>
      <c r="M203" s="231">
        <v>10.63293</v>
      </c>
      <c r="N203" s="1"/>
      <c r="O203" s="1"/>
    </row>
    <row r="204" spans="1:15" ht="12.75" customHeight="1">
      <c r="A204" s="214">
        <v>195</v>
      </c>
      <c r="B204" s="217" t="s">
        <v>274</v>
      </c>
      <c r="C204" s="231">
        <v>70.900000000000006</v>
      </c>
      <c r="D204" s="232">
        <v>71.066666666666663</v>
      </c>
      <c r="E204" s="232">
        <v>70.383333333333326</v>
      </c>
      <c r="F204" s="232">
        <v>69.86666666666666</v>
      </c>
      <c r="G204" s="232">
        <v>69.183333333333323</v>
      </c>
      <c r="H204" s="232">
        <v>71.583333333333329</v>
      </c>
      <c r="I204" s="232">
        <v>72.266666666666666</v>
      </c>
      <c r="J204" s="232">
        <v>72.783333333333331</v>
      </c>
      <c r="K204" s="231">
        <v>71.75</v>
      </c>
      <c r="L204" s="231">
        <v>70.55</v>
      </c>
      <c r="M204" s="231">
        <v>48.123420000000003</v>
      </c>
      <c r="N204" s="1"/>
      <c r="O204" s="1"/>
    </row>
    <row r="205" spans="1:15" ht="12.75" customHeight="1">
      <c r="A205" s="214">
        <v>196</v>
      </c>
      <c r="B205" s="217" t="s">
        <v>204</v>
      </c>
      <c r="C205" s="231">
        <v>1475.95</v>
      </c>
      <c r="D205" s="232">
        <v>1471.9833333333333</v>
      </c>
      <c r="E205" s="232">
        <v>1453.9666666666667</v>
      </c>
      <c r="F205" s="232">
        <v>1431.9833333333333</v>
      </c>
      <c r="G205" s="232">
        <v>1413.9666666666667</v>
      </c>
      <c r="H205" s="232">
        <v>1493.9666666666667</v>
      </c>
      <c r="I205" s="232">
        <v>1511.9833333333336</v>
      </c>
      <c r="J205" s="232">
        <v>1533.9666666666667</v>
      </c>
      <c r="K205" s="231">
        <v>1490</v>
      </c>
      <c r="L205" s="231">
        <v>1450</v>
      </c>
      <c r="M205" s="231">
        <v>2.6920000000000002</v>
      </c>
      <c r="N205" s="1"/>
      <c r="O205" s="1"/>
    </row>
    <row r="206" spans="1:15" ht="12.75" customHeight="1">
      <c r="A206" s="214">
        <v>197</v>
      </c>
      <c r="B206" s="217" t="s">
        <v>153</v>
      </c>
      <c r="C206" s="231">
        <v>771.8</v>
      </c>
      <c r="D206" s="232">
        <v>773.81666666666661</v>
      </c>
      <c r="E206" s="232">
        <v>764.63333333333321</v>
      </c>
      <c r="F206" s="232">
        <v>757.46666666666658</v>
      </c>
      <c r="G206" s="232">
        <v>748.28333333333319</v>
      </c>
      <c r="H206" s="232">
        <v>780.98333333333323</v>
      </c>
      <c r="I206" s="232">
        <v>790.16666666666663</v>
      </c>
      <c r="J206" s="232">
        <v>797.33333333333326</v>
      </c>
      <c r="K206" s="231">
        <v>783</v>
      </c>
      <c r="L206" s="231">
        <v>766.65</v>
      </c>
      <c r="M206" s="231">
        <v>9.0842600000000004</v>
      </c>
      <c r="N206" s="1"/>
      <c r="O206" s="1"/>
    </row>
    <row r="207" spans="1:15" ht="12.75" customHeight="1">
      <c r="A207" s="214">
        <v>198</v>
      </c>
      <c r="B207" s="217" t="s">
        <v>276</v>
      </c>
      <c r="C207" s="231">
        <v>1283.2</v>
      </c>
      <c r="D207" s="232">
        <v>1276.2333333333333</v>
      </c>
      <c r="E207" s="232">
        <v>1259.4666666666667</v>
      </c>
      <c r="F207" s="232">
        <v>1235.7333333333333</v>
      </c>
      <c r="G207" s="232">
        <v>1218.9666666666667</v>
      </c>
      <c r="H207" s="232">
        <v>1299.9666666666667</v>
      </c>
      <c r="I207" s="232">
        <v>1316.7333333333336</v>
      </c>
      <c r="J207" s="232">
        <v>1340.4666666666667</v>
      </c>
      <c r="K207" s="231">
        <v>1293</v>
      </c>
      <c r="L207" s="231">
        <v>1252.5</v>
      </c>
      <c r="M207" s="231">
        <v>5.1028000000000002</v>
      </c>
      <c r="N207" s="1"/>
      <c r="O207" s="1"/>
    </row>
    <row r="208" spans="1:15" ht="12.75" customHeight="1">
      <c r="A208" s="214">
        <v>199</v>
      </c>
      <c r="B208" s="217" t="s">
        <v>207</v>
      </c>
      <c r="C208" s="231">
        <v>314</v>
      </c>
      <c r="D208" s="232">
        <v>314.96666666666664</v>
      </c>
      <c r="E208" s="232">
        <v>312.0333333333333</v>
      </c>
      <c r="F208" s="232">
        <v>310.06666666666666</v>
      </c>
      <c r="G208" s="232">
        <v>307.13333333333333</v>
      </c>
      <c r="H208" s="232">
        <v>316.93333333333328</v>
      </c>
      <c r="I208" s="232">
        <v>319.86666666666656</v>
      </c>
      <c r="J208" s="232">
        <v>321.83333333333326</v>
      </c>
      <c r="K208" s="231">
        <v>317.89999999999998</v>
      </c>
      <c r="L208" s="231">
        <v>313</v>
      </c>
      <c r="M208" s="231">
        <v>42.911090000000002</v>
      </c>
      <c r="N208" s="1"/>
      <c r="O208" s="1"/>
    </row>
    <row r="209" spans="1:15" ht="12.75" customHeight="1">
      <c r="A209" s="214">
        <v>200</v>
      </c>
      <c r="B209" s="217" t="s">
        <v>127</v>
      </c>
      <c r="C209" s="231">
        <v>7.25</v>
      </c>
      <c r="D209" s="232">
        <v>7.2666666666666666</v>
      </c>
      <c r="E209" s="232">
        <v>7.0333333333333332</v>
      </c>
      <c r="F209" s="232">
        <v>6.8166666666666664</v>
      </c>
      <c r="G209" s="232">
        <v>6.583333333333333</v>
      </c>
      <c r="H209" s="232">
        <v>7.4833333333333334</v>
      </c>
      <c r="I209" s="232">
        <v>7.7166666666666659</v>
      </c>
      <c r="J209" s="232">
        <v>7.9333333333333336</v>
      </c>
      <c r="K209" s="231">
        <v>7.5</v>
      </c>
      <c r="L209" s="231">
        <v>7.05</v>
      </c>
      <c r="M209" s="231">
        <v>1120.1467500000001</v>
      </c>
      <c r="N209" s="1"/>
      <c r="O209" s="1"/>
    </row>
    <row r="210" spans="1:15" ht="12.75" customHeight="1">
      <c r="A210" s="214">
        <v>201</v>
      </c>
      <c r="B210" s="217" t="s">
        <v>208</v>
      </c>
      <c r="C210" s="231">
        <v>855.1</v>
      </c>
      <c r="D210" s="232">
        <v>855.96666666666658</v>
      </c>
      <c r="E210" s="232">
        <v>848.18333333333317</v>
      </c>
      <c r="F210" s="232">
        <v>841.26666666666654</v>
      </c>
      <c r="G210" s="232">
        <v>833.48333333333312</v>
      </c>
      <c r="H210" s="232">
        <v>862.88333333333321</v>
      </c>
      <c r="I210" s="232">
        <v>870.66666666666674</v>
      </c>
      <c r="J210" s="232">
        <v>877.58333333333326</v>
      </c>
      <c r="K210" s="231">
        <v>863.75</v>
      </c>
      <c r="L210" s="231">
        <v>849.05</v>
      </c>
      <c r="M210" s="231">
        <v>4.9756400000000003</v>
      </c>
      <c r="N210" s="1"/>
      <c r="O210" s="1"/>
    </row>
    <row r="211" spans="1:15" ht="12.75" customHeight="1">
      <c r="A211" s="214">
        <v>202</v>
      </c>
      <c r="B211" s="217" t="s">
        <v>277</v>
      </c>
      <c r="C211" s="231">
        <v>1286.7</v>
      </c>
      <c r="D211" s="232">
        <v>1293.9833333333333</v>
      </c>
      <c r="E211" s="232">
        <v>1275.4666666666667</v>
      </c>
      <c r="F211" s="232">
        <v>1264.2333333333333</v>
      </c>
      <c r="G211" s="232">
        <v>1245.7166666666667</v>
      </c>
      <c r="H211" s="232">
        <v>1305.2166666666667</v>
      </c>
      <c r="I211" s="232">
        <v>1323.7333333333336</v>
      </c>
      <c r="J211" s="232">
        <v>1334.9666666666667</v>
      </c>
      <c r="K211" s="231">
        <v>1312.5</v>
      </c>
      <c r="L211" s="231">
        <v>1282.75</v>
      </c>
      <c r="M211" s="231">
        <v>0.78093000000000001</v>
      </c>
      <c r="N211" s="1"/>
      <c r="O211" s="1"/>
    </row>
    <row r="212" spans="1:15" ht="12.75" customHeight="1">
      <c r="A212" s="214">
        <v>203</v>
      </c>
      <c r="B212" s="217" t="s">
        <v>209</v>
      </c>
      <c r="C212" s="231">
        <v>406.3</v>
      </c>
      <c r="D212" s="232">
        <v>406.09999999999997</v>
      </c>
      <c r="E212" s="232">
        <v>404.19999999999993</v>
      </c>
      <c r="F212" s="232">
        <v>402.09999999999997</v>
      </c>
      <c r="G212" s="232">
        <v>400.19999999999993</v>
      </c>
      <c r="H212" s="232">
        <v>408.19999999999993</v>
      </c>
      <c r="I212" s="232">
        <v>410.09999999999991</v>
      </c>
      <c r="J212" s="232">
        <v>412.19999999999993</v>
      </c>
      <c r="K212" s="231">
        <v>408</v>
      </c>
      <c r="L212" s="231">
        <v>404</v>
      </c>
      <c r="M212" s="231">
        <v>28.081219999999998</v>
      </c>
      <c r="N212" s="1"/>
      <c r="O212" s="1"/>
    </row>
    <row r="213" spans="1:15" ht="12.75" customHeight="1">
      <c r="A213" s="214">
        <v>204</v>
      </c>
      <c r="B213" s="217" t="s">
        <v>278</v>
      </c>
      <c r="C213" s="231">
        <v>16.100000000000001</v>
      </c>
      <c r="D213" s="232">
        <v>16.150000000000002</v>
      </c>
      <c r="E213" s="232">
        <v>15.950000000000003</v>
      </c>
      <c r="F213" s="232">
        <v>15.8</v>
      </c>
      <c r="G213" s="232">
        <v>15.600000000000001</v>
      </c>
      <c r="H213" s="232">
        <v>16.300000000000004</v>
      </c>
      <c r="I213" s="232">
        <v>16.5</v>
      </c>
      <c r="J213" s="232">
        <v>16.650000000000006</v>
      </c>
      <c r="K213" s="231">
        <v>16.350000000000001</v>
      </c>
      <c r="L213" s="231">
        <v>16</v>
      </c>
      <c r="M213" s="231">
        <v>600.97807</v>
      </c>
      <c r="N213" s="1"/>
      <c r="O213" s="1"/>
    </row>
    <row r="214" spans="1:15" ht="12.75" customHeight="1">
      <c r="A214" s="214">
        <v>205</v>
      </c>
      <c r="B214" s="217" t="s">
        <v>210</v>
      </c>
      <c r="C214" s="231">
        <v>215.25</v>
      </c>
      <c r="D214" s="232">
        <v>215.21666666666667</v>
      </c>
      <c r="E214" s="232">
        <v>213.53333333333333</v>
      </c>
      <c r="F214" s="232">
        <v>211.81666666666666</v>
      </c>
      <c r="G214" s="232">
        <v>210.13333333333333</v>
      </c>
      <c r="H214" s="232">
        <v>216.93333333333334</v>
      </c>
      <c r="I214" s="232">
        <v>218.61666666666667</v>
      </c>
      <c r="J214" s="232">
        <v>220.33333333333334</v>
      </c>
      <c r="K214" s="231">
        <v>216.9</v>
      </c>
      <c r="L214" s="231">
        <v>213.5</v>
      </c>
      <c r="M214" s="231">
        <v>28.055789999999998</v>
      </c>
      <c r="N214" s="1"/>
      <c r="O214" s="1"/>
    </row>
    <row r="215" spans="1:15" ht="12.75" customHeight="1">
      <c r="A215" s="214">
        <v>206</v>
      </c>
      <c r="B215" s="217" t="s">
        <v>808</v>
      </c>
      <c r="C215" s="231">
        <v>51.8</v>
      </c>
      <c r="D215" s="232">
        <v>51.566666666666663</v>
      </c>
      <c r="E215" s="232">
        <v>50.933333333333323</v>
      </c>
      <c r="F215" s="232">
        <v>50.066666666666663</v>
      </c>
      <c r="G215" s="232">
        <v>49.433333333333323</v>
      </c>
      <c r="H215" s="232">
        <v>52.433333333333323</v>
      </c>
      <c r="I215" s="232">
        <v>53.066666666666663</v>
      </c>
      <c r="J215" s="232">
        <v>53.933333333333323</v>
      </c>
      <c r="K215" s="231">
        <v>52.2</v>
      </c>
      <c r="L215" s="231">
        <v>50.7</v>
      </c>
      <c r="M215" s="231">
        <v>528.62405999999999</v>
      </c>
      <c r="N215" s="1"/>
      <c r="O215" s="1"/>
    </row>
    <row r="216" spans="1:15" ht="12.75" customHeight="1">
      <c r="A216" s="214">
        <v>207</v>
      </c>
      <c r="B216" s="217" t="s">
        <v>799</v>
      </c>
      <c r="C216" s="231">
        <v>470.65</v>
      </c>
      <c r="D216" s="232">
        <v>473.08333333333331</v>
      </c>
      <c r="E216" s="232">
        <v>467.01666666666665</v>
      </c>
      <c r="F216" s="232">
        <v>463.38333333333333</v>
      </c>
      <c r="G216" s="232">
        <v>457.31666666666666</v>
      </c>
      <c r="H216" s="232">
        <v>476.71666666666664</v>
      </c>
      <c r="I216" s="232">
        <v>482.78333333333336</v>
      </c>
      <c r="J216" s="232">
        <v>486.41666666666663</v>
      </c>
      <c r="K216" s="231">
        <v>479.15</v>
      </c>
      <c r="L216" s="231">
        <v>469.45</v>
      </c>
      <c r="M216" s="231">
        <v>5.9134000000000002</v>
      </c>
      <c r="N216" s="1"/>
      <c r="O216" s="1"/>
    </row>
    <row r="217" spans="1:15" ht="12.75" customHeight="1">
      <c r="A217" s="261"/>
      <c r="B217" s="262"/>
      <c r="C217" s="263"/>
      <c r="D217" s="263"/>
      <c r="E217" s="263"/>
      <c r="F217" s="263"/>
      <c r="G217" s="263"/>
      <c r="H217" s="263"/>
      <c r="I217" s="263"/>
      <c r="J217" s="263"/>
      <c r="K217" s="263"/>
      <c r="L217" s="263"/>
      <c r="M217" s="263"/>
      <c r="N217" s="1"/>
      <c r="O217" s="1"/>
    </row>
    <row r="218" spans="1:15" ht="12.75" customHeight="1">
      <c r="A218" s="54"/>
      <c r="B218" s="55"/>
      <c r="C218" s="56"/>
      <c r="D218" s="56"/>
      <c r="E218" s="56"/>
      <c r="F218" s="56"/>
      <c r="G218" s="56"/>
      <c r="H218" s="56"/>
      <c r="I218" s="56"/>
      <c r="J218" s="56"/>
      <c r="K218" s="56"/>
      <c r="L218" s="57"/>
      <c r="M218" s="1"/>
      <c r="N218" s="1"/>
      <c r="O218" s="1"/>
    </row>
    <row r="219" spans="1:15" ht="12.75" customHeight="1">
      <c r="A219" s="54"/>
      <c r="B219" s="1"/>
      <c r="C219" s="56"/>
      <c r="D219" s="56"/>
      <c r="E219" s="56"/>
      <c r="F219" s="56"/>
      <c r="G219" s="56"/>
      <c r="H219" s="56"/>
      <c r="I219" s="56"/>
      <c r="J219" s="56"/>
      <c r="K219" s="56"/>
      <c r="L219" s="57"/>
      <c r="M219" s="1"/>
      <c r="N219" s="1"/>
      <c r="O219" s="1"/>
    </row>
    <row r="220" spans="1:15" ht="12.75" customHeight="1">
      <c r="A220" s="54"/>
      <c r="B220" s="1"/>
      <c r="C220" s="56"/>
      <c r="D220" s="56"/>
      <c r="E220" s="56"/>
      <c r="F220" s="56"/>
      <c r="G220" s="56"/>
      <c r="H220" s="56"/>
      <c r="I220" s="56"/>
      <c r="J220" s="56"/>
      <c r="K220" s="56"/>
      <c r="L220" s="57"/>
      <c r="M220" s="1"/>
      <c r="N220" s="1"/>
      <c r="O220" s="1"/>
    </row>
    <row r="221" spans="1:15" ht="12.75" customHeight="1">
      <c r="A221" s="58" t="s">
        <v>279</v>
      </c>
      <c r="B221" s="1"/>
      <c r="C221" s="56"/>
      <c r="D221" s="56"/>
      <c r="E221" s="56"/>
      <c r="F221" s="56"/>
      <c r="G221" s="56"/>
      <c r="H221" s="56"/>
      <c r="I221" s="56"/>
      <c r="J221" s="56"/>
      <c r="K221" s="56"/>
      <c r="L221" s="57"/>
      <c r="M221" s="1"/>
      <c r="N221" s="1"/>
      <c r="O221" s="1"/>
    </row>
    <row r="222" spans="1:15" ht="12.75" customHeight="1">
      <c r="A222" s="1"/>
      <c r="B222" s="1"/>
      <c r="C222" s="56"/>
      <c r="D222" s="56"/>
      <c r="E222" s="56"/>
      <c r="F222" s="56"/>
      <c r="G222" s="56"/>
      <c r="H222" s="56"/>
      <c r="I222" s="56"/>
      <c r="J222" s="56"/>
      <c r="K222" s="56"/>
      <c r="L222" s="57"/>
      <c r="M222" s="1"/>
      <c r="N222" s="1"/>
      <c r="O222" s="1"/>
    </row>
    <row r="223" spans="1:15" ht="12.75" customHeight="1">
      <c r="A223" s="1"/>
      <c r="B223" s="1"/>
      <c r="C223" s="56"/>
      <c r="D223" s="56"/>
      <c r="E223" s="56"/>
      <c r="F223" s="56"/>
      <c r="G223" s="56"/>
      <c r="H223" s="56"/>
      <c r="I223" s="56"/>
      <c r="J223" s="56"/>
      <c r="K223" s="56"/>
      <c r="L223" s="57"/>
      <c r="M223" s="1"/>
      <c r="N223" s="1"/>
      <c r="O223" s="1"/>
    </row>
    <row r="224" spans="1:15" ht="12.75" customHeight="1">
      <c r="A224" s="59" t="s">
        <v>280</v>
      </c>
      <c r="B224" s="1"/>
      <c r="C224" s="56"/>
      <c r="D224" s="56"/>
      <c r="E224" s="56"/>
      <c r="F224" s="56"/>
      <c r="G224" s="56"/>
      <c r="H224" s="56"/>
      <c r="I224" s="56"/>
      <c r="J224" s="56"/>
      <c r="K224" s="56"/>
      <c r="L224" s="57"/>
      <c r="M224" s="1"/>
      <c r="N224" s="1"/>
      <c r="O224" s="1"/>
    </row>
    <row r="225" spans="1:15" ht="12.75" customHeight="1">
      <c r="A225" s="60"/>
      <c r="B225" s="1"/>
      <c r="C225" s="56"/>
      <c r="D225" s="56"/>
      <c r="E225" s="56"/>
      <c r="F225" s="56"/>
      <c r="G225" s="56"/>
      <c r="H225" s="56"/>
      <c r="I225" s="56"/>
      <c r="J225" s="56"/>
      <c r="K225" s="56"/>
      <c r="L225" s="57"/>
      <c r="M225" s="1"/>
      <c r="N225" s="1"/>
      <c r="O225" s="1"/>
    </row>
    <row r="226" spans="1:15" ht="12.75" customHeight="1">
      <c r="A226" s="61" t="s">
        <v>281</v>
      </c>
      <c r="B226" s="1"/>
      <c r="C226" s="56"/>
      <c r="D226" s="56"/>
      <c r="E226" s="56"/>
      <c r="F226" s="56"/>
      <c r="G226" s="56"/>
      <c r="H226" s="56"/>
      <c r="I226" s="56"/>
      <c r="J226" s="56"/>
      <c r="K226" s="56"/>
      <c r="L226" s="57"/>
      <c r="M226" s="1"/>
      <c r="N226" s="1"/>
      <c r="O226" s="1"/>
    </row>
    <row r="227" spans="1:15" ht="12.75" customHeight="1">
      <c r="A227" s="46" t="s">
        <v>211</v>
      </c>
      <c r="B227" s="1"/>
      <c r="C227" s="56"/>
      <c r="D227" s="56"/>
      <c r="E227" s="56"/>
      <c r="F227" s="56"/>
      <c r="G227" s="56"/>
      <c r="H227" s="56"/>
      <c r="I227" s="56"/>
      <c r="J227" s="56"/>
      <c r="K227" s="56"/>
      <c r="L227" s="57"/>
      <c r="M227" s="1"/>
      <c r="N227" s="1"/>
      <c r="O227" s="1"/>
    </row>
    <row r="228" spans="1:15" ht="12.75" customHeight="1">
      <c r="A228" s="46" t="s">
        <v>212</v>
      </c>
      <c r="B228" s="1"/>
      <c r="C228" s="56"/>
      <c r="D228" s="56"/>
      <c r="E228" s="56"/>
      <c r="F228" s="56"/>
      <c r="G228" s="56"/>
      <c r="H228" s="56"/>
      <c r="I228" s="56"/>
      <c r="J228" s="56"/>
      <c r="K228" s="56"/>
      <c r="L228" s="57"/>
      <c r="M228" s="1"/>
      <c r="N228" s="1"/>
      <c r="O228" s="1"/>
    </row>
    <row r="229" spans="1:15" ht="12.75" customHeight="1">
      <c r="A229" s="46" t="s">
        <v>213</v>
      </c>
      <c r="B229" s="1"/>
      <c r="C229" s="62"/>
      <c r="D229" s="62"/>
      <c r="E229" s="62"/>
      <c r="F229" s="62"/>
      <c r="G229" s="62"/>
      <c r="H229" s="62"/>
      <c r="I229" s="62"/>
      <c r="J229" s="62"/>
      <c r="K229" s="62"/>
      <c r="L229" s="57"/>
      <c r="M229" s="1"/>
      <c r="N229" s="1"/>
      <c r="O229" s="1"/>
    </row>
    <row r="230" spans="1:15" ht="12.75" customHeight="1">
      <c r="A230" s="46" t="s">
        <v>214</v>
      </c>
      <c r="B230" s="1"/>
      <c r="C230" s="56"/>
      <c r="D230" s="56"/>
      <c r="E230" s="56"/>
      <c r="F230" s="56"/>
      <c r="G230" s="56"/>
      <c r="H230" s="56"/>
      <c r="I230" s="56"/>
      <c r="J230" s="56"/>
      <c r="K230" s="56"/>
      <c r="L230" s="57"/>
      <c r="M230" s="1"/>
      <c r="N230" s="1"/>
      <c r="O230" s="1"/>
    </row>
    <row r="231" spans="1:15" ht="12.75" customHeight="1">
      <c r="A231" s="46" t="s">
        <v>215</v>
      </c>
      <c r="B231" s="1"/>
      <c r="C231" s="56"/>
      <c r="D231" s="56"/>
      <c r="E231" s="56"/>
      <c r="F231" s="56"/>
      <c r="G231" s="56"/>
      <c r="H231" s="56"/>
      <c r="I231" s="56"/>
      <c r="J231" s="56"/>
      <c r="K231" s="56"/>
      <c r="L231" s="57"/>
      <c r="M231" s="1"/>
      <c r="N231" s="1"/>
      <c r="O231" s="1"/>
    </row>
    <row r="232" spans="1:15" ht="12.75" customHeight="1">
      <c r="A232" s="63"/>
      <c r="B232" s="1"/>
      <c r="C232" s="56"/>
      <c r="D232" s="56"/>
      <c r="E232" s="56"/>
      <c r="F232" s="56"/>
      <c r="G232" s="56"/>
      <c r="H232" s="56"/>
      <c r="I232" s="56"/>
      <c r="J232" s="56"/>
      <c r="K232" s="56"/>
      <c r="L232" s="57"/>
      <c r="M232" s="1"/>
      <c r="N232" s="1"/>
      <c r="O232" s="1"/>
    </row>
    <row r="233" spans="1:15" ht="12.75" customHeight="1">
      <c r="A233" s="1"/>
      <c r="B233" s="1"/>
      <c r="C233" s="56"/>
      <c r="D233" s="56"/>
      <c r="E233" s="56"/>
      <c r="F233" s="56"/>
      <c r="G233" s="56"/>
      <c r="H233" s="56"/>
      <c r="I233" s="56"/>
      <c r="J233" s="56"/>
      <c r="K233" s="56"/>
      <c r="L233" s="57"/>
      <c r="M233" s="1"/>
      <c r="N233" s="1"/>
      <c r="O233" s="1"/>
    </row>
    <row r="234" spans="1:15" ht="12.75" customHeight="1">
      <c r="A234" s="1"/>
      <c r="B234" s="1"/>
      <c r="C234" s="56"/>
      <c r="D234" s="56"/>
      <c r="E234" s="56"/>
      <c r="F234" s="56"/>
      <c r="G234" s="56"/>
      <c r="H234" s="56"/>
      <c r="I234" s="56"/>
      <c r="J234" s="56"/>
      <c r="K234" s="56"/>
      <c r="L234" s="57"/>
      <c r="M234" s="1"/>
      <c r="N234" s="1"/>
      <c r="O234" s="1"/>
    </row>
    <row r="235" spans="1:15" ht="12.75" customHeight="1">
      <c r="A235" s="1"/>
      <c r="B235" s="1"/>
      <c r="C235" s="56"/>
      <c r="D235" s="56"/>
      <c r="E235" s="56"/>
      <c r="F235" s="56"/>
      <c r="G235" s="56"/>
      <c r="H235" s="56"/>
      <c r="I235" s="56"/>
      <c r="J235" s="56"/>
      <c r="K235" s="56"/>
      <c r="L235" s="57"/>
      <c r="M235" s="1"/>
      <c r="N235" s="1"/>
      <c r="O235" s="1"/>
    </row>
    <row r="236" spans="1:15" ht="12.75" customHeight="1">
      <c r="A236" s="1"/>
      <c r="B236" s="1"/>
      <c r="C236" s="56"/>
      <c r="D236" s="56"/>
      <c r="E236" s="56"/>
      <c r="F236" s="56"/>
      <c r="G236" s="56"/>
      <c r="H236" s="56"/>
      <c r="I236" s="56"/>
      <c r="J236" s="56"/>
      <c r="K236" s="56"/>
      <c r="L236" s="57"/>
      <c r="M236" s="1"/>
      <c r="N236" s="1"/>
      <c r="O236" s="1"/>
    </row>
    <row r="237" spans="1:15" ht="12.75" customHeight="1">
      <c r="A237" s="64" t="s">
        <v>216</v>
      </c>
      <c r="B237" s="1"/>
      <c r="C237" s="56"/>
      <c r="D237" s="56"/>
      <c r="E237" s="56"/>
      <c r="F237" s="56"/>
      <c r="G237" s="56"/>
      <c r="H237" s="56"/>
      <c r="I237" s="56"/>
      <c r="J237" s="56"/>
      <c r="K237" s="56"/>
      <c r="L237" s="57"/>
      <c r="M237" s="1"/>
      <c r="N237" s="1"/>
      <c r="O237" s="1"/>
    </row>
    <row r="238" spans="1:15" ht="12.75" customHeight="1">
      <c r="A238" s="65" t="s">
        <v>217</v>
      </c>
      <c r="B238" s="1"/>
      <c r="C238" s="56"/>
      <c r="D238" s="56"/>
      <c r="E238" s="56"/>
      <c r="F238" s="56"/>
      <c r="G238" s="56"/>
      <c r="H238" s="56"/>
      <c r="I238" s="56"/>
      <c r="J238" s="56"/>
      <c r="K238" s="56"/>
      <c r="L238" s="57"/>
      <c r="M238" s="1"/>
      <c r="N238" s="1"/>
      <c r="O238" s="1"/>
    </row>
    <row r="239" spans="1:15" ht="12.75" customHeight="1">
      <c r="A239" s="65" t="s">
        <v>218</v>
      </c>
      <c r="B239" s="1"/>
      <c r="C239" s="56"/>
      <c r="D239" s="56"/>
      <c r="E239" s="56"/>
      <c r="F239" s="56"/>
      <c r="G239" s="56"/>
      <c r="H239" s="56"/>
      <c r="I239" s="56"/>
      <c r="J239" s="56"/>
      <c r="K239" s="56"/>
      <c r="L239" s="57"/>
      <c r="M239" s="1"/>
      <c r="N239" s="1"/>
      <c r="O239" s="1"/>
    </row>
    <row r="240" spans="1:15" ht="12.75" customHeight="1">
      <c r="A240" s="65" t="s">
        <v>219</v>
      </c>
      <c r="B240" s="1"/>
      <c r="C240" s="56"/>
      <c r="D240" s="56"/>
      <c r="E240" s="56"/>
      <c r="F240" s="56"/>
      <c r="G240" s="56"/>
      <c r="H240" s="56"/>
      <c r="I240" s="56"/>
      <c r="J240" s="56"/>
      <c r="K240" s="56"/>
      <c r="L240" s="57"/>
      <c r="M240" s="1"/>
      <c r="N240" s="1"/>
      <c r="O240" s="1"/>
    </row>
    <row r="241" spans="1:15" ht="12.75" customHeight="1">
      <c r="A241" s="65" t="s">
        <v>220</v>
      </c>
      <c r="B241" s="1"/>
      <c r="C241" s="56"/>
      <c r="D241" s="56"/>
      <c r="E241" s="56"/>
      <c r="F241" s="56"/>
      <c r="G241" s="56"/>
      <c r="H241" s="56"/>
      <c r="I241" s="56"/>
      <c r="J241" s="56"/>
      <c r="K241" s="56"/>
      <c r="L241" s="57"/>
      <c r="M241" s="1"/>
      <c r="N241" s="1"/>
      <c r="O241" s="1"/>
    </row>
    <row r="242" spans="1:15" ht="12.75" customHeight="1">
      <c r="A242" s="65" t="s">
        <v>221</v>
      </c>
      <c r="B242" s="1"/>
      <c r="C242" s="56"/>
      <c r="D242" s="56"/>
      <c r="E242" s="56"/>
      <c r="F242" s="56"/>
      <c r="G242" s="56"/>
      <c r="H242" s="56"/>
      <c r="I242" s="56"/>
      <c r="J242" s="56"/>
      <c r="K242" s="56"/>
      <c r="L242" s="57"/>
      <c r="M242" s="1"/>
      <c r="N242" s="1"/>
      <c r="O242" s="1"/>
    </row>
    <row r="243" spans="1:15" ht="12.75" customHeight="1">
      <c r="A243" s="65" t="s">
        <v>222</v>
      </c>
      <c r="B243" s="1"/>
      <c r="C243" s="56"/>
      <c r="D243" s="56"/>
      <c r="E243" s="56"/>
      <c r="F243" s="56"/>
      <c r="G243" s="56"/>
      <c r="H243" s="56"/>
      <c r="I243" s="56"/>
      <c r="J243" s="56"/>
      <c r="K243" s="56"/>
      <c r="L243" s="57"/>
      <c r="M243" s="1"/>
      <c r="N243" s="1"/>
      <c r="O243" s="1"/>
    </row>
    <row r="244" spans="1:15" ht="12.75" customHeight="1">
      <c r="A244" s="65" t="s">
        <v>223</v>
      </c>
      <c r="B244" s="1"/>
      <c r="C244" s="56"/>
      <c r="D244" s="56"/>
      <c r="E244" s="56"/>
      <c r="F244" s="56"/>
      <c r="G244" s="56"/>
      <c r="H244" s="56"/>
      <c r="I244" s="56"/>
      <c r="J244" s="56"/>
      <c r="K244" s="56"/>
      <c r="L244" s="57"/>
      <c r="M244" s="1"/>
      <c r="N244" s="1"/>
      <c r="O244" s="1"/>
    </row>
    <row r="245" spans="1:15" ht="12.75" customHeight="1">
      <c r="A245" s="65" t="s">
        <v>224</v>
      </c>
      <c r="B245" s="1"/>
      <c r="C245" s="56"/>
      <c r="D245" s="56"/>
      <c r="E245" s="56"/>
      <c r="F245" s="56"/>
      <c r="G245" s="56"/>
      <c r="H245" s="56"/>
      <c r="I245" s="56"/>
      <c r="J245" s="56"/>
      <c r="K245" s="56"/>
      <c r="L245" s="57"/>
      <c r="M245" s="1"/>
      <c r="N245" s="1"/>
      <c r="O245" s="1"/>
    </row>
    <row r="246" spans="1:15" ht="12.75" customHeight="1">
      <c r="A246" s="65" t="s">
        <v>225</v>
      </c>
      <c r="B246" s="1"/>
      <c r="C246" s="62"/>
      <c r="D246" s="62"/>
      <c r="E246" s="62"/>
      <c r="F246" s="62"/>
      <c r="G246" s="62"/>
      <c r="H246" s="62"/>
      <c r="I246" s="62"/>
      <c r="J246" s="62"/>
      <c r="K246" s="62"/>
      <c r="L246" s="57"/>
      <c r="M246" s="1"/>
      <c r="N246" s="1"/>
      <c r="O246" s="1"/>
    </row>
    <row r="247" spans="1:15" ht="12.75" customHeight="1">
      <c r="A247" s="1"/>
      <c r="B247" s="1"/>
      <c r="C247" s="56"/>
      <c r="D247" s="56"/>
      <c r="E247" s="56"/>
      <c r="F247" s="56"/>
      <c r="G247" s="56"/>
      <c r="H247" s="56"/>
      <c r="I247" s="56"/>
      <c r="J247" s="56"/>
      <c r="K247" s="56"/>
      <c r="L247" s="57"/>
      <c r="M247" s="1"/>
      <c r="N247" s="1"/>
      <c r="O247" s="1"/>
    </row>
    <row r="248" spans="1:15" ht="12.75" customHeight="1">
      <c r="A248" s="1"/>
      <c r="B248" s="1"/>
      <c r="C248" s="56"/>
      <c r="D248" s="56"/>
      <c r="E248" s="56"/>
      <c r="F248" s="56"/>
      <c r="G248" s="56"/>
      <c r="H248" s="56"/>
      <c r="I248" s="56"/>
      <c r="J248" s="56"/>
      <c r="K248" s="56"/>
      <c r="L248" s="57"/>
      <c r="M248" s="1"/>
      <c r="N248" s="1"/>
      <c r="O248" s="1"/>
    </row>
    <row r="249" spans="1:15" ht="12.75" customHeight="1">
      <c r="A249" s="1"/>
      <c r="B249" s="1"/>
      <c r="C249" s="56"/>
      <c r="D249" s="56"/>
      <c r="E249" s="56"/>
      <c r="F249" s="56"/>
      <c r="G249" s="56"/>
      <c r="H249" s="56"/>
      <c r="I249" s="56"/>
      <c r="J249" s="56"/>
      <c r="K249" s="56"/>
      <c r="L249" s="57"/>
      <c r="M249" s="1"/>
      <c r="N249" s="1"/>
      <c r="O249" s="1"/>
    </row>
    <row r="250" spans="1:15" ht="12.75" customHeight="1">
      <c r="A250" s="1"/>
      <c r="B250" s="1"/>
      <c r="C250" s="56"/>
      <c r="D250" s="56"/>
      <c r="E250" s="56"/>
      <c r="F250" s="56"/>
      <c r="G250" s="56"/>
      <c r="H250" s="56"/>
      <c r="I250" s="56"/>
      <c r="J250" s="56"/>
      <c r="K250" s="56"/>
      <c r="L250" s="57"/>
      <c r="M250" s="1"/>
      <c r="N250" s="1"/>
      <c r="O250" s="1"/>
    </row>
    <row r="251" spans="1:15" ht="12.75" customHeight="1">
      <c r="A251" s="1"/>
      <c r="B251" s="1"/>
      <c r="C251" s="56"/>
      <c r="D251" s="56"/>
      <c r="E251" s="56"/>
      <c r="F251" s="56"/>
      <c r="G251" s="56"/>
      <c r="H251" s="56"/>
      <c r="I251" s="56"/>
      <c r="J251" s="56"/>
      <c r="K251" s="56"/>
      <c r="L251" s="57"/>
      <c r="M251" s="1"/>
      <c r="N251" s="1"/>
      <c r="O251" s="1"/>
    </row>
    <row r="252" spans="1:15" ht="12.75" customHeight="1">
      <c r="A252" s="1"/>
      <c r="B252" s="1"/>
      <c r="C252" s="56"/>
      <c r="D252" s="56"/>
      <c r="E252" s="56"/>
      <c r="F252" s="56"/>
      <c r="G252" s="56"/>
      <c r="H252" s="56"/>
      <c r="I252" s="56"/>
      <c r="J252" s="56"/>
      <c r="K252" s="56"/>
      <c r="L252" s="57"/>
      <c r="M252" s="1"/>
      <c r="N252" s="1"/>
      <c r="O252" s="1"/>
    </row>
    <row r="253" spans="1:15" ht="12.75" customHeight="1">
      <c r="A253" s="1"/>
      <c r="B253" s="1"/>
      <c r="C253" s="56"/>
      <c r="D253" s="56"/>
      <c r="E253" s="56"/>
      <c r="F253" s="56"/>
      <c r="G253" s="56"/>
      <c r="H253" s="56"/>
      <c r="I253" s="56"/>
      <c r="J253" s="56"/>
      <c r="K253" s="56"/>
      <c r="L253" s="57"/>
      <c r="M253" s="1"/>
      <c r="N253" s="1"/>
      <c r="O253" s="1"/>
    </row>
    <row r="254" spans="1:15" ht="12.75" customHeight="1">
      <c r="A254" s="1"/>
      <c r="B254" s="1"/>
      <c r="C254" s="56"/>
      <c r="D254" s="56"/>
      <c r="E254" s="56"/>
      <c r="F254" s="56"/>
      <c r="G254" s="56"/>
      <c r="H254" s="56"/>
      <c r="I254" s="56"/>
      <c r="J254" s="56"/>
      <c r="K254" s="56"/>
      <c r="L254" s="57"/>
      <c r="M254" s="1"/>
      <c r="N254" s="1"/>
      <c r="O254" s="1"/>
    </row>
    <row r="255" spans="1:15" ht="12.75" customHeight="1">
      <c r="A255" s="1"/>
      <c r="B255" s="1"/>
      <c r="C255" s="56"/>
      <c r="D255" s="56"/>
      <c r="E255" s="56"/>
      <c r="F255" s="56"/>
      <c r="G255" s="56"/>
      <c r="H255" s="56"/>
      <c r="I255" s="56"/>
      <c r="J255" s="56"/>
      <c r="K255" s="56"/>
      <c r="L255" s="57"/>
      <c r="M255" s="1"/>
      <c r="N255" s="1"/>
      <c r="O255" s="1"/>
    </row>
    <row r="256" spans="1:15" ht="12.75" customHeight="1">
      <c r="A256" s="1"/>
      <c r="B256" s="1"/>
      <c r="C256" s="56"/>
      <c r="D256" s="56"/>
      <c r="E256" s="56"/>
      <c r="F256" s="56"/>
      <c r="G256" s="56"/>
      <c r="H256" s="56"/>
      <c r="I256" s="56"/>
      <c r="J256" s="56"/>
      <c r="K256" s="56"/>
      <c r="L256" s="57"/>
      <c r="M256" s="1"/>
      <c r="N256" s="1"/>
      <c r="O256" s="1"/>
    </row>
    <row r="257" spans="1:15" ht="12.75" customHeight="1">
      <c r="A257" s="1"/>
      <c r="B257" s="1"/>
      <c r="C257" s="56"/>
      <c r="D257" s="56"/>
      <c r="E257" s="56"/>
      <c r="F257" s="56"/>
      <c r="G257" s="56"/>
      <c r="H257" s="56"/>
      <c r="I257" s="56"/>
      <c r="J257" s="56"/>
      <c r="K257" s="56"/>
      <c r="L257" s="57"/>
      <c r="M257" s="1"/>
      <c r="N257" s="1"/>
      <c r="O257" s="1"/>
    </row>
    <row r="258" spans="1:15" ht="12.75" customHeight="1">
      <c r="A258" s="1"/>
      <c r="B258" s="1"/>
      <c r="C258" s="56"/>
      <c r="D258" s="56"/>
      <c r="E258" s="56"/>
      <c r="F258" s="56"/>
      <c r="G258" s="56"/>
      <c r="H258" s="56"/>
      <c r="I258" s="56"/>
      <c r="J258" s="56"/>
      <c r="K258" s="56"/>
      <c r="L258" s="57"/>
      <c r="M258" s="1"/>
      <c r="N258" s="1"/>
      <c r="O258" s="1"/>
    </row>
    <row r="259" spans="1:15" ht="12.75" customHeight="1">
      <c r="A259" s="1"/>
      <c r="B259" s="1"/>
      <c r="C259" s="56"/>
      <c r="D259" s="56"/>
      <c r="E259" s="56"/>
      <c r="F259" s="56"/>
      <c r="G259" s="56"/>
      <c r="H259" s="56"/>
      <c r="I259" s="56"/>
      <c r="J259" s="56"/>
      <c r="K259" s="56"/>
      <c r="L259" s="57"/>
      <c r="M259" s="1"/>
      <c r="N259" s="1"/>
      <c r="O259" s="1"/>
    </row>
    <row r="260" spans="1:15" ht="12.75" customHeight="1">
      <c r="A260" s="1"/>
      <c r="B260" s="1"/>
      <c r="C260" s="56"/>
      <c r="D260" s="56"/>
      <c r="E260" s="56"/>
      <c r="F260" s="56"/>
      <c r="G260" s="56"/>
      <c r="H260" s="56"/>
      <c r="I260" s="56"/>
      <c r="J260" s="56"/>
      <c r="K260" s="56"/>
      <c r="L260" s="57"/>
      <c r="M260" s="1"/>
      <c r="N260" s="1"/>
      <c r="O260" s="1"/>
    </row>
    <row r="261" spans="1:15" ht="12.75" customHeight="1">
      <c r="A261" s="1"/>
      <c r="B261" s="1"/>
      <c r="C261" s="56"/>
      <c r="D261" s="56"/>
      <c r="E261" s="56"/>
      <c r="F261" s="56"/>
      <c r="G261" s="56"/>
      <c r="H261" s="56"/>
      <c r="I261" s="56"/>
      <c r="J261" s="56"/>
      <c r="K261" s="56"/>
      <c r="L261" s="57"/>
      <c r="M261" s="1"/>
      <c r="N261" s="1"/>
      <c r="O261" s="1"/>
    </row>
    <row r="262" spans="1:15" ht="12.75" customHeight="1">
      <c r="A262" s="1"/>
      <c r="B262" s="1"/>
      <c r="C262" s="56"/>
      <c r="D262" s="56"/>
      <c r="E262" s="56"/>
      <c r="F262" s="56"/>
      <c r="G262" s="56"/>
      <c r="H262" s="56"/>
      <c r="I262" s="56"/>
      <c r="J262" s="56"/>
      <c r="K262" s="56"/>
      <c r="L262" s="57"/>
      <c r="M262" s="1"/>
      <c r="N262" s="1"/>
      <c r="O262" s="1"/>
    </row>
    <row r="263" spans="1:15" ht="12.75" customHeight="1">
      <c r="A263" s="1"/>
      <c r="B263" s="1"/>
      <c r="C263" s="56"/>
      <c r="D263" s="56"/>
      <c r="E263" s="56"/>
      <c r="F263" s="56"/>
      <c r="G263" s="56"/>
      <c r="H263" s="56"/>
      <c r="I263" s="56"/>
      <c r="J263" s="56"/>
      <c r="K263" s="56"/>
      <c r="L263" s="57"/>
      <c r="M263" s="1"/>
      <c r="N263" s="1"/>
      <c r="O263" s="1"/>
    </row>
    <row r="264" spans="1:15" ht="12.75" customHeight="1">
      <c r="A264" s="1"/>
      <c r="B264" s="1"/>
      <c r="C264" s="56"/>
      <c r="D264" s="56"/>
      <c r="E264" s="56"/>
      <c r="F264" s="56"/>
      <c r="G264" s="56"/>
      <c r="H264" s="56"/>
      <c r="I264" s="56"/>
      <c r="J264" s="56"/>
      <c r="K264" s="56"/>
      <c r="L264" s="57"/>
      <c r="M264" s="1"/>
      <c r="N264" s="1"/>
      <c r="O264" s="1"/>
    </row>
    <row r="265" spans="1:15" ht="12.75" customHeight="1">
      <c r="A265" s="1"/>
      <c r="B265" s="1"/>
      <c r="C265" s="56"/>
      <c r="D265" s="56"/>
      <c r="E265" s="56"/>
      <c r="F265" s="56"/>
      <c r="G265" s="56"/>
      <c r="H265" s="56"/>
      <c r="I265" s="56"/>
      <c r="J265" s="56"/>
      <c r="K265" s="56"/>
      <c r="L265" s="57"/>
      <c r="M265" s="1"/>
      <c r="N265" s="1"/>
      <c r="O265" s="1"/>
    </row>
    <row r="266" spans="1:15" ht="12.75" customHeight="1">
      <c r="A266" s="1"/>
      <c r="B266" s="1"/>
      <c r="C266" s="56"/>
      <c r="D266" s="56"/>
      <c r="E266" s="56"/>
      <c r="F266" s="56"/>
      <c r="G266" s="56"/>
      <c r="H266" s="56"/>
      <c r="I266" s="56"/>
      <c r="J266" s="56"/>
      <c r="K266" s="56"/>
      <c r="L266" s="57"/>
      <c r="M266" s="1"/>
      <c r="N266" s="1"/>
      <c r="O266" s="1"/>
    </row>
    <row r="267" spans="1:15" ht="12.75" customHeight="1">
      <c r="A267" s="1"/>
      <c r="B267" s="1"/>
      <c r="C267" s="56"/>
      <c r="D267" s="56"/>
      <c r="E267" s="56"/>
      <c r="F267" s="56"/>
      <c r="G267" s="56"/>
      <c r="H267" s="56"/>
      <c r="I267" s="56"/>
      <c r="J267" s="56"/>
      <c r="K267" s="56"/>
      <c r="L267" s="57"/>
      <c r="M267" s="1"/>
      <c r="N267" s="1"/>
      <c r="O267" s="1"/>
    </row>
    <row r="268" spans="1:15" ht="12.75" customHeight="1">
      <c r="A268" s="1"/>
      <c r="B268" s="1"/>
      <c r="C268" s="56"/>
      <c r="D268" s="56"/>
      <c r="E268" s="56"/>
      <c r="F268" s="56"/>
      <c r="G268" s="56"/>
      <c r="H268" s="56"/>
      <c r="I268" s="56"/>
      <c r="J268" s="56"/>
      <c r="K268" s="56"/>
      <c r="L268" s="57"/>
      <c r="M268" s="1"/>
      <c r="N268" s="1"/>
      <c r="O268" s="1"/>
    </row>
    <row r="269" spans="1:15" ht="12.75" customHeight="1">
      <c r="A269" s="1"/>
      <c r="B269" s="1"/>
      <c r="C269" s="56"/>
      <c r="D269" s="56"/>
      <c r="E269" s="56"/>
      <c r="F269" s="56"/>
      <c r="G269" s="56"/>
      <c r="H269" s="56"/>
      <c r="I269" s="56"/>
      <c r="J269" s="56"/>
      <c r="K269" s="56"/>
      <c r="L269" s="57"/>
      <c r="M269" s="1"/>
      <c r="N269" s="1"/>
      <c r="O269" s="1"/>
    </row>
    <row r="270" spans="1:15" ht="12.75" customHeight="1">
      <c r="A270" s="1"/>
      <c r="B270" s="1"/>
      <c r="C270" s="56"/>
      <c r="D270" s="56"/>
      <c r="E270" s="56"/>
      <c r="F270" s="56"/>
      <c r="G270" s="56"/>
      <c r="H270" s="56"/>
      <c r="I270" s="56"/>
      <c r="J270" s="56"/>
      <c r="K270" s="56"/>
      <c r="L270" s="57"/>
      <c r="M270" s="1"/>
      <c r="N270" s="1"/>
      <c r="O270" s="1"/>
    </row>
    <row r="271" spans="1:15" ht="12.75" customHeight="1">
      <c r="A271" s="1"/>
      <c r="B271" s="1"/>
      <c r="C271" s="56"/>
      <c r="D271" s="56"/>
      <c r="E271" s="56"/>
      <c r="F271" s="56"/>
      <c r="G271" s="56"/>
      <c r="H271" s="56"/>
      <c r="I271" s="56"/>
      <c r="J271" s="56"/>
      <c r="K271" s="56"/>
      <c r="L271" s="57"/>
      <c r="M271" s="1"/>
      <c r="N271" s="1"/>
      <c r="O271" s="1"/>
    </row>
    <row r="272" spans="1:15" ht="12.75" customHeight="1">
      <c r="A272" s="1"/>
      <c r="B272" s="1"/>
      <c r="C272" s="56"/>
      <c r="D272" s="56"/>
      <c r="E272" s="56"/>
      <c r="F272" s="56"/>
      <c r="G272" s="56"/>
      <c r="H272" s="56"/>
      <c r="I272" s="56"/>
      <c r="J272" s="56"/>
      <c r="K272" s="56"/>
      <c r="L272" s="57"/>
      <c r="M272" s="1"/>
      <c r="N272" s="1"/>
      <c r="O272" s="1"/>
    </row>
    <row r="273" spans="1:15" ht="12.75" customHeight="1">
      <c r="A273" s="1"/>
      <c r="B273" s="1"/>
      <c r="C273" s="56"/>
      <c r="D273" s="56"/>
      <c r="E273" s="56"/>
      <c r="F273" s="56"/>
      <c r="G273" s="56"/>
      <c r="H273" s="56"/>
      <c r="I273" s="56"/>
      <c r="J273" s="56"/>
      <c r="K273" s="56"/>
      <c r="L273" s="57"/>
      <c r="M273" s="1"/>
      <c r="N273" s="1"/>
      <c r="O273" s="1"/>
    </row>
    <row r="274" spans="1:15" ht="12.75" customHeight="1">
      <c r="A274" s="1"/>
      <c r="B274" s="1"/>
      <c r="C274" s="56"/>
      <c r="D274" s="56"/>
      <c r="E274" s="56"/>
      <c r="F274" s="56"/>
      <c r="G274" s="56"/>
      <c r="H274" s="56"/>
      <c r="I274" s="56"/>
      <c r="J274" s="56"/>
      <c r="K274" s="56"/>
      <c r="L274" s="57"/>
      <c r="M274" s="1"/>
      <c r="N274" s="1"/>
      <c r="O274" s="1"/>
    </row>
    <row r="275" spans="1:15" ht="12.75" customHeight="1">
      <c r="A275" s="1"/>
      <c r="B275" s="1"/>
      <c r="C275" s="56"/>
      <c r="D275" s="56"/>
      <c r="E275" s="56"/>
      <c r="F275" s="56"/>
      <c r="G275" s="56"/>
      <c r="H275" s="56"/>
      <c r="I275" s="56"/>
      <c r="J275" s="56"/>
      <c r="K275" s="56"/>
      <c r="L275" s="57"/>
      <c r="M275" s="1"/>
      <c r="N275" s="1"/>
      <c r="O275" s="1"/>
    </row>
    <row r="276" spans="1:15" ht="12.75" customHeight="1">
      <c r="A276" s="1"/>
      <c r="B276" s="1"/>
      <c r="C276" s="56"/>
      <c r="D276" s="56"/>
      <c r="E276" s="56"/>
      <c r="F276" s="56"/>
      <c r="G276" s="56"/>
      <c r="H276" s="56"/>
      <c r="I276" s="56"/>
      <c r="J276" s="56"/>
      <c r="K276" s="56"/>
      <c r="L276" s="57"/>
      <c r="M276" s="1"/>
      <c r="N276" s="1"/>
      <c r="O276" s="1"/>
    </row>
    <row r="277" spans="1:15" ht="12.75" customHeight="1">
      <c r="A277" s="1"/>
      <c r="B277" s="1"/>
      <c r="C277" s="56"/>
      <c r="D277" s="56"/>
      <c r="E277" s="56"/>
      <c r="F277" s="56"/>
      <c r="G277" s="56"/>
      <c r="H277" s="56"/>
      <c r="I277" s="56"/>
      <c r="J277" s="56"/>
      <c r="K277" s="56"/>
      <c r="L277" s="57"/>
      <c r="M277" s="1"/>
      <c r="N277" s="1"/>
      <c r="O277" s="1"/>
    </row>
    <row r="278" spans="1:15" ht="12.75" customHeight="1">
      <c r="A278" s="1"/>
      <c r="B278" s="1"/>
      <c r="C278" s="56"/>
      <c r="D278" s="56"/>
      <c r="E278" s="56"/>
      <c r="F278" s="56"/>
      <c r="G278" s="56"/>
      <c r="H278" s="56"/>
      <c r="I278" s="56"/>
      <c r="J278" s="56"/>
      <c r="K278" s="56"/>
      <c r="L278" s="57"/>
      <c r="M278" s="1"/>
      <c r="N278" s="1"/>
      <c r="O278" s="1"/>
    </row>
    <row r="279" spans="1:15" ht="12.75" customHeight="1">
      <c r="A279" s="1"/>
      <c r="B279" s="1"/>
      <c r="C279" s="56"/>
      <c r="D279" s="56"/>
      <c r="E279" s="56"/>
      <c r="F279" s="56"/>
      <c r="G279" s="56"/>
      <c r="H279" s="56"/>
      <c r="I279" s="56"/>
      <c r="J279" s="56"/>
      <c r="K279" s="56"/>
      <c r="L279" s="57"/>
      <c r="M279" s="1"/>
      <c r="N279" s="1"/>
      <c r="O279" s="1"/>
    </row>
    <row r="280" spans="1:15" ht="12.75" customHeight="1">
      <c r="A280" s="1"/>
      <c r="B280" s="1"/>
      <c r="C280" s="56"/>
      <c r="D280" s="56"/>
      <c r="E280" s="56"/>
      <c r="F280" s="56"/>
      <c r="G280" s="56"/>
      <c r="H280" s="56"/>
      <c r="I280" s="56"/>
      <c r="J280" s="56"/>
      <c r="K280" s="56"/>
      <c r="L280" s="57"/>
      <c r="M280" s="1"/>
      <c r="N280" s="1"/>
      <c r="O280" s="1"/>
    </row>
    <row r="281" spans="1:15" ht="12.75" customHeight="1">
      <c r="A281" s="1"/>
      <c r="B281" s="1"/>
      <c r="C281" s="56"/>
      <c r="D281" s="56"/>
      <c r="E281" s="56"/>
      <c r="F281" s="56"/>
      <c r="G281" s="56"/>
      <c r="H281" s="56"/>
      <c r="I281" s="56"/>
      <c r="J281" s="56"/>
      <c r="K281" s="56"/>
      <c r="L281" s="57"/>
      <c r="M281" s="1"/>
      <c r="N281" s="1"/>
      <c r="O281" s="1"/>
    </row>
    <row r="282" spans="1:15" ht="12.75" customHeight="1">
      <c r="A282" s="1"/>
      <c r="B282" s="1"/>
      <c r="C282" s="56"/>
      <c r="D282" s="56"/>
      <c r="E282" s="56"/>
      <c r="F282" s="56"/>
      <c r="G282" s="56"/>
      <c r="H282" s="56"/>
      <c r="I282" s="56"/>
      <c r="J282" s="56"/>
      <c r="K282" s="56"/>
      <c r="L282" s="57"/>
      <c r="M282" s="1"/>
      <c r="N282" s="1"/>
      <c r="O282" s="1"/>
    </row>
    <row r="283" spans="1:15" ht="12.75" customHeight="1">
      <c r="A283" s="1"/>
      <c r="B283" s="1"/>
      <c r="C283" s="56"/>
      <c r="D283" s="56"/>
      <c r="E283" s="56"/>
      <c r="F283" s="56"/>
      <c r="G283" s="56"/>
      <c r="H283" s="56"/>
      <c r="I283" s="56"/>
      <c r="J283" s="56"/>
      <c r="K283" s="56"/>
      <c r="L283" s="57"/>
      <c r="M283" s="1"/>
      <c r="N283" s="1"/>
      <c r="O283" s="1"/>
    </row>
    <row r="284" spans="1:15" ht="12.75" customHeight="1">
      <c r="A284" s="1"/>
      <c r="B284" s="1"/>
      <c r="C284" s="56"/>
      <c r="D284" s="56"/>
      <c r="E284" s="56"/>
      <c r="F284" s="56"/>
      <c r="G284" s="56"/>
      <c r="H284" s="56"/>
      <c r="I284" s="56"/>
      <c r="J284" s="56"/>
      <c r="K284" s="56"/>
      <c r="L284" s="57"/>
      <c r="M284" s="1"/>
      <c r="N284" s="1"/>
      <c r="O284" s="1"/>
    </row>
    <row r="285" spans="1:15" ht="12.75" customHeight="1">
      <c r="A285" s="1"/>
      <c r="B285" s="1"/>
      <c r="C285" s="56"/>
      <c r="D285" s="56"/>
      <c r="E285" s="56"/>
      <c r="F285" s="56"/>
      <c r="G285" s="56"/>
      <c r="H285" s="56"/>
      <c r="I285" s="56"/>
      <c r="J285" s="56"/>
      <c r="K285" s="56"/>
      <c r="L285" s="57"/>
      <c r="M285" s="1"/>
      <c r="N285" s="1"/>
      <c r="O285" s="1"/>
    </row>
    <row r="286" spans="1:15" ht="12.75" customHeight="1">
      <c r="A286" s="1"/>
      <c r="B286" s="1"/>
      <c r="C286" s="56"/>
      <c r="D286" s="56"/>
      <c r="E286" s="56"/>
      <c r="F286" s="56"/>
      <c r="G286" s="56"/>
      <c r="H286" s="56"/>
      <c r="I286" s="56"/>
      <c r="J286" s="56"/>
      <c r="K286" s="56"/>
      <c r="L286" s="57"/>
      <c r="M286" s="1"/>
      <c r="N286" s="1"/>
      <c r="O286" s="1"/>
    </row>
    <row r="287" spans="1:15" ht="12.75" customHeight="1">
      <c r="A287" s="1"/>
      <c r="B287" s="1"/>
      <c r="C287" s="56"/>
      <c r="D287" s="56"/>
      <c r="E287" s="56"/>
      <c r="F287" s="56"/>
      <c r="G287" s="56"/>
      <c r="H287" s="56"/>
      <c r="I287" s="56"/>
      <c r="J287" s="56"/>
      <c r="K287" s="56"/>
      <c r="L287" s="57"/>
      <c r="M287" s="1"/>
      <c r="N287" s="1"/>
      <c r="O287" s="1"/>
    </row>
    <row r="288" spans="1:15" ht="12.75" customHeight="1">
      <c r="A288" s="1"/>
      <c r="B288" s="1"/>
      <c r="C288" s="56"/>
      <c r="D288" s="56"/>
      <c r="E288" s="56"/>
      <c r="F288" s="56"/>
      <c r="G288" s="56"/>
      <c r="H288" s="56"/>
      <c r="I288" s="56"/>
      <c r="J288" s="56"/>
      <c r="K288" s="56"/>
      <c r="L288" s="57"/>
      <c r="M288" s="1"/>
      <c r="N288" s="1"/>
      <c r="O288" s="1"/>
    </row>
    <row r="289" spans="1:15" ht="12.75" customHeight="1">
      <c r="A289" s="1"/>
      <c r="B289" s="1"/>
      <c r="C289" s="56"/>
      <c r="D289" s="56"/>
      <c r="E289" s="56"/>
      <c r="F289" s="56"/>
      <c r="G289" s="56"/>
      <c r="H289" s="56"/>
      <c r="I289" s="56"/>
      <c r="J289" s="56"/>
      <c r="K289" s="56"/>
      <c r="L289" s="57"/>
      <c r="M289" s="1"/>
      <c r="N289" s="1"/>
      <c r="O289" s="1"/>
    </row>
    <row r="290" spans="1:15" ht="12.75" customHeight="1">
      <c r="A290" s="1"/>
      <c r="B290" s="1"/>
      <c r="C290" s="56"/>
      <c r="D290" s="56"/>
      <c r="E290" s="56"/>
      <c r="F290" s="56"/>
      <c r="G290" s="56"/>
      <c r="H290" s="56"/>
      <c r="I290" s="56"/>
      <c r="J290" s="56"/>
      <c r="K290" s="56"/>
      <c r="L290" s="57"/>
      <c r="M290" s="1"/>
      <c r="N290" s="1"/>
      <c r="O290" s="1"/>
    </row>
    <row r="291" spans="1:15" ht="12.75" customHeight="1">
      <c r="A291" s="1"/>
      <c r="B291" s="1"/>
      <c r="C291" s="56"/>
      <c r="D291" s="56"/>
      <c r="E291" s="56"/>
      <c r="F291" s="56"/>
      <c r="G291" s="56"/>
      <c r="H291" s="56"/>
      <c r="I291" s="56"/>
      <c r="J291" s="56"/>
      <c r="K291" s="56"/>
      <c r="L291" s="57"/>
      <c r="M291" s="1"/>
      <c r="N291" s="1"/>
      <c r="O291" s="1"/>
    </row>
    <row r="292" spans="1:15" ht="12.75" customHeight="1">
      <c r="A292" s="1"/>
      <c r="B292" s="1"/>
      <c r="C292" s="56"/>
      <c r="D292" s="56"/>
      <c r="E292" s="56"/>
      <c r="F292" s="56"/>
      <c r="G292" s="56"/>
      <c r="H292" s="56"/>
      <c r="I292" s="56"/>
      <c r="J292" s="56"/>
      <c r="K292" s="56"/>
      <c r="L292" s="57"/>
      <c r="M292" s="1"/>
      <c r="N292" s="1"/>
      <c r="O292" s="1"/>
    </row>
    <row r="293" spans="1:15" ht="12.75" customHeight="1">
      <c r="A293" s="1"/>
      <c r="B293" s="1"/>
      <c r="C293" s="56"/>
      <c r="D293" s="56"/>
      <c r="E293" s="56"/>
      <c r="F293" s="56"/>
      <c r="G293" s="56"/>
      <c r="H293" s="56"/>
      <c r="I293" s="56"/>
      <c r="J293" s="56"/>
      <c r="K293" s="56"/>
      <c r="L293" s="57"/>
      <c r="M293" s="1"/>
      <c r="N293" s="1"/>
      <c r="O293" s="1"/>
    </row>
    <row r="294" spans="1:15" ht="12.75" customHeight="1">
      <c r="A294" s="1"/>
      <c r="B294" s="1"/>
      <c r="C294" s="62"/>
      <c r="D294" s="62"/>
      <c r="E294" s="62"/>
      <c r="F294" s="62"/>
      <c r="G294" s="62"/>
      <c r="H294" s="62"/>
      <c r="I294" s="62"/>
      <c r="J294" s="62"/>
      <c r="K294" s="62"/>
      <c r="L294" s="57"/>
      <c r="M294" s="1"/>
      <c r="N294" s="1"/>
      <c r="O294" s="1"/>
    </row>
    <row r="295" spans="1:15" ht="12.75" customHeight="1">
      <c r="A295" s="1"/>
      <c r="B295" s="1"/>
      <c r="C295" s="56"/>
      <c r="D295" s="56"/>
      <c r="E295" s="56"/>
      <c r="F295" s="56"/>
      <c r="G295" s="56"/>
      <c r="H295" s="56"/>
      <c r="I295" s="56"/>
      <c r="J295" s="56"/>
      <c r="K295" s="56"/>
      <c r="L295" s="57"/>
      <c r="M295" s="1"/>
      <c r="N295" s="1"/>
      <c r="O295" s="1"/>
    </row>
    <row r="296" spans="1:15" ht="12.75" customHeight="1">
      <c r="A296" s="1"/>
      <c r="B296" s="1"/>
      <c r="C296" s="56"/>
      <c r="D296" s="56"/>
      <c r="E296" s="56"/>
      <c r="F296" s="56"/>
      <c r="G296" s="56"/>
      <c r="H296" s="56"/>
      <c r="I296" s="56"/>
      <c r="J296" s="56"/>
      <c r="K296" s="56"/>
      <c r="L296" s="57"/>
      <c r="M296" s="1"/>
      <c r="N296" s="1"/>
      <c r="O296" s="1"/>
    </row>
    <row r="297" spans="1:15" ht="12.75" customHeight="1">
      <c r="A297" s="1"/>
      <c r="B297" s="1"/>
      <c r="C297" s="56"/>
      <c r="D297" s="56"/>
      <c r="E297" s="56"/>
      <c r="F297" s="56"/>
      <c r="G297" s="56"/>
      <c r="H297" s="56"/>
      <c r="I297" s="56"/>
      <c r="J297" s="56"/>
      <c r="K297" s="56"/>
      <c r="L297" s="57"/>
      <c r="M297" s="1"/>
      <c r="N297" s="1"/>
      <c r="O297" s="1"/>
    </row>
    <row r="298" spans="1:15" ht="12.75" customHeight="1">
      <c r="A298" s="1"/>
      <c r="B298" s="1"/>
      <c r="C298" s="56"/>
      <c r="D298" s="56"/>
      <c r="E298" s="56"/>
      <c r="F298" s="56"/>
      <c r="G298" s="56"/>
      <c r="H298" s="56"/>
      <c r="I298" s="56"/>
      <c r="J298" s="56"/>
      <c r="K298" s="56"/>
      <c r="L298" s="57"/>
      <c r="M298" s="1"/>
      <c r="N298" s="1"/>
      <c r="O298" s="1"/>
    </row>
    <row r="299" spans="1:15" ht="12.75" customHeight="1">
      <c r="A299" s="1"/>
      <c r="B299" s="1"/>
      <c r="C299" s="56"/>
      <c r="D299" s="56"/>
      <c r="E299" s="56"/>
      <c r="F299" s="56"/>
      <c r="G299" s="56"/>
      <c r="H299" s="56"/>
      <c r="I299" s="56"/>
      <c r="J299" s="56"/>
      <c r="K299" s="56"/>
      <c r="L299" s="57"/>
      <c r="M299" s="1"/>
      <c r="N299" s="1"/>
      <c r="O299" s="1"/>
    </row>
    <row r="300" spans="1:15" ht="12.75" customHeight="1">
      <c r="A300" s="1"/>
      <c r="B300" s="1"/>
      <c r="C300" s="56"/>
      <c r="D300" s="56"/>
      <c r="E300" s="56"/>
      <c r="F300" s="56"/>
      <c r="G300" s="56"/>
      <c r="H300" s="56"/>
      <c r="I300" s="56"/>
      <c r="J300" s="56"/>
      <c r="K300" s="56"/>
      <c r="L300" s="57"/>
      <c r="M300" s="1"/>
      <c r="N300" s="1"/>
      <c r="O300" s="1"/>
    </row>
    <row r="301" spans="1:15" ht="12.75" customHeight="1">
      <c r="A301" s="1"/>
      <c r="B301" s="1"/>
      <c r="C301" s="56"/>
      <c r="D301" s="56"/>
      <c r="E301" s="56"/>
      <c r="F301" s="56"/>
      <c r="G301" s="56"/>
      <c r="H301" s="56"/>
      <c r="I301" s="56"/>
      <c r="J301" s="56"/>
      <c r="K301" s="56"/>
      <c r="L301" s="57"/>
      <c r="M301" s="1"/>
      <c r="N301" s="1"/>
      <c r="O301" s="1"/>
    </row>
    <row r="302" spans="1:15" ht="12.75" customHeight="1">
      <c r="A302" s="1"/>
      <c r="B302" s="1"/>
      <c r="C302" s="56"/>
      <c r="D302" s="56"/>
      <c r="E302" s="56"/>
      <c r="F302" s="56"/>
      <c r="G302" s="56"/>
      <c r="H302" s="56"/>
      <c r="I302" s="56"/>
      <c r="J302" s="56"/>
      <c r="K302" s="56"/>
      <c r="L302" s="57"/>
      <c r="M302" s="1"/>
      <c r="N302" s="1"/>
      <c r="O302" s="1"/>
    </row>
    <row r="303" spans="1:15" ht="12.75" customHeight="1">
      <c r="A303" s="1"/>
      <c r="B303" s="1"/>
      <c r="C303" s="56"/>
      <c r="D303" s="56"/>
      <c r="E303" s="56"/>
      <c r="F303" s="56"/>
      <c r="G303" s="56"/>
      <c r="H303" s="56"/>
      <c r="I303" s="56"/>
      <c r="J303" s="56"/>
      <c r="K303" s="56"/>
      <c r="L303" s="57"/>
      <c r="M303" s="1"/>
      <c r="N303" s="1"/>
      <c r="O303" s="1"/>
    </row>
    <row r="304" spans="1:15" ht="12.75" customHeight="1">
      <c r="A304" s="1"/>
      <c r="B304" s="1"/>
      <c r="C304" s="56"/>
      <c r="D304" s="56"/>
      <c r="E304" s="56"/>
      <c r="F304" s="56"/>
      <c r="G304" s="56"/>
      <c r="H304" s="56"/>
      <c r="I304" s="56"/>
      <c r="J304" s="56"/>
      <c r="K304" s="56"/>
      <c r="L304" s="57"/>
      <c r="M304" s="1"/>
      <c r="N304" s="1"/>
      <c r="O304" s="1"/>
    </row>
    <row r="305" spans="1:15" ht="12.75" customHeight="1">
      <c r="A305" s="1"/>
      <c r="B305" s="1"/>
      <c r="C305" s="56"/>
      <c r="D305" s="56"/>
      <c r="E305" s="56"/>
      <c r="F305" s="56"/>
      <c r="G305" s="56"/>
      <c r="H305" s="56"/>
      <c r="I305" s="56"/>
      <c r="J305" s="56"/>
      <c r="K305" s="56"/>
      <c r="L305" s="57"/>
      <c r="M305" s="1"/>
      <c r="N305" s="1"/>
      <c r="O305" s="1"/>
    </row>
    <row r="306" spans="1:15" ht="12.75" customHeight="1">
      <c r="A306" s="1"/>
      <c r="B306" s="1"/>
      <c r="C306" s="56"/>
      <c r="D306" s="56"/>
      <c r="E306" s="56"/>
      <c r="F306" s="56"/>
      <c r="G306" s="56"/>
      <c r="H306" s="56"/>
      <c r="I306" s="56"/>
      <c r="J306" s="56"/>
      <c r="K306" s="56"/>
      <c r="L306" s="57"/>
      <c r="M306" s="1"/>
      <c r="N306" s="1"/>
      <c r="O306" s="1"/>
    </row>
    <row r="307" spans="1:15" ht="12.75" customHeight="1">
      <c r="A307" s="1"/>
      <c r="B307" s="1"/>
      <c r="C307" s="56"/>
      <c r="D307" s="56"/>
      <c r="E307" s="56"/>
      <c r="F307" s="56"/>
      <c r="G307" s="56"/>
      <c r="H307" s="56"/>
      <c r="I307" s="56"/>
      <c r="J307" s="56"/>
      <c r="K307" s="56"/>
      <c r="L307" s="57"/>
      <c r="M307" s="1"/>
      <c r="N307" s="1"/>
      <c r="O307" s="1"/>
    </row>
    <row r="308" spans="1:15" ht="12.75" customHeight="1">
      <c r="A308" s="1"/>
      <c r="B308" s="1"/>
      <c r="C308" s="56"/>
      <c r="D308" s="56"/>
      <c r="E308" s="56"/>
      <c r="F308" s="56"/>
      <c r="G308" s="56"/>
      <c r="H308" s="56"/>
      <c r="I308" s="56"/>
      <c r="J308" s="56"/>
      <c r="K308" s="56"/>
      <c r="L308" s="57"/>
      <c r="M308" s="1"/>
      <c r="N308" s="1"/>
      <c r="O308" s="1"/>
    </row>
    <row r="309" spans="1:15" ht="12.75" customHeight="1">
      <c r="A309" s="1"/>
      <c r="B309" s="1"/>
      <c r="C309" s="56"/>
      <c r="D309" s="56"/>
      <c r="E309" s="56"/>
      <c r="F309" s="56"/>
      <c r="G309" s="56"/>
      <c r="H309" s="56"/>
      <c r="I309" s="56"/>
      <c r="J309" s="56"/>
      <c r="K309" s="56"/>
      <c r="L309" s="57"/>
      <c r="M309" s="1"/>
      <c r="N309" s="1"/>
      <c r="O309" s="1"/>
    </row>
    <row r="310" spans="1:15" ht="12.75" customHeight="1">
      <c r="A310" s="1"/>
      <c r="B310" s="1"/>
      <c r="C310" s="56"/>
      <c r="D310" s="56"/>
      <c r="E310" s="56"/>
      <c r="F310" s="56"/>
      <c r="G310" s="56"/>
      <c r="H310" s="56"/>
      <c r="I310" s="56"/>
      <c r="J310" s="56"/>
      <c r="K310" s="56"/>
      <c r="L310" s="57"/>
      <c r="M310" s="1"/>
      <c r="N310" s="1"/>
      <c r="O310" s="1"/>
    </row>
    <row r="311" spans="1:15" ht="12.75" customHeight="1">
      <c r="A311" s="1"/>
      <c r="B311" s="1"/>
      <c r="C311" s="56"/>
      <c r="D311" s="56"/>
      <c r="E311" s="56"/>
      <c r="F311" s="56"/>
      <c r="G311" s="56"/>
      <c r="H311" s="56"/>
      <c r="I311" s="56"/>
      <c r="J311" s="56"/>
      <c r="K311" s="56"/>
      <c r="L311" s="57"/>
      <c r="M311" s="1"/>
      <c r="N311" s="1"/>
      <c r="O311" s="1"/>
    </row>
    <row r="312" spans="1:15" ht="12.75" customHeight="1">
      <c r="A312" s="1"/>
      <c r="B312" s="1"/>
      <c r="C312" s="56"/>
      <c r="D312" s="56"/>
      <c r="E312" s="56"/>
      <c r="F312" s="56"/>
      <c r="G312" s="56"/>
      <c r="H312" s="56"/>
      <c r="I312" s="56"/>
      <c r="J312" s="56"/>
      <c r="K312" s="56"/>
      <c r="L312" s="57"/>
      <c r="M312" s="1"/>
      <c r="N312" s="1"/>
      <c r="O312" s="1"/>
    </row>
    <row r="313" spans="1:15" ht="12.75" customHeight="1">
      <c r="A313" s="1"/>
      <c r="B313" s="1"/>
      <c r="C313" s="56"/>
      <c r="D313" s="56"/>
      <c r="E313" s="56"/>
      <c r="F313" s="56"/>
      <c r="G313" s="56"/>
      <c r="H313" s="56"/>
      <c r="I313" s="56"/>
      <c r="J313" s="56"/>
      <c r="K313" s="56"/>
      <c r="L313" s="57"/>
      <c r="M313" s="1"/>
      <c r="N313" s="1"/>
      <c r="O313" s="1"/>
    </row>
    <row r="314" spans="1:15" ht="12.75" customHeight="1">
      <c r="A314" s="1"/>
      <c r="B314" s="1"/>
      <c r="C314" s="56"/>
      <c r="D314" s="56"/>
      <c r="E314" s="56"/>
      <c r="F314" s="56"/>
      <c r="G314" s="56"/>
      <c r="H314" s="56"/>
      <c r="I314" s="56"/>
      <c r="J314" s="56"/>
      <c r="K314" s="56"/>
      <c r="L314" s="57"/>
      <c r="M314" s="1"/>
      <c r="N314" s="1"/>
      <c r="O314" s="1"/>
    </row>
    <row r="315" spans="1:15" ht="12.75" customHeight="1">
      <c r="A315" s="1"/>
      <c r="B315" s="1"/>
      <c r="C315" s="56"/>
      <c r="D315" s="56"/>
      <c r="E315" s="56"/>
      <c r="F315" s="56"/>
      <c r="G315" s="56"/>
      <c r="H315" s="56"/>
      <c r="I315" s="56"/>
      <c r="J315" s="56"/>
      <c r="K315" s="56"/>
      <c r="L315" s="57"/>
      <c r="M315" s="1"/>
      <c r="N315" s="1"/>
      <c r="O315" s="1"/>
    </row>
    <row r="316" spans="1:15" ht="12.75" customHeight="1">
      <c r="A316" s="1"/>
      <c r="B316" s="1"/>
      <c r="C316" s="56"/>
      <c r="D316" s="56"/>
      <c r="E316" s="56"/>
      <c r="F316" s="56"/>
      <c r="G316" s="56"/>
      <c r="H316" s="56"/>
      <c r="I316" s="56"/>
      <c r="J316" s="56"/>
      <c r="K316" s="56"/>
      <c r="L316" s="57"/>
      <c r="M316" s="1"/>
      <c r="N316" s="1"/>
      <c r="O316" s="1"/>
    </row>
    <row r="317" spans="1:15" ht="12.75" customHeight="1">
      <c r="A317" s="1"/>
      <c r="B317" s="1"/>
      <c r="C317" s="56"/>
      <c r="D317" s="56"/>
      <c r="E317" s="56"/>
      <c r="F317" s="56"/>
      <c r="G317" s="56"/>
      <c r="H317" s="56"/>
      <c r="I317" s="56"/>
      <c r="J317" s="56"/>
      <c r="K317" s="56"/>
      <c r="L317" s="57"/>
      <c r="M317" s="1"/>
      <c r="N317" s="1"/>
      <c r="O317" s="1"/>
    </row>
    <row r="318" spans="1:15" ht="12.75" customHeight="1">
      <c r="A318" s="1"/>
      <c r="B318" s="1"/>
      <c r="C318" s="56"/>
      <c r="D318" s="56"/>
      <c r="E318" s="56"/>
      <c r="F318" s="56"/>
      <c r="G318" s="56"/>
      <c r="H318" s="56"/>
      <c r="I318" s="56"/>
      <c r="J318" s="56"/>
      <c r="K318" s="56"/>
      <c r="L318" s="57"/>
      <c r="M318" s="1"/>
      <c r="N318" s="1"/>
      <c r="O318" s="1"/>
    </row>
    <row r="319" spans="1:15" ht="12.75" customHeight="1">
      <c r="A319" s="1"/>
      <c r="B319" s="1"/>
      <c r="C319" s="56"/>
      <c r="D319" s="56"/>
      <c r="E319" s="56"/>
      <c r="F319" s="56"/>
      <c r="G319" s="56"/>
      <c r="H319" s="56"/>
      <c r="I319" s="56"/>
      <c r="J319" s="56"/>
      <c r="K319" s="56"/>
      <c r="L319" s="57"/>
      <c r="M319" s="1"/>
      <c r="N319" s="1"/>
      <c r="O319" s="1"/>
    </row>
    <row r="320" spans="1:15" ht="12.75" customHeight="1">
      <c r="A320" s="1"/>
      <c r="B320" s="1"/>
      <c r="C320" s="56"/>
      <c r="D320" s="56"/>
      <c r="E320" s="56"/>
      <c r="F320" s="56"/>
      <c r="G320" s="56"/>
      <c r="H320" s="56"/>
      <c r="I320" s="56"/>
      <c r="J320" s="56"/>
      <c r="K320" s="56"/>
      <c r="L320" s="57"/>
      <c r="M320" s="1"/>
      <c r="N320" s="1"/>
      <c r="O320" s="1"/>
    </row>
    <row r="321" spans="1:15" ht="12.75" customHeight="1">
      <c r="A321" s="1"/>
      <c r="B321" s="1"/>
      <c r="C321" s="56"/>
      <c r="D321" s="56"/>
      <c r="E321" s="56"/>
      <c r="F321" s="56"/>
      <c r="G321" s="56"/>
      <c r="H321" s="56"/>
      <c r="I321" s="56"/>
      <c r="J321" s="56"/>
      <c r="K321" s="56"/>
      <c r="L321" s="57"/>
      <c r="M321" s="1"/>
      <c r="N321" s="1"/>
      <c r="O321" s="1"/>
    </row>
    <row r="322" spans="1:15" ht="12.75" customHeight="1">
      <c r="A322" s="1"/>
      <c r="B322" s="1"/>
      <c r="C322" s="56"/>
      <c r="D322" s="56"/>
      <c r="E322" s="56"/>
      <c r="F322" s="56"/>
      <c r="G322" s="56"/>
      <c r="H322" s="56"/>
      <c r="I322" s="56"/>
      <c r="J322" s="56"/>
      <c r="K322" s="56"/>
      <c r="L322" s="57"/>
      <c r="M322" s="1"/>
      <c r="N322" s="1"/>
      <c r="O322" s="1"/>
    </row>
    <row r="323" spans="1:15" ht="12.75" customHeight="1">
      <c r="A323" s="1"/>
      <c r="B323" s="1"/>
      <c r="C323" s="56"/>
      <c r="D323" s="56"/>
      <c r="E323" s="56"/>
      <c r="F323" s="56"/>
      <c r="G323" s="56"/>
      <c r="H323" s="56"/>
      <c r="I323" s="56"/>
      <c r="J323" s="56"/>
      <c r="K323" s="56"/>
      <c r="L323" s="57"/>
      <c r="M323" s="1"/>
      <c r="N323" s="1"/>
      <c r="O323" s="1"/>
    </row>
    <row r="324" spans="1:15" ht="12.75" customHeight="1">
      <c r="A324" s="1"/>
      <c r="B324" s="1"/>
      <c r="C324" s="56"/>
      <c r="D324" s="56"/>
      <c r="E324" s="56"/>
      <c r="F324" s="56"/>
      <c r="G324" s="56"/>
      <c r="H324" s="56"/>
      <c r="I324" s="56"/>
      <c r="J324" s="56"/>
      <c r="K324" s="56"/>
      <c r="L324" s="57"/>
      <c r="M324" s="1"/>
      <c r="N324" s="1"/>
      <c r="O324" s="1"/>
    </row>
    <row r="325" spans="1:15" ht="12.75" customHeight="1">
      <c r="A325" s="1"/>
      <c r="B325" s="1"/>
      <c r="C325" s="56"/>
      <c r="D325" s="56"/>
      <c r="E325" s="56"/>
      <c r="F325" s="56"/>
      <c r="G325" s="56"/>
      <c r="H325" s="56"/>
      <c r="I325" s="56"/>
      <c r="J325" s="56"/>
      <c r="K325" s="56"/>
      <c r="L325" s="57"/>
      <c r="M325" s="1"/>
      <c r="N325" s="1"/>
      <c r="O325" s="1"/>
    </row>
    <row r="326" spans="1:15" ht="12.75" customHeight="1">
      <c r="A326" s="1"/>
      <c r="B326" s="1"/>
      <c r="C326" s="56"/>
      <c r="D326" s="56"/>
      <c r="E326" s="56"/>
      <c r="F326" s="56"/>
      <c r="G326" s="56"/>
      <c r="H326" s="56"/>
      <c r="I326" s="56"/>
      <c r="J326" s="56"/>
      <c r="K326" s="56"/>
      <c r="L326" s="57"/>
      <c r="M326" s="1"/>
      <c r="N326" s="1"/>
      <c r="O326" s="1"/>
    </row>
    <row r="327" spans="1:15" ht="12.75" customHeight="1">
      <c r="A327" s="1"/>
      <c r="B327" s="1"/>
      <c r="C327" s="56"/>
      <c r="D327" s="56"/>
      <c r="E327" s="56"/>
      <c r="F327" s="56"/>
      <c r="G327" s="56"/>
      <c r="H327" s="56"/>
      <c r="I327" s="56"/>
      <c r="J327" s="56"/>
      <c r="K327" s="56"/>
      <c r="L327" s="57"/>
      <c r="M327" s="1"/>
      <c r="N327" s="1"/>
      <c r="O327" s="1"/>
    </row>
    <row r="328" spans="1:15" ht="12.75" customHeight="1">
      <c r="A328" s="1"/>
      <c r="B328" s="1"/>
      <c r="C328" s="56"/>
      <c r="D328" s="56"/>
      <c r="E328" s="56"/>
      <c r="F328" s="56"/>
      <c r="G328" s="56"/>
      <c r="H328" s="56"/>
      <c r="I328" s="56"/>
      <c r="J328" s="56"/>
      <c r="K328" s="56"/>
      <c r="L328" s="57"/>
      <c r="M328" s="1"/>
      <c r="N328" s="1"/>
      <c r="O328" s="1"/>
    </row>
    <row r="329" spans="1:15" ht="12.75" customHeight="1">
      <c r="A329" s="1"/>
      <c r="B329" s="1"/>
      <c r="C329" s="56"/>
      <c r="D329" s="56"/>
      <c r="E329" s="56"/>
      <c r="F329" s="56"/>
      <c r="G329" s="56"/>
      <c r="H329" s="56"/>
      <c r="I329" s="56"/>
      <c r="J329" s="56"/>
      <c r="K329" s="56"/>
      <c r="L329" s="57"/>
      <c r="M329" s="1"/>
      <c r="N329" s="1"/>
      <c r="O329" s="1"/>
    </row>
    <row r="330" spans="1:15" ht="12.75" customHeight="1">
      <c r="A330" s="1"/>
      <c r="B330" s="1"/>
      <c r="C330" s="56"/>
      <c r="D330" s="56"/>
      <c r="E330" s="56"/>
      <c r="F330" s="56"/>
      <c r="G330" s="56"/>
      <c r="H330" s="56"/>
      <c r="I330" s="56"/>
      <c r="J330" s="56"/>
      <c r="K330" s="56"/>
      <c r="L330" s="57"/>
      <c r="M330" s="1"/>
      <c r="N330" s="1"/>
      <c r="O330" s="1"/>
    </row>
    <row r="331" spans="1:15" ht="12.75" customHeight="1">
      <c r="A331" s="1"/>
      <c r="B331" s="1"/>
      <c r="C331" s="56"/>
      <c r="D331" s="56"/>
      <c r="E331" s="56"/>
      <c r="F331" s="56"/>
      <c r="G331" s="56"/>
      <c r="H331" s="56"/>
      <c r="I331" s="56"/>
      <c r="J331" s="56"/>
      <c r="K331" s="56"/>
      <c r="L331" s="57"/>
      <c r="M331" s="1"/>
      <c r="N331" s="1"/>
      <c r="O331" s="1"/>
    </row>
    <row r="332" spans="1:15" ht="12.75" customHeight="1">
      <c r="A332" s="1"/>
      <c r="B332" s="1"/>
      <c r="C332" s="56"/>
      <c r="D332" s="56"/>
      <c r="E332" s="56"/>
      <c r="F332" s="56"/>
      <c r="G332" s="56"/>
      <c r="H332" s="56"/>
      <c r="I332" s="56"/>
      <c r="J332" s="56"/>
      <c r="K332" s="56"/>
      <c r="L332" s="57"/>
      <c r="M332" s="1"/>
      <c r="N332" s="1"/>
      <c r="O332" s="1"/>
    </row>
    <row r="333" spans="1:15" ht="12.75" customHeight="1">
      <c r="A333" s="1"/>
      <c r="B333" s="1"/>
      <c r="C333" s="56"/>
      <c r="D333" s="56"/>
      <c r="E333" s="56"/>
      <c r="F333" s="56"/>
      <c r="G333" s="56"/>
      <c r="H333" s="56"/>
      <c r="I333" s="56"/>
      <c r="J333" s="56"/>
      <c r="K333" s="56"/>
      <c r="L333" s="57"/>
      <c r="M333" s="1"/>
      <c r="N333" s="1"/>
      <c r="O333" s="1"/>
    </row>
    <row r="334" spans="1:15" ht="12.75" customHeight="1">
      <c r="A334" s="1"/>
      <c r="B334" s="1"/>
      <c r="C334" s="56"/>
      <c r="D334" s="56"/>
      <c r="E334" s="56"/>
      <c r="F334" s="56"/>
      <c r="G334" s="56"/>
      <c r="H334" s="56"/>
      <c r="I334" s="56"/>
      <c r="J334" s="56"/>
      <c r="K334" s="56"/>
      <c r="L334" s="57"/>
      <c r="M334" s="1"/>
      <c r="N334" s="1"/>
      <c r="O334" s="1"/>
    </row>
    <row r="335" spans="1:15" ht="12.75" customHeight="1">
      <c r="A335" s="1"/>
      <c r="B335" s="1"/>
      <c r="C335" s="62"/>
      <c r="D335" s="62"/>
      <c r="E335" s="56"/>
      <c r="F335" s="56"/>
      <c r="G335" s="56"/>
      <c r="H335" s="62"/>
      <c r="I335" s="62"/>
      <c r="J335" s="62"/>
      <c r="K335" s="62"/>
      <c r="L335" s="57"/>
      <c r="M335" s="1"/>
      <c r="N335" s="1"/>
      <c r="O335" s="1"/>
    </row>
    <row r="336" spans="1:15" ht="12.75" customHeight="1">
      <c r="A336" s="1"/>
      <c r="B336" s="1"/>
      <c r="C336" s="56"/>
      <c r="D336" s="56"/>
      <c r="E336" s="56"/>
      <c r="F336" s="56"/>
      <c r="G336" s="56"/>
      <c r="H336" s="56"/>
      <c r="I336" s="56"/>
      <c r="J336" s="56"/>
      <c r="K336" s="56"/>
      <c r="L336" s="57"/>
      <c r="M336" s="1"/>
      <c r="N336" s="1"/>
      <c r="O336" s="1"/>
    </row>
    <row r="337" spans="1:15" ht="12.75" customHeight="1">
      <c r="A337" s="1"/>
      <c r="B337" s="1"/>
      <c r="C337" s="56"/>
      <c r="D337" s="56"/>
      <c r="E337" s="56"/>
      <c r="F337" s="56"/>
      <c r="G337" s="56"/>
      <c r="H337" s="56"/>
      <c r="I337" s="56"/>
      <c r="J337" s="56"/>
      <c r="K337" s="56"/>
      <c r="L337" s="57"/>
      <c r="M337" s="1"/>
      <c r="N337" s="1"/>
      <c r="O337" s="1"/>
    </row>
    <row r="338" spans="1:15" ht="12.75" customHeight="1">
      <c r="A338" s="1"/>
      <c r="B338" s="1"/>
      <c r="C338" s="56"/>
      <c r="D338" s="56"/>
      <c r="E338" s="56"/>
      <c r="F338" s="56"/>
      <c r="G338" s="56"/>
      <c r="H338" s="56"/>
      <c r="I338" s="56"/>
      <c r="J338" s="56"/>
      <c r="K338" s="56"/>
      <c r="L338" s="57"/>
      <c r="M338" s="1"/>
      <c r="N338" s="1"/>
      <c r="O338" s="1"/>
    </row>
    <row r="339" spans="1:15" ht="12.75" customHeight="1">
      <c r="A339" s="1"/>
      <c r="B339" s="1"/>
      <c r="C339" s="56"/>
      <c r="D339" s="56"/>
      <c r="E339" s="56"/>
      <c r="F339" s="56"/>
      <c r="G339" s="56"/>
      <c r="H339" s="56"/>
      <c r="I339" s="56"/>
      <c r="J339" s="56"/>
      <c r="K339" s="56"/>
      <c r="L339" s="57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2"/>
  <sheetViews>
    <sheetView zoomScale="85" zoomScaleNormal="85" workbookViewId="0">
      <pane ySplit="10" topLeftCell="A11" activePane="bottomLeft" state="frozen"/>
      <selection pane="bottomLeft" activeCell="H20" sqref="H20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85"/>
      <c r="B1" s="386"/>
      <c r="C1" s="66"/>
      <c r="D1" s="66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40" t="s">
        <v>282</v>
      </c>
      <c r="M5" s="1"/>
      <c r="N5" s="1"/>
      <c r="O5" s="1"/>
    </row>
    <row r="6" spans="1:15" ht="12.75" customHeight="1">
      <c r="A6" s="67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44977</v>
      </c>
      <c r="L6" s="1"/>
      <c r="M6" s="1"/>
      <c r="N6" s="1"/>
      <c r="O6" s="1"/>
    </row>
    <row r="7" spans="1:15" ht="12.75" customHeight="1">
      <c r="B7" s="1"/>
      <c r="C7" s="1" t="s">
        <v>283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4"/>
      <c r="B8" s="5"/>
      <c r="C8" s="5"/>
      <c r="D8" s="5"/>
      <c r="E8" s="5"/>
      <c r="F8" s="5"/>
      <c r="G8" s="68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78" t="s">
        <v>16</v>
      </c>
      <c r="B9" s="380" t="s">
        <v>18</v>
      </c>
      <c r="C9" s="384" t="s">
        <v>20</v>
      </c>
      <c r="D9" s="384" t="s">
        <v>21</v>
      </c>
      <c r="E9" s="375" t="s">
        <v>22</v>
      </c>
      <c r="F9" s="376"/>
      <c r="G9" s="377"/>
      <c r="H9" s="375" t="s">
        <v>23</v>
      </c>
      <c r="I9" s="376"/>
      <c r="J9" s="377"/>
      <c r="K9" s="23"/>
      <c r="L9" s="24"/>
      <c r="M9" s="50"/>
      <c r="N9" s="1"/>
      <c r="O9" s="1"/>
    </row>
    <row r="10" spans="1:15" ht="42.75" customHeight="1">
      <c r="A10" s="382"/>
      <c r="B10" s="383"/>
      <c r="C10" s="383"/>
      <c r="D10" s="383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226</v>
      </c>
      <c r="N10" s="1"/>
      <c r="O10" s="1"/>
    </row>
    <row r="11" spans="1:15" ht="12" customHeight="1">
      <c r="A11" s="30">
        <v>1</v>
      </c>
      <c r="B11" s="236" t="s">
        <v>284</v>
      </c>
      <c r="C11" s="231">
        <v>22177.05</v>
      </c>
      <c r="D11" s="232">
        <v>22161.8</v>
      </c>
      <c r="E11" s="232">
        <v>21966.799999999999</v>
      </c>
      <c r="F11" s="232">
        <v>21756.55</v>
      </c>
      <c r="G11" s="232">
        <v>21561.55</v>
      </c>
      <c r="H11" s="232">
        <v>22372.05</v>
      </c>
      <c r="I11" s="232">
        <v>22567.05</v>
      </c>
      <c r="J11" s="232">
        <v>22777.3</v>
      </c>
      <c r="K11" s="231">
        <v>22356.799999999999</v>
      </c>
      <c r="L11" s="231">
        <v>21951.55</v>
      </c>
      <c r="M11" s="231">
        <v>0.12667</v>
      </c>
      <c r="N11" s="1"/>
      <c r="O11" s="1"/>
    </row>
    <row r="12" spans="1:15" ht="12" customHeight="1">
      <c r="A12" s="30">
        <v>2</v>
      </c>
      <c r="B12" s="217" t="s">
        <v>285</v>
      </c>
      <c r="C12" s="231">
        <v>3136.15</v>
      </c>
      <c r="D12" s="232">
        <v>3165.1166666666663</v>
      </c>
      <c r="E12" s="232">
        <v>3092.2333333333327</v>
      </c>
      <c r="F12" s="232">
        <v>3048.3166666666662</v>
      </c>
      <c r="G12" s="232">
        <v>2975.4333333333325</v>
      </c>
      <c r="H12" s="232">
        <v>3209.0333333333328</v>
      </c>
      <c r="I12" s="232">
        <v>3281.916666666667</v>
      </c>
      <c r="J12" s="232">
        <v>3325.833333333333</v>
      </c>
      <c r="K12" s="231">
        <v>3238</v>
      </c>
      <c r="L12" s="231">
        <v>3121.2</v>
      </c>
      <c r="M12" s="231">
        <v>3.53966</v>
      </c>
      <c r="N12" s="1"/>
      <c r="O12" s="1"/>
    </row>
    <row r="13" spans="1:15" ht="12" customHeight="1">
      <c r="A13" s="30">
        <v>3</v>
      </c>
      <c r="B13" s="217" t="s">
        <v>43</v>
      </c>
      <c r="C13" s="231">
        <v>1839.4</v>
      </c>
      <c r="D13" s="232">
        <v>1839.1666666666667</v>
      </c>
      <c r="E13" s="232">
        <v>1812.7833333333335</v>
      </c>
      <c r="F13" s="232">
        <v>1786.1666666666667</v>
      </c>
      <c r="G13" s="232">
        <v>1759.7833333333335</v>
      </c>
      <c r="H13" s="232">
        <v>1865.7833333333335</v>
      </c>
      <c r="I13" s="232">
        <v>1892.1666666666667</v>
      </c>
      <c r="J13" s="232">
        <v>1918.7833333333335</v>
      </c>
      <c r="K13" s="231">
        <v>1865.55</v>
      </c>
      <c r="L13" s="231">
        <v>1812.55</v>
      </c>
      <c r="M13" s="231">
        <v>8.8262599999999996</v>
      </c>
      <c r="N13" s="1"/>
      <c r="O13" s="1"/>
    </row>
    <row r="14" spans="1:15" ht="12" customHeight="1">
      <c r="A14" s="30">
        <v>4</v>
      </c>
      <c r="B14" s="217" t="s">
        <v>287</v>
      </c>
      <c r="C14" s="231">
        <v>2777</v>
      </c>
      <c r="D14" s="232">
        <v>2775.25</v>
      </c>
      <c r="E14" s="232">
        <v>2761.75</v>
      </c>
      <c r="F14" s="232">
        <v>2746.5</v>
      </c>
      <c r="G14" s="232">
        <v>2733</v>
      </c>
      <c r="H14" s="232">
        <v>2790.5</v>
      </c>
      <c r="I14" s="232">
        <v>2804</v>
      </c>
      <c r="J14" s="232">
        <v>2819.25</v>
      </c>
      <c r="K14" s="231">
        <v>2788.75</v>
      </c>
      <c r="L14" s="231">
        <v>2760</v>
      </c>
      <c r="M14" s="231">
        <v>0.27256999999999998</v>
      </c>
      <c r="N14" s="1"/>
      <c r="O14" s="1"/>
    </row>
    <row r="15" spans="1:15" ht="12" customHeight="1">
      <c r="A15" s="30">
        <v>5</v>
      </c>
      <c r="B15" s="217" t="s">
        <v>288</v>
      </c>
      <c r="C15" s="231">
        <v>1287.9000000000001</v>
      </c>
      <c r="D15" s="232">
        <v>1299.2666666666667</v>
      </c>
      <c r="E15" s="232">
        <v>1260.6333333333332</v>
      </c>
      <c r="F15" s="232">
        <v>1233.3666666666666</v>
      </c>
      <c r="G15" s="232">
        <v>1194.7333333333331</v>
      </c>
      <c r="H15" s="232">
        <v>1326.5333333333333</v>
      </c>
      <c r="I15" s="232">
        <v>1365.166666666667</v>
      </c>
      <c r="J15" s="232">
        <v>1392.4333333333334</v>
      </c>
      <c r="K15" s="231">
        <v>1337.9</v>
      </c>
      <c r="L15" s="231">
        <v>1272</v>
      </c>
      <c r="M15" s="231">
        <v>5.6397199999999996</v>
      </c>
      <c r="N15" s="1"/>
      <c r="O15" s="1"/>
    </row>
    <row r="16" spans="1:15" ht="12" customHeight="1">
      <c r="A16" s="30">
        <v>6</v>
      </c>
      <c r="B16" s="217" t="s">
        <v>59</v>
      </c>
      <c r="C16" s="231">
        <v>613.5</v>
      </c>
      <c r="D16" s="232">
        <v>614.66666666666663</v>
      </c>
      <c r="E16" s="232">
        <v>603.33333333333326</v>
      </c>
      <c r="F16" s="232">
        <v>593.16666666666663</v>
      </c>
      <c r="G16" s="232">
        <v>581.83333333333326</v>
      </c>
      <c r="H16" s="232">
        <v>624.83333333333326</v>
      </c>
      <c r="I16" s="232">
        <v>636.16666666666652</v>
      </c>
      <c r="J16" s="232">
        <v>646.33333333333326</v>
      </c>
      <c r="K16" s="231">
        <v>626</v>
      </c>
      <c r="L16" s="231">
        <v>604.5</v>
      </c>
      <c r="M16" s="231">
        <v>16.86927</v>
      </c>
      <c r="N16" s="1"/>
      <c r="O16" s="1"/>
    </row>
    <row r="17" spans="1:15" ht="12" customHeight="1">
      <c r="A17" s="30">
        <v>7</v>
      </c>
      <c r="B17" s="217" t="s">
        <v>289</v>
      </c>
      <c r="C17" s="231">
        <v>378.8</v>
      </c>
      <c r="D17" s="232">
        <v>380</v>
      </c>
      <c r="E17" s="232">
        <v>376.05</v>
      </c>
      <c r="F17" s="232">
        <v>373.3</v>
      </c>
      <c r="G17" s="232">
        <v>369.35</v>
      </c>
      <c r="H17" s="232">
        <v>382.75</v>
      </c>
      <c r="I17" s="232">
        <v>386.70000000000005</v>
      </c>
      <c r="J17" s="232">
        <v>389.45</v>
      </c>
      <c r="K17" s="231">
        <v>383.95</v>
      </c>
      <c r="L17" s="231">
        <v>377.25</v>
      </c>
      <c r="M17" s="231">
        <v>0.38685999999999998</v>
      </c>
      <c r="N17" s="1"/>
      <c r="O17" s="1"/>
    </row>
    <row r="18" spans="1:15" ht="12" customHeight="1">
      <c r="A18" s="30">
        <v>8</v>
      </c>
      <c r="B18" s="217" t="s">
        <v>290</v>
      </c>
      <c r="C18" s="231">
        <v>1888.5</v>
      </c>
      <c r="D18" s="232">
        <v>1878.4666666666665</v>
      </c>
      <c r="E18" s="232">
        <v>1840.2833333333328</v>
      </c>
      <c r="F18" s="232">
        <v>1792.0666666666664</v>
      </c>
      <c r="G18" s="232">
        <v>1753.8833333333328</v>
      </c>
      <c r="H18" s="232">
        <v>1926.6833333333329</v>
      </c>
      <c r="I18" s="232">
        <v>1964.8666666666668</v>
      </c>
      <c r="J18" s="232">
        <v>2013.083333333333</v>
      </c>
      <c r="K18" s="231">
        <v>1916.65</v>
      </c>
      <c r="L18" s="231">
        <v>1830.25</v>
      </c>
      <c r="M18" s="231">
        <v>1.17526</v>
      </c>
      <c r="N18" s="1"/>
      <c r="O18" s="1"/>
    </row>
    <row r="19" spans="1:15" ht="12" customHeight="1">
      <c r="A19" s="30">
        <v>9</v>
      </c>
      <c r="B19" s="217" t="s">
        <v>234</v>
      </c>
      <c r="C19" s="231">
        <v>20216.2</v>
      </c>
      <c r="D19" s="232">
        <v>20243.983333333334</v>
      </c>
      <c r="E19" s="232">
        <v>20012.616666666669</v>
      </c>
      <c r="F19" s="232">
        <v>19809.033333333336</v>
      </c>
      <c r="G19" s="232">
        <v>19577.666666666672</v>
      </c>
      <c r="H19" s="232">
        <v>20447.566666666666</v>
      </c>
      <c r="I19" s="232">
        <v>20678.933333333327</v>
      </c>
      <c r="J19" s="232">
        <v>20882.516666666663</v>
      </c>
      <c r="K19" s="231">
        <v>20475.349999999999</v>
      </c>
      <c r="L19" s="231">
        <v>20040.400000000001</v>
      </c>
      <c r="M19" s="231">
        <v>8.516E-2</v>
      </c>
      <c r="N19" s="1"/>
      <c r="O19" s="1"/>
    </row>
    <row r="20" spans="1:15" ht="12" customHeight="1">
      <c r="A20" s="30">
        <v>10</v>
      </c>
      <c r="B20" s="217" t="s">
        <v>45</v>
      </c>
      <c r="C20" s="231">
        <v>1722.7</v>
      </c>
      <c r="D20" s="232">
        <v>1747.25</v>
      </c>
      <c r="E20" s="232">
        <v>1678.65</v>
      </c>
      <c r="F20" s="232">
        <v>1634.6000000000001</v>
      </c>
      <c r="G20" s="232">
        <v>1566.0000000000002</v>
      </c>
      <c r="H20" s="232">
        <v>1791.3</v>
      </c>
      <c r="I20" s="232">
        <v>1859.8999999999999</v>
      </c>
      <c r="J20" s="232">
        <v>1903.9499999999998</v>
      </c>
      <c r="K20" s="231">
        <v>1815.85</v>
      </c>
      <c r="L20" s="231">
        <v>1703.2</v>
      </c>
      <c r="M20" s="231">
        <v>53.925130000000003</v>
      </c>
      <c r="N20" s="1"/>
      <c r="O20" s="1"/>
    </row>
    <row r="21" spans="1:15" ht="12" customHeight="1">
      <c r="A21" s="30">
        <v>11</v>
      </c>
      <c r="B21" s="217" t="s">
        <v>235</v>
      </c>
      <c r="C21" s="231">
        <v>628.65</v>
      </c>
      <c r="D21" s="232">
        <v>628.36666666666667</v>
      </c>
      <c r="E21" s="232">
        <v>616.83333333333337</v>
      </c>
      <c r="F21" s="232">
        <v>605.01666666666665</v>
      </c>
      <c r="G21" s="232">
        <v>593.48333333333335</v>
      </c>
      <c r="H21" s="232">
        <v>640.18333333333339</v>
      </c>
      <c r="I21" s="232">
        <v>651.7166666666667</v>
      </c>
      <c r="J21" s="232">
        <v>663.53333333333342</v>
      </c>
      <c r="K21" s="231">
        <v>639.9</v>
      </c>
      <c r="L21" s="231">
        <v>616.54999999999995</v>
      </c>
      <c r="M21" s="231">
        <v>36.865670000000001</v>
      </c>
      <c r="N21" s="1"/>
      <c r="O21" s="1"/>
    </row>
    <row r="22" spans="1:15" ht="12" customHeight="1">
      <c r="A22" s="30">
        <v>12</v>
      </c>
      <c r="B22" s="217" t="s">
        <v>46</v>
      </c>
      <c r="C22" s="231">
        <v>578.65</v>
      </c>
      <c r="D22" s="232">
        <v>577.91666666666663</v>
      </c>
      <c r="E22" s="232">
        <v>569.83333333333326</v>
      </c>
      <c r="F22" s="232">
        <v>561.01666666666665</v>
      </c>
      <c r="G22" s="232">
        <v>552.93333333333328</v>
      </c>
      <c r="H22" s="232">
        <v>586.73333333333323</v>
      </c>
      <c r="I22" s="232">
        <v>594.81666666666649</v>
      </c>
      <c r="J22" s="232">
        <v>603.63333333333321</v>
      </c>
      <c r="K22" s="231">
        <v>586</v>
      </c>
      <c r="L22" s="231">
        <v>569.1</v>
      </c>
      <c r="M22" s="231">
        <v>88.806200000000004</v>
      </c>
      <c r="N22" s="1"/>
      <c r="O22" s="1"/>
    </row>
    <row r="23" spans="1:15" ht="12.75" customHeight="1">
      <c r="A23" s="30">
        <v>13</v>
      </c>
      <c r="B23" s="217" t="s">
        <v>236</v>
      </c>
      <c r="C23" s="231">
        <v>971.5</v>
      </c>
      <c r="D23" s="232">
        <v>986.13333333333333</v>
      </c>
      <c r="E23" s="232">
        <v>956.86666666666667</v>
      </c>
      <c r="F23" s="232">
        <v>942.23333333333335</v>
      </c>
      <c r="G23" s="232">
        <v>912.9666666666667</v>
      </c>
      <c r="H23" s="232">
        <v>1000.7666666666667</v>
      </c>
      <c r="I23" s="232">
        <v>1030.0333333333333</v>
      </c>
      <c r="J23" s="232">
        <v>1044.6666666666665</v>
      </c>
      <c r="K23" s="231">
        <v>1015.4</v>
      </c>
      <c r="L23" s="231">
        <v>971.5</v>
      </c>
      <c r="M23" s="231">
        <v>13.00386</v>
      </c>
      <c r="N23" s="1"/>
      <c r="O23" s="1"/>
    </row>
    <row r="24" spans="1:15" ht="12.75" customHeight="1">
      <c r="A24" s="30">
        <v>14</v>
      </c>
      <c r="B24" s="217" t="s">
        <v>237</v>
      </c>
      <c r="C24" s="231">
        <v>920.4</v>
      </c>
      <c r="D24" s="232">
        <v>942.83333333333337</v>
      </c>
      <c r="E24" s="232">
        <v>897.7166666666667</v>
      </c>
      <c r="F24" s="232">
        <v>875.0333333333333</v>
      </c>
      <c r="G24" s="232">
        <v>829.91666666666663</v>
      </c>
      <c r="H24" s="232">
        <v>965.51666666666677</v>
      </c>
      <c r="I24" s="232">
        <v>1010.6333333333333</v>
      </c>
      <c r="J24" s="232">
        <v>1033.3166666666668</v>
      </c>
      <c r="K24" s="231">
        <v>987.95</v>
      </c>
      <c r="L24" s="231">
        <v>920.15</v>
      </c>
      <c r="M24" s="231">
        <v>15.961309999999999</v>
      </c>
      <c r="N24" s="1"/>
      <c r="O24" s="1"/>
    </row>
    <row r="25" spans="1:15" ht="12.75" customHeight="1">
      <c r="A25" s="30">
        <v>15</v>
      </c>
      <c r="B25" s="217" t="s">
        <v>845</v>
      </c>
      <c r="C25" s="231">
        <v>438.25</v>
      </c>
      <c r="D25" s="232">
        <v>431.7833333333333</v>
      </c>
      <c r="E25" s="232">
        <v>425.31666666666661</v>
      </c>
      <c r="F25" s="232">
        <v>412.38333333333333</v>
      </c>
      <c r="G25" s="232">
        <v>405.91666666666663</v>
      </c>
      <c r="H25" s="232">
        <v>444.71666666666658</v>
      </c>
      <c r="I25" s="232">
        <v>451.18333333333328</v>
      </c>
      <c r="J25" s="232">
        <v>464.11666666666656</v>
      </c>
      <c r="K25" s="231">
        <v>438.25</v>
      </c>
      <c r="L25" s="231">
        <v>418.85</v>
      </c>
      <c r="M25" s="231">
        <v>49.092610000000001</v>
      </c>
      <c r="N25" s="1"/>
      <c r="O25" s="1"/>
    </row>
    <row r="26" spans="1:15" ht="12.75" customHeight="1">
      <c r="A26" s="30">
        <v>16</v>
      </c>
      <c r="B26" s="217" t="s">
        <v>238</v>
      </c>
      <c r="C26" s="231">
        <v>143.94999999999999</v>
      </c>
      <c r="D26" s="232">
        <v>144.28333333333333</v>
      </c>
      <c r="E26" s="232">
        <v>142.21666666666667</v>
      </c>
      <c r="F26" s="232">
        <v>140.48333333333335</v>
      </c>
      <c r="G26" s="232">
        <v>138.41666666666669</v>
      </c>
      <c r="H26" s="232">
        <v>146.01666666666665</v>
      </c>
      <c r="I26" s="232">
        <v>148.08333333333331</v>
      </c>
      <c r="J26" s="232">
        <v>149.81666666666663</v>
      </c>
      <c r="K26" s="231">
        <v>146.35</v>
      </c>
      <c r="L26" s="231">
        <v>142.55000000000001</v>
      </c>
      <c r="M26" s="231">
        <v>16.651409999999998</v>
      </c>
      <c r="N26" s="1"/>
      <c r="O26" s="1"/>
    </row>
    <row r="27" spans="1:15" ht="12.75" customHeight="1">
      <c r="A27" s="30">
        <v>17</v>
      </c>
      <c r="B27" s="217" t="s">
        <v>41</v>
      </c>
      <c r="C27" s="231">
        <v>262.3</v>
      </c>
      <c r="D27" s="232">
        <v>262.23333333333335</v>
      </c>
      <c r="E27" s="232">
        <v>259.06666666666672</v>
      </c>
      <c r="F27" s="232">
        <v>255.83333333333337</v>
      </c>
      <c r="G27" s="232">
        <v>252.66666666666674</v>
      </c>
      <c r="H27" s="232">
        <v>265.4666666666667</v>
      </c>
      <c r="I27" s="232">
        <v>268.63333333333333</v>
      </c>
      <c r="J27" s="232">
        <v>271.86666666666667</v>
      </c>
      <c r="K27" s="231">
        <v>265.39999999999998</v>
      </c>
      <c r="L27" s="231">
        <v>259</v>
      </c>
      <c r="M27" s="231">
        <v>30.434909999999999</v>
      </c>
      <c r="N27" s="1"/>
      <c r="O27" s="1"/>
    </row>
    <row r="28" spans="1:15" ht="12.75" customHeight="1">
      <c r="A28" s="30">
        <v>18</v>
      </c>
      <c r="B28" s="217" t="s">
        <v>809</v>
      </c>
      <c r="C28" s="231">
        <v>399.65</v>
      </c>
      <c r="D28" s="232">
        <v>399.38333333333327</v>
      </c>
      <c r="E28" s="232">
        <v>398.06666666666655</v>
      </c>
      <c r="F28" s="232">
        <v>396.48333333333329</v>
      </c>
      <c r="G28" s="232">
        <v>395.16666666666657</v>
      </c>
      <c r="H28" s="232">
        <v>400.96666666666653</v>
      </c>
      <c r="I28" s="232">
        <v>402.28333333333325</v>
      </c>
      <c r="J28" s="232">
        <v>403.8666666666665</v>
      </c>
      <c r="K28" s="231">
        <v>400.7</v>
      </c>
      <c r="L28" s="231">
        <v>397.8</v>
      </c>
      <c r="M28" s="231">
        <v>0.39692</v>
      </c>
      <c r="N28" s="1"/>
      <c r="O28" s="1"/>
    </row>
    <row r="29" spans="1:15" ht="12.75" customHeight="1">
      <c r="A29" s="30">
        <v>19</v>
      </c>
      <c r="B29" s="217" t="s">
        <v>291</v>
      </c>
      <c r="C29" s="231">
        <v>348.6</v>
      </c>
      <c r="D29" s="232">
        <v>347.45000000000005</v>
      </c>
      <c r="E29" s="232">
        <v>342.10000000000008</v>
      </c>
      <c r="F29" s="232">
        <v>335.6</v>
      </c>
      <c r="G29" s="232">
        <v>330.25000000000006</v>
      </c>
      <c r="H29" s="232">
        <v>353.9500000000001</v>
      </c>
      <c r="I29" s="232">
        <v>359.3</v>
      </c>
      <c r="J29" s="232">
        <v>365.80000000000013</v>
      </c>
      <c r="K29" s="231">
        <v>352.8</v>
      </c>
      <c r="L29" s="231">
        <v>340.95</v>
      </c>
      <c r="M29" s="231">
        <v>3.66473</v>
      </c>
      <c r="N29" s="1"/>
      <c r="O29" s="1"/>
    </row>
    <row r="30" spans="1:15" ht="12.75" customHeight="1">
      <c r="A30" s="30">
        <v>20</v>
      </c>
      <c r="B30" s="217" t="s">
        <v>850</v>
      </c>
      <c r="C30" s="231">
        <v>899.9</v>
      </c>
      <c r="D30" s="232">
        <v>892.98333333333323</v>
      </c>
      <c r="E30" s="232">
        <v>880.96666666666647</v>
      </c>
      <c r="F30" s="232">
        <v>862.03333333333319</v>
      </c>
      <c r="G30" s="232">
        <v>850.01666666666642</v>
      </c>
      <c r="H30" s="232">
        <v>911.91666666666652</v>
      </c>
      <c r="I30" s="232">
        <v>923.93333333333317</v>
      </c>
      <c r="J30" s="232">
        <v>942.86666666666656</v>
      </c>
      <c r="K30" s="231">
        <v>905</v>
      </c>
      <c r="L30" s="231">
        <v>874.05</v>
      </c>
      <c r="M30" s="231">
        <v>0.45967999999999998</v>
      </c>
      <c r="N30" s="1"/>
      <c r="O30" s="1"/>
    </row>
    <row r="31" spans="1:15" ht="12.75" customHeight="1">
      <c r="A31" s="30">
        <v>21</v>
      </c>
      <c r="B31" s="217" t="s">
        <v>292</v>
      </c>
      <c r="C31" s="231">
        <v>1024.6500000000001</v>
      </c>
      <c r="D31" s="232">
        <v>1027.8833333333334</v>
      </c>
      <c r="E31" s="232">
        <v>1018.3166666666668</v>
      </c>
      <c r="F31" s="232">
        <v>1011.9833333333333</v>
      </c>
      <c r="G31" s="232">
        <v>1002.4166666666667</v>
      </c>
      <c r="H31" s="232">
        <v>1034.2166666666669</v>
      </c>
      <c r="I31" s="232">
        <v>1043.7833333333335</v>
      </c>
      <c r="J31" s="232">
        <v>1050.116666666667</v>
      </c>
      <c r="K31" s="231">
        <v>1037.45</v>
      </c>
      <c r="L31" s="231">
        <v>1021.55</v>
      </c>
      <c r="M31" s="231">
        <v>1.66415</v>
      </c>
      <c r="N31" s="1"/>
      <c r="O31" s="1"/>
    </row>
    <row r="32" spans="1:15" ht="12.75" customHeight="1">
      <c r="A32" s="30">
        <v>22</v>
      </c>
      <c r="B32" s="217" t="s">
        <v>239</v>
      </c>
      <c r="C32" s="231">
        <v>1193.4000000000001</v>
      </c>
      <c r="D32" s="232">
        <v>1194.3</v>
      </c>
      <c r="E32" s="232">
        <v>1186.5</v>
      </c>
      <c r="F32" s="232">
        <v>1179.6000000000001</v>
      </c>
      <c r="G32" s="232">
        <v>1171.8000000000002</v>
      </c>
      <c r="H32" s="232">
        <v>1201.1999999999998</v>
      </c>
      <c r="I32" s="232">
        <v>1208.9999999999995</v>
      </c>
      <c r="J32" s="232">
        <v>1215.8999999999996</v>
      </c>
      <c r="K32" s="231">
        <v>1202.0999999999999</v>
      </c>
      <c r="L32" s="231">
        <v>1187.4000000000001</v>
      </c>
      <c r="M32" s="231">
        <v>0.12463</v>
      </c>
      <c r="N32" s="1"/>
      <c r="O32" s="1"/>
    </row>
    <row r="33" spans="1:15" ht="12.75" customHeight="1">
      <c r="A33" s="30">
        <v>23</v>
      </c>
      <c r="B33" s="217" t="s">
        <v>52</v>
      </c>
      <c r="C33" s="231">
        <v>505.25</v>
      </c>
      <c r="D33" s="232">
        <v>505.81666666666666</v>
      </c>
      <c r="E33" s="232">
        <v>502.5333333333333</v>
      </c>
      <c r="F33" s="232">
        <v>499.81666666666666</v>
      </c>
      <c r="G33" s="232">
        <v>496.5333333333333</v>
      </c>
      <c r="H33" s="232">
        <v>508.5333333333333</v>
      </c>
      <c r="I33" s="232">
        <v>511.81666666666672</v>
      </c>
      <c r="J33" s="232">
        <v>514.5333333333333</v>
      </c>
      <c r="K33" s="231">
        <v>509.1</v>
      </c>
      <c r="L33" s="231">
        <v>503.1</v>
      </c>
      <c r="M33" s="231">
        <v>1.6517299999999999</v>
      </c>
      <c r="N33" s="1"/>
      <c r="O33" s="1"/>
    </row>
    <row r="34" spans="1:15" ht="12.75" customHeight="1">
      <c r="A34" s="30">
        <v>24</v>
      </c>
      <c r="B34" s="217" t="s">
        <v>48</v>
      </c>
      <c r="C34" s="231">
        <v>3261.95</v>
      </c>
      <c r="D34" s="232">
        <v>3270.0666666666671</v>
      </c>
      <c r="E34" s="232">
        <v>3241.8833333333341</v>
      </c>
      <c r="F34" s="232">
        <v>3221.8166666666671</v>
      </c>
      <c r="G34" s="232">
        <v>3193.6333333333341</v>
      </c>
      <c r="H34" s="232">
        <v>3290.1333333333341</v>
      </c>
      <c r="I34" s="232">
        <v>3318.3166666666675</v>
      </c>
      <c r="J34" s="232">
        <v>3338.3833333333341</v>
      </c>
      <c r="K34" s="231">
        <v>3298.25</v>
      </c>
      <c r="L34" s="231">
        <v>3250</v>
      </c>
      <c r="M34" s="231">
        <v>0.45806999999999998</v>
      </c>
      <c r="N34" s="1"/>
      <c r="O34" s="1"/>
    </row>
    <row r="35" spans="1:15" ht="12.75" customHeight="1">
      <c r="A35" s="30">
        <v>25</v>
      </c>
      <c r="B35" s="217" t="s">
        <v>293</v>
      </c>
      <c r="C35" s="231">
        <v>2538.6999999999998</v>
      </c>
      <c r="D35" s="232">
        <v>2539.583333333333</v>
      </c>
      <c r="E35" s="232">
        <v>2504.5666666666662</v>
      </c>
      <c r="F35" s="232">
        <v>2470.4333333333329</v>
      </c>
      <c r="G35" s="232">
        <v>2435.4166666666661</v>
      </c>
      <c r="H35" s="232">
        <v>2573.7166666666662</v>
      </c>
      <c r="I35" s="232">
        <v>2608.7333333333327</v>
      </c>
      <c r="J35" s="232">
        <v>2642.8666666666663</v>
      </c>
      <c r="K35" s="231">
        <v>2574.6</v>
      </c>
      <c r="L35" s="231">
        <v>2505.4499999999998</v>
      </c>
      <c r="M35" s="231">
        <v>0.22103</v>
      </c>
      <c r="N35" s="1"/>
      <c r="O35" s="1"/>
    </row>
    <row r="36" spans="1:15" ht="12.75" customHeight="1">
      <c r="A36" s="30">
        <v>26</v>
      </c>
      <c r="B36" s="217" t="s">
        <v>729</v>
      </c>
      <c r="C36" s="231">
        <v>343.1</v>
      </c>
      <c r="D36" s="232">
        <v>345.90000000000003</v>
      </c>
      <c r="E36" s="232">
        <v>337.20000000000005</v>
      </c>
      <c r="F36" s="232">
        <v>331.3</v>
      </c>
      <c r="G36" s="232">
        <v>322.60000000000002</v>
      </c>
      <c r="H36" s="232">
        <v>351.80000000000007</v>
      </c>
      <c r="I36" s="232">
        <v>360.5</v>
      </c>
      <c r="J36" s="232">
        <v>366.40000000000009</v>
      </c>
      <c r="K36" s="231">
        <v>354.6</v>
      </c>
      <c r="L36" s="231">
        <v>340</v>
      </c>
      <c r="M36" s="231">
        <v>10.391220000000001</v>
      </c>
      <c r="N36" s="1"/>
      <c r="O36" s="1"/>
    </row>
    <row r="37" spans="1:15" ht="12.75" customHeight="1">
      <c r="A37" s="30">
        <v>27</v>
      </c>
      <c r="B37" s="217" t="s">
        <v>837</v>
      </c>
      <c r="C37" s="231">
        <v>11.7</v>
      </c>
      <c r="D37" s="232">
        <v>11.833333333333334</v>
      </c>
      <c r="E37" s="232">
        <v>11.466666666666669</v>
      </c>
      <c r="F37" s="232">
        <v>11.233333333333334</v>
      </c>
      <c r="G37" s="232">
        <v>10.866666666666669</v>
      </c>
      <c r="H37" s="232">
        <v>12.066666666666668</v>
      </c>
      <c r="I37" s="232">
        <v>12.433333333333332</v>
      </c>
      <c r="J37" s="232">
        <v>12.666666666666668</v>
      </c>
      <c r="K37" s="231">
        <v>12.2</v>
      </c>
      <c r="L37" s="231">
        <v>11.6</v>
      </c>
      <c r="M37" s="231">
        <v>32.739870000000003</v>
      </c>
      <c r="N37" s="1"/>
      <c r="O37" s="1"/>
    </row>
    <row r="38" spans="1:15" ht="12.75" customHeight="1">
      <c r="A38" s="30">
        <v>28</v>
      </c>
      <c r="B38" s="217" t="s">
        <v>50</v>
      </c>
      <c r="C38" s="231">
        <v>605</v>
      </c>
      <c r="D38" s="232">
        <v>603.48333333333335</v>
      </c>
      <c r="E38" s="232">
        <v>598.01666666666665</v>
      </c>
      <c r="F38" s="232">
        <v>591.0333333333333</v>
      </c>
      <c r="G38" s="232">
        <v>585.56666666666661</v>
      </c>
      <c r="H38" s="232">
        <v>610.4666666666667</v>
      </c>
      <c r="I38" s="232">
        <v>615.93333333333339</v>
      </c>
      <c r="J38" s="232">
        <v>622.91666666666674</v>
      </c>
      <c r="K38" s="231">
        <v>608.95000000000005</v>
      </c>
      <c r="L38" s="231">
        <v>596.5</v>
      </c>
      <c r="M38" s="231">
        <v>2.4822299999999999</v>
      </c>
      <c r="N38" s="1"/>
      <c r="O38" s="1"/>
    </row>
    <row r="39" spans="1:15" ht="12.75" customHeight="1">
      <c r="A39" s="30">
        <v>29</v>
      </c>
      <c r="B39" s="217" t="s">
        <v>294</v>
      </c>
      <c r="C39" s="231">
        <v>1871.85</v>
      </c>
      <c r="D39" s="232">
        <v>1872.3666666666668</v>
      </c>
      <c r="E39" s="232">
        <v>1859.6333333333337</v>
      </c>
      <c r="F39" s="232">
        <v>1847.416666666667</v>
      </c>
      <c r="G39" s="232">
        <v>1834.6833333333338</v>
      </c>
      <c r="H39" s="232">
        <v>1884.5833333333335</v>
      </c>
      <c r="I39" s="232">
        <v>1897.3166666666666</v>
      </c>
      <c r="J39" s="232">
        <v>1909.5333333333333</v>
      </c>
      <c r="K39" s="231">
        <v>1885.1</v>
      </c>
      <c r="L39" s="231">
        <v>1860.15</v>
      </c>
      <c r="M39" s="231">
        <v>0.17183999999999999</v>
      </c>
      <c r="N39" s="1"/>
      <c r="O39" s="1"/>
    </row>
    <row r="40" spans="1:15" ht="12.75" customHeight="1">
      <c r="A40" s="30">
        <v>30</v>
      </c>
      <c r="B40" s="217" t="s">
        <v>51</v>
      </c>
      <c r="C40" s="231">
        <v>353.3</v>
      </c>
      <c r="D40" s="232">
        <v>350.75</v>
      </c>
      <c r="E40" s="232">
        <v>345.55</v>
      </c>
      <c r="F40" s="232">
        <v>337.8</v>
      </c>
      <c r="G40" s="232">
        <v>332.6</v>
      </c>
      <c r="H40" s="232">
        <v>358.5</v>
      </c>
      <c r="I40" s="232">
        <v>363.70000000000005</v>
      </c>
      <c r="J40" s="232">
        <v>371.45</v>
      </c>
      <c r="K40" s="231">
        <v>355.95</v>
      </c>
      <c r="L40" s="231">
        <v>343</v>
      </c>
      <c r="M40" s="231">
        <v>124.17704000000001</v>
      </c>
      <c r="N40" s="1"/>
      <c r="O40" s="1"/>
    </row>
    <row r="41" spans="1:15" ht="12.75" customHeight="1">
      <c r="A41" s="30">
        <v>31</v>
      </c>
      <c r="B41" s="217" t="s">
        <v>789</v>
      </c>
      <c r="C41" s="231">
        <v>1111.25</v>
      </c>
      <c r="D41" s="232">
        <v>1109.1833333333334</v>
      </c>
      <c r="E41" s="232">
        <v>1098.3666666666668</v>
      </c>
      <c r="F41" s="232">
        <v>1085.4833333333333</v>
      </c>
      <c r="G41" s="232">
        <v>1074.6666666666667</v>
      </c>
      <c r="H41" s="232">
        <v>1122.0666666666668</v>
      </c>
      <c r="I41" s="232">
        <v>1132.8833333333334</v>
      </c>
      <c r="J41" s="232">
        <v>1145.7666666666669</v>
      </c>
      <c r="K41" s="231">
        <v>1120</v>
      </c>
      <c r="L41" s="231">
        <v>1096.3</v>
      </c>
      <c r="M41" s="231">
        <v>3.5419200000000002</v>
      </c>
      <c r="N41" s="1"/>
      <c r="O41" s="1"/>
    </row>
    <row r="42" spans="1:15" ht="12.75" customHeight="1">
      <c r="A42" s="30">
        <v>32</v>
      </c>
      <c r="B42" s="217" t="s">
        <v>758</v>
      </c>
      <c r="C42" s="231">
        <v>624.54999999999995</v>
      </c>
      <c r="D42" s="232">
        <v>621.93333333333328</v>
      </c>
      <c r="E42" s="232">
        <v>613.11666666666656</v>
      </c>
      <c r="F42" s="232">
        <v>601.68333333333328</v>
      </c>
      <c r="G42" s="232">
        <v>592.86666666666656</v>
      </c>
      <c r="H42" s="232">
        <v>633.36666666666656</v>
      </c>
      <c r="I42" s="232">
        <v>642.18333333333339</v>
      </c>
      <c r="J42" s="232">
        <v>653.61666666666656</v>
      </c>
      <c r="K42" s="231">
        <v>630.75</v>
      </c>
      <c r="L42" s="231">
        <v>610.5</v>
      </c>
      <c r="M42" s="231">
        <v>1.5829800000000001</v>
      </c>
      <c r="N42" s="1"/>
      <c r="O42" s="1"/>
    </row>
    <row r="43" spans="1:15" ht="12.75" customHeight="1">
      <c r="A43" s="30">
        <v>33</v>
      </c>
      <c r="B43" s="217" t="s">
        <v>53</v>
      </c>
      <c r="C43" s="231">
        <v>4614.7</v>
      </c>
      <c r="D43" s="232">
        <v>4619.8833333333332</v>
      </c>
      <c r="E43" s="232">
        <v>4570.8166666666666</v>
      </c>
      <c r="F43" s="232">
        <v>4526.9333333333334</v>
      </c>
      <c r="G43" s="232">
        <v>4477.8666666666668</v>
      </c>
      <c r="H43" s="232">
        <v>4663.7666666666664</v>
      </c>
      <c r="I43" s="232">
        <v>4712.8333333333321</v>
      </c>
      <c r="J43" s="232">
        <v>4756.7166666666662</v>
      </c>
      <c r="K43" s="231">
        <v>4668.95</v>
      </c>
      <c r="L43" s="231">
        <v>4576</v>
      </c>
      <c r="M43" s="231">
        <v>4.0809800000000003</v>
      </c>
      <c r="N43" s="1"/>
      <c r="O43" s="1"/>
    </row>
    <row r="44" spans="1:15" ht="12.75" customHeight="1">
      <c r="A44" s="30">
        <v>34</v>
      </c>
      <c r="B44" s="217" t="s">
        <v>54</v>
      </c>
      <c r="C44" s="231">
        <v>330.95</v>
      </c>
      <c r="D44" s="232">
        <v>332.36666666666667</v>
      </c>
      <c r="E44" s="232">
        <v>328.23333333333335</v>
      </c>
      <c r="F44" s="232">
        <v>325.51666666666665</v>
      </c>
      <c r="G44" s="232">
        <v>321.38333333333333</v>
      </c>
      <c r="H44" s="232">
        <v>335.08333333333337</v>
      </c>
      <c r="I44" s="232">
        <v>339.2166666666667</v>
      </c>
      <c r="J44" s="232">
        <v>341.93333333333339</v>
      </c>
      <c r="K44" s="231">
        <v>336.5</v>
      </c>
      <c r="L44" s="231">
        <v>329.65</v>
      </c>
      <c r="M44" s="231">
        <v>17.047180000000001</v>
      </c>
      <c r="N44" s="1"/>
      <c r="O44" s="1"/>
    </row>
    <row r="45" spans="1:15" ht="12.75" customHeight="1">
      <c r="A45" s="30">
        <v>35</v>
      </c>
      <c r="B45" s="217" t="s">
        <v>810</v>
      </c>
      <c r="C45" s="231">
        <v>262.14999999999998</v>
      </c>
      <c r="D45" s="232">
        <v>263.5</v>
      </c>
      <c r="E45" s="232">
        <v>259.85000000000002</v>
      </c>
      <c r="F45" s="232">
        <v>257.55</v>
      </c>
      <c r="G45" s="232">
        <v>253.90000000000003</v>
      </c>
      <c r="H45" s="232">
        <v>265.8</v>
      </c>
      <c r="I45" s="232">
        <v>269.45</v>
      </c>
      <c r="J45" s="232">
        <v>271.75</v>
      </c>
      <c r="K45" s="231">
        <v>267.14999999999998</v>
      </c>
      <c r="L45" s="231">
        <v>261.2</v>
      </c>
      <c r="M45" s="231">
        <v>0.69938</v>
      </c>
      <c r="N45" s="1"/>
      <c r="O45" s="1"/>
    </row>
    <row r="46" spans="1:15" ht="12.75" customHeight="1">
      <c r="A46" s="30">
        <v>36</v>
      </c>
      <c r="B46" s="217" t="s">
        <v>295</v>
      </c>
      <c r="C46" s="231">
        <v>514.25</v>
      </c>
      <c r="D46" s="232">
        <v>515.38333333333333</v>
      </c>
      <c r="E46" s="232">
        <v>511.06666666666661</v>
      </c>
      <c r="F46" s="232">
        <v>507.88333333333333</v>
      </c>
      <c r="G46" s="232">
        <v>503.56666666666661</v>
      </c>
      <c r="H46" s="232">
        <v>518.56666666666661</v>
      </c>
      <c r="I46" s="232">
        <v>522.88333333333344</v>
      </c>
      <c r="J46" s="232">
        <v>526.06666666666661</v>
      </c>
      <c r="K46" s="231">
        <v>519.70000000000005</v>
      </c>
      <c r="L46" s="231">
        <v>512.20000000000005</v>
      </c>
      <c r="M46" s="231">
        <v>0.29863000000000001</v>
      </c>
      <c r="N46" s="1"/>
      <c r="O46" s="1"/>
    </row>
    <row r="47" spans="1:15" ht="12.75" customHeight="1">
      <c r="A47" s="30">
        <v>37</v>
      </c>
      <c r="B47" s="217" t="s">
        <v>55</v>
      </c>
      <c r="C47" s="231">
        <v>148.9</v>
      </c>
      <c r="D47" s="232">
        <v>149.5</v>
      </c>
      <c r="E47" s="232">
        <v>147.85</v>
      </c>
      <c r="F47" s="232">
        <v>146.79999999999998</v>
      </c>
      <c r="G47" s="232">
        <v>145.14999999999998</v>
      </c>
      <c r="H47" s="232">
        <v>150.55000000000001</v>
      </c>
      <c r="I47" s="232">
        <v>152.19999999999999</v>
      </c>
      <c r="J47" s="232">
        <v>153.25000000000003</v>
      </c>
      <c r="K47" s="231">
        <v>151.15</v>
      </c>
      <c r="L47" s="231">
        <v>148.44999999999999</v>
      </c>
      <c r="M47" s="231">
        <v>63.586950000000002</v>
      </c>
      <c r="N47" s="1"/>
      <c r="O47" s="1"/>
    </row>
    <row r="48" spans="1:15" ht="12.75" customHeight="1">
      <c r="A48" s="30">
        <v>38</v>
      </c>
      <c r="B48" s="217" t="s">
        <v>57</v>
      </c>
      <c r="C48" s="231">
        <v>2833.6</v>
      </c>
      <c r="D48" s="232">
        <v>2821.65</v>
      </c>
      <c r="E48" s="232">
        <v>2797.4500000000003</v>
      </c>
      <c r="F48" s="232">
        <v>2761.3</v>
      </c>
      <c r="G48" s="232">
        <v>2737.1000000000004</v>
      </c>
      <c r="H48" s="232">
        <v>2857.8</v>
      </c>
      <c r="I48" s="232">
        <v>2882</v>
      </c>
      <c r="J48" s="232">
        <v>2918.15</v>
      </c>
      <c r="K48" s="231">
        <v>2845.85</v>
      </c>
      <c r="L48" s="231">
        <v>2785.5</v>
      </c>
      <c r="M48" s="231">
        <v>8.4052600000000002</v>
      </c>
      <c r="N48" s="1"/>
      <c r="O48" s="1"/>
    </row>
    <row r="49" spans="1:15" ht="12.75" customHeight="1">
      <c r="A49" s="30">
        <v>39</v>
      </c>
      <c r="B49" s="217" t="s">
        <v>296</v>
      </c>
      <c r="C49" s="231">
        <v>228.45</v>
      </c>
      <c r="D49" s="232">
        <v>227.66666666666666</v>
      </c>
      <c r="E49" s="232">
        <v>221.58333333333331</v>
      </c>
      <c r="F49" s="232">
        <v>214.71666666666667</v>
      </c>
      <c r="G49" s="232">
        <v>208.63333333333333</v>
      </c>
      <c r="H49" s="232">
        <v>234.5333333333333</v>
      </c>
      <c r="I49" s="232">
        <v>240.61666666666662</v>
      </c>
      <c r="J49" s="232">
        <v>247.48333333333329</v>
      </c>
      <c r="K49" s="231">
        <v>233.75</v>
      </c>
      <c r="L49" s="231">
        <v>220.8</v>
      </c>
      <c r="M49" s="231">
        <v>4.8696900000000003</v>
      </c>
      <c r="N49" s="1"/>
      <c r="O49" s="1"/>
    </row>
    <row r="50" spans="1:15" ht="12.75" customHeight="1">
      <c r="A50" s="30">
        <v>40</v>
      </c>
      <c r="B50" s="217" t="s">
        <v>297</v>
      </c>
      <c r="C50" s="231">
        <v>3361</v>
      </c>
      <c r="D50" s="232">
        <v>3348.7000000000003</v>
      </c>
      <c r="E50" s="232">
        <v>3312.5500000000006</v>
      </c>
      <c r="F50" s="232">
        <v>3264.1000000000004</v>
      </c>
      <c r="G50" s="232">
        <v>3227.9500000000007</v>
      </c>
      <c r="H50" s="232">
        <v>3397.1500000000005</v>
      </c>
      <c r="I50" s="232">
        <v>3433.3</v>
      </c>
      <c r="J50" s="232">
        <v>3481.7500000000005</v>
      </c>
      <c r="K50" s="231">
        <v>3384.85</v>
      </c>
      <c r="L50" s="231">
        <v>3300.25</v>
      </c>
      <c r="M50" s="231">
        <v>3.746E-2</v>
      </c>
      <c r="N50" s="1"/>
      <c r="O50" s="1"/>
    </row>
    <row r="51" spans="1:15" ht="12.75" customHeight="1">
      <c r="A51" s="30">
        <v>41</v>
      </c>
      <c r="B51" s="217" t="s">
        <v>298</v>
      </c>
      <c r="C51" s="231">
        <v>1913.5</v>
      </c>
      <c r="D51" s="232">
        <v>1915.0666666666666</v>
      </c>
      <c r="E51" s="232">
        <v>1899.4333333333332</v>
      </c>
      <c r="F51" s="232">
        <v>1885.3666666666666</v>
      </c>
      <c r="G51" s="232">
        <v>1869.7333333333331</v>
      </c>
      <c r="H51" s="232">
        <v>1929.1333333333332</v>
      </c>
      <c r="I51" s="232">
        <v>1944.7666666666664</v>
      </c>
      <c r="J51" s="232">
        <v>1958.8333333333333</v>
      </c>
      <c r="K51" s="231">
        <v>1930.7</v>
      </c>
      <c r="L51" s="231">
        <v>1901</v>
      </c>
      <c r="M51" s="231">
        <v>1.8883300000000001</v>
      </c>
      <c r="N51" s="1"/>
      <c r="O51" s="1"/>
    </row>
    <row r="52" spans="1:15" ht="12.75" customHeight="1">
      <c r="A52" s="30">
        <v>42</v>
      </c>
      <c r="B52" s="217" t="s">
        <v>299</v>
      </c>
      <c r="C52" s="231">
        <v>7290.75</v>
      </c>
      <c r="D52" s="232">
        <v>7336.9000000000005</v>
      </c>
      <c r="E52" s="232">
        <v>7183.9000000000015</v>
      </c>
      <c r="F52" s="232">
        <v>7077.0500000000011</v>
      </c>
      <c r="G52" s="232">
        <v>6924.050000000002</v>
      </c>
      <c r="H52" s="232">
        <v>7443.7500000000009</v>
      </c>
      <c r="I52" s="232">
        <v>7596.7499999999991</v>
      </c>
      <c r="J52" s="232">
        <v>7703.6</v>
      </c>
      <c r="K52" s="231">
        <v>7489.9</v>
      </c>
      <c r="L52" s="231">
        <v>7230.05</v>
      </c>
      <c r="M52" s="231">
        <v>0.35836000000000001</v>
      </c>
      <c r="N52" s="1"/>
      <c r="O52" s="1"/>
    </row>
    <row r="53" spans="1:15" ht="12.75" customHeight="1">
      <c r="A53" s="30">
        <v>43</v>
      </c>
      <c r="B53" s="217" t="s">
        <v>60</v>
      </c>
      <c r="C53" s="231">
        <v>473.3</v>
      </c>
      <c r="D53" s="232">
        <v>473.4666666666667</v>
      </c>
      <c r="E53" s="232">
        <v>467.63333333333338</v>
      </c>
      <c r="F53" s="232">
        <v>461.9666666666667</v>
      </c>
      <c r="G53" s="232">
        <v>456.13333333333338</v>
      </c>
      <c r="H53" s="232">
        <v>479.13333333333338</v>
      </c>
      <c r="I53" s="232">
        <v>484.96666666666664</v>
      </c>
      <c r="J53" s="232">
        <v>490.63333333333338</v>
      </c>
      <c r="K53" s="231">
        <v>479.3</v>
      </c>
      <c r="L53" s="231">
        <v>467.8</v>
      </c>
      <c r="M53" s="231">
        <v>10.08399</v>
      </c>
      <c r="N53" s="1"/>
      <c r="O53" s="1"/>
    </row>
    <row r="54" spans="1:15" ht="12.75" customHeight="1">
      <c r="A54" s="30">
        <v>44</v>
      </c>
      <c r="B54" s="217" t="s">
        <v>300</v>
      </c>
      <c r="C54" s="231">
        <v>387.05</v>
      </c>
      <c r="D54" s="232">
        <v>387.9666666666667</v>
      </c>
      <c r="E54" s="232">
        <v>384.18333333333339</v>
      </c>
      <c r="F54" s="232">
        <v>381.31666666666672</v>
      </c>
      <c r="G54" s="232">
        <v>377.53333333333342</v>
      </c>
      <c r="H54" s="232">
        <v>390.83333333333337</v>
      </c>
      <c r="I54" s="232">
        <v>394.61666666666667</v>
      </c>
      <c r="J54" s="232">
        <v>397.48333333333335</v>
      </c>
      <c r="K54" s="231">
        <v>391.75</v>
      </c>
      <c r="L54" s="231">
        <v>385.1</v>
      </c>
      <c r="M54" s="231">
        <v>0.63349</v>
      </c>
      <c r="N54" s="1"/>
      <c r="O54" s="1"/>
    </row>
    <row r="55" spans="1:15" ht="12.75" customHeight="1">
      <c r="A55" s="30">
        <v>45</v>
      </c>
      <c r="B55" s="217" t="s">
        <v>240</v>
      </c>
      <c r="C55" s="231">
        <v>3545</v>
      </c>
      <c r="D55" s="232">
        <v>3542.5666666666671</v>
      </c>
      <c r="E55" s="232">
        <v>3517.4333333333343</v>
      </c>
      <c r="F55" s="232">
        <v>3489.8666666666672</v>
      </c>
      <c r="G55" s="232">
        <v>3464.7333333333345</v>
      </c>
      <c r="H55" s="232">
        <v>3570.1333333333341</v>
      </c>
      <c r="I55" s="232">
        <v>3595.2666666666664</v>
      </c>
      <c r="J55" s="232">
        <v>3622.8333333333339</v>
      </c>
      <c r="K55" s="231">
        <v>3567.7</v>
      </c>
      <c r="L55" s="231">
        <v>3515</v>
      </c>
      <c r="M55" s="231">
        <v>2.02556</v>
      </c>
      <c r="N55" s="1"/>
      <c r="O55" s="1"/>
    </row>
    <row r="56" spans="1:15" ht="12.75" customHeight="1">
      <c r="A56" s="30">
        <v>46</v>
      </c>
      <c r="B56" s="217" t="s">
        <v>61</v>
      </c>
      <c r="C56" s="231">
        <v>854.9</v>
      </c>
      <c r="D56" s="232">
        <v>857.7166666666667</v>
      </c>
      <c r="E56" s="232">
        <v>847.18333333333339</v>
      </c>
      <c r="F56" s="232">
        <v>839.4666666666667</v>
      </c>
      <c r="G56" s="232">
        <v>828.93333333333339</v>
      </c>
      <c r="H56" s="232">
        <v>865.43333333333339</v>
      </c>
      <c r="I56" s="232">
        <v>875.9666666666667</v>
      </c>
      <c r="J56" s="232">
        <v>883.68333333333339</v>
      </c>
      <c r="K56" s="231">
        <v>868.25</v>
      </c>
      <c r="L56" s="231">
        <v>850</v>
      </c>
      <c r="M56" s="231">
        <v>84.204790000000003</v>
      </c>
      <c r="N56" s="1"/>
      <c r="O56" s="1"/>
    </row>
    <row r="57" spans="1:15" ht="12" customHeight="1">
      <c r="A57" s="30">
        <v>47</v>
      </c>
      <c r="B57" s="217" t="s">
        <v>301</v>
      </c>
      <c r="C57" s="231">
        <v>2374.75</v>
      </c>
      <c r="D57" s="232">
        <v>2373.9666666666667</v>
      </c>
      <c r="E57" s="232">
        <v>2287.9333333333334</v>
      </c>
      <c r="F57" s="232">
        <v>2201.1166666666668</v>
      </c>
      <c r="G57" s="232">
        <v>2115.0833333333335</v>
      </c>
      <c r="H57" s="232">
        <v>2460.7833333333333</v>
      </c>
      <c r="I57" s="232">
        <v>2546.8166666666671</v>
      </c>
      <c r="J57" s="232">
        <v>2633.6333333333332</v>
      </c>
      <c r="K57" s="231">
        <v>2460</v>
      </c>
      <c r="L57" s="231">
        <v>2287.15</v>
      </c>
      <c r="M57" s="231">
        <v>1.62191</v>
      </c>
      <c r="N57" s="1"/>
      <c r="O57" s="1"/>
    </row>
    <row r="58" spans="1:15" ht="12.75" customHeight="1">
      <c r="A58" s="30">
        <v>48</v>
      </c>
      <c r="B58" s="217" t="s">
        <v>302</v>
      </c>
      <c r="C58" s="231">
        <v>475</v>
      </c>
      <c r="D58" s="232">
        <v>477.55</v>
      </c>
      <c r="E58" s="232">
        <v>471.45000000000005</v>
      </c>
      <c r="F58" s="232">
        <v>467.90000000000003</v>
      </c>
      <c r="G58" s="232">
        <v>461.80000000000007</v>
      </c>
      <c r="H58" s="232">
        <v>481.1</v>
      </c>
      <c r="I58" s="232">
        <v>487.20000000000005</v>
      </c>
      <c r="J58" s="232">
        <v>490.75</v>
      </c>
      <c r="K58" s="231">
        <v>483.65</v>
      </c>
      <c r="L58" s="231">
        <v>474</v>
      </c>
      <c r="M58" s="231">
        <v>5.5480099999999997</v>
      </c>
      <c r="N58" s="1"/>
      <c r="O58" s="1"/>
    </row>
    <row r="59" spans="1:15" ht="12.75" customHeight="1">
      <c r="A59" s="30">
        <v>49</v>
      </c>
      <c r="B59" s="217" t="s">
        <v>62</v>
      </c>
      <c r="C59" s="231">
        <v>3894.3</v>
      </c>
      <c r="D59" s="232">
        <v>3895.4333333333329</v>
      </c>
      <c r="E59" s="232">
        <v>3870.8666666666659</v>
      </c>
      <c r="F59" s="232">
        <v>3847.4333333333329</v>
      </c>
      <c r="G59" s="232">
        <v>3822.8666666666659</v>
      </c>
      <c r="H59" s="232">
        <v>3918.8666666666659</v>
      </c>
      <c r="I59" s="232">
        <v>3943.4333333333325</v>
      </c>
      <c r="J59" s="232">
        <v>3966.8666666666659</v>
      </c>
      <c r="K59" s="231">
        <v>3920</v>
      </c>
      <c r="L59" s="231">
        <v>3872</v>
      </c>
      <c r="M59" s="231">
        <v>1.6784399999999999</v>
      </c>
      <c r="N59" s="1"/>
      <c r="O59" s="1"/>
    </row>
    <row r="60" spans="1:15" ht="12.75" customHeight="1">
      <c r="A60" s="30">
        <v>50</v>
      </c>
      <c r="B60" s="217" t="s">
        <v>303</v>
      </c>
      <c r="C60" s="231">
        <v>1122.75</v>
      </c>
      <c r="D60" s="232">
        <v>1128.0666666666666</v>
      </c>
      <c r="E60" s="232">
        <v>1114.1333333333332</v>
      </c>
      <c r="F60" s="232">
        <v>1105.5166666666667</v>
      </c>
      <c r="G60" s="232">
        <v>1091.5833333333333</v>
      </c>
      <c r="H60" s="232">
        <v>1136.6833333333332</v>
      </c>
      <c r="I60" s="232">
        <v>1150.6166666666666</v>
      </c>
      <c r="J60" s="232">
        <v>1159.2333333333331</v>
      </c>
      <c r="K60" s="231">
        <v>1142</v>
      </c>
      <c r="L60" s="231">
        <v>1119.45</v>
      </c>
      <c r="M60" s="231">
        <v>0.37959999999999999</v>
      </c>
      <c r="N60" s="1"/>
      <c r="O60" s="1"/>
    </row>
    <row r="61" spans="1:15" ht="12.75" customHeight="1">
      <c r="A61" s="30">
        <v>51</v>
      </c>
      <c r="B61" s="217" t="s">
        <v>65</v>
      </c>
      <c r="C61" s="231">
        <v>6416.7</v>
      </c>
      <c r="D61" s="232">
        <v>6420</v>
      </c>
      <c r="E61" s="232">
        <v>6364.2</v>
      </c>
      <c r="F61" s="232">
        <v>6311.7</v>
      </c>
      <c r="G61" s="232">
        <v>6255.9</v>
      </c>
      <c r="H61" s="232">
        <v>6472.5</v>
      </c>
      <c r="I61" s="232">
        <v>6528.2999999999993</v>
      </c>
      <c r="J61" s="232">
        <v>6580.8</v>
      </c>
      <c r="K61" s="231">
        <v>6475.8</v>
      </c>
      <c r="L61" s="231">
        <v>6367.5</v>
      </c>
      <c r="M61" s="231">
        <v>6.1604400000000004</v>
      </c>
      <c r="N61" s="1"/>
      <c r="O61" s="1"/>
    </row>
    <row r="62" spans="1:15" ht="12.75" customHeight="1">
      <c r="A62" s="30">
        <v>52</v>
      </c>
      <c r="B62" s="217" t="s">
        <v>64</v>
      </c>
      <c r="C62" s="231">
        <v>1414.05</v>
      </c>
      <c r="D62" s="232">
        <v>1417.0833333333333</v>
      </c>
      <c r="E62" s="232">
        <v>1406.9666666666665</v>
      </c>
      <c r="F62" s="232">
        <v>1399.8833333333332</v>
      </c>
      <c r="G62" s="232">
        <v>1389.7666666666664</v>
      </c>
      <c r="H62" s="232">
        <v>1424.1666666666665</v>
      </c>
      <c r="I62" s="232">
        <v>1434.2833333333333</v>
      </c>
      <c r="J62" s="232">
        <v>1441.3666666666666</v>
      </c>
      <c r="K62" s="231">
        <v>1427.2</v>
      </c>
      <c r="L62" s="231">
        <v>1410</v>
      </c>
      <c r="M62" s="231">
        <v>9.9419900000000005</v>
      </c>
      <c r="N62" s="1"/>
      <c r="O62" s="1"/>
    </row>
    <row r="63" spans="1:15" ht="12.75" customHeight="1">
      <c r="A63" s="30">
        <v>53</v>
      </c>
      <c r="B63" s="217" t="s">
        <v>241</v>
      </c>
      <c r="C63" s="231">
        <v>6013.5</v>
      </c>
      <c r="D63" s="232">
        <v>6008.8499999999995</v>
      </c>
      <c r="E63" s="232">
        <v>5967.6999999999989</v>
      </c>
      <c r="F63" s="232">
        <v>5921.9</v>
      </c>
      <c r="G63" s="232">
        <v>5880.7499999999991</v>
      </c>
      <c r="H63" s="232">
        <v>6054.6499999999987</v>
      </c>
      <c r="I63" s="232">
        <v>6095.7999999999984</v>
      </c>
      <c r="J63" s="232">
        <v>6141.5999999999985</v>
      </c>
      <c r="K63" s="231">
        <v>6050</v>
      </c>
      <c r="L63" s="231">
        <v>5963.05</v>
      </c>
      <c r="M63" s="231">
        <v>0.21922</v>
      </c>
      <c r="N63" s="1"/>
      <c r="O63" s="1"/>
    </row>
    <row r="64" spans="1:15" ht="12.75" customHeight="1">
      <c r="A64" s="30">
        <v>54</v>
      </c>
      <c r="B64" s="217" t="s">
        <v>304</v>
      </c>
      <c r="C64" s="231">
        <v>2217.85</v>
      </c>
      <c r="D64" s="232">
        <v>2226.7833333333333</v>
      </c>
      <c r="E64" s="232">
        <v>2199.1166666666668</v>
      </c>
      <c r="F64" s="232">
        <v>2180.3833333333337</v>
      </c>
      <c r="G64" s="232">
        <v>2152.7166666666672</v>
      </c>
      <c r="H64" s="232">
        <v>2245.5166666666664</v>
      </c>
      <c r="I64" s="232">
        <v>2273.1833333333334</v>
      </c>
      <c r="J64" s="232">
        <v>2291.9166666666661</v>
      </c>
      <c r="K64" s="231">
        <v>2254.4499999999998</v>
      </c>
      <c r="L64" s="231">
        <v>2208.0500000000002</v>
      </c>
      <c r="M64" s="231">
        <v>0.46395999999999998</v>
      </c>
      <c r="N64" s="1"/>
      <c r="O64" s="1"/>
    </row>
    <row r="65" spans="1:15" ht="12.75" customHeight="1">
      <c r="A65" s="30">
        <v>55</v>
      </c>
      <c r="B65" s="217" t="s">
        <v>66</v>
      </c>
      <c r="C65" s="231">
        <v>2028.85</v>
      </c>
      <c r="D65" s="232">
        <v>2020.6999999999998</v>
      </c>
      <c r="E65" s="232">
        <v>1995.3499999999997</v>
      </c>
      <c r="F65" s="232">
        <v>1961.85</v>
      </c>
      <c r="G65" s="232">
        <v>1936.4999999999998</v>
      </c>
      <c r="H65" s="232">
        <v>2054.1999999999998</v>
      </c>
      <c r="I65" s="232">
        <v>2079.5500000000002</v>
      </c>
      <c r="J65" s="232">
        <v>2113.0499999999993</v>
      </c>
      <c r="K65" s="231">
        <v>2046.05</v>
      </c>
      <c r="L65" s="231">
        <v>1987.2</v>
      </c>
      <c r="M65" s="231">
        <v>2.6535600000000001</v>
      </c>
      <c r="N65" s="1"/>
      <c r="O65" s="1"/>
    </row>
    <row r="66" spans="1:15" ht="12.75" customHeight="1">
      <c r="A66" s="30">
        <v>56</v>
      </c>
      <c r="B66" s="217" t="s">
        <v>305</v>
      </c>
      <c r="C66" s="231">
        <v>373.4</v>
      </c>
      <c r="D66" s="232">
        <v>374.63333333333338</v>
      </c>
      <c r="E66" s="232">
        <v>369.76666666666677</v>
      </c>
      <c r="F66" s="232">
        <v>366.13333333333338</v>
      </c>
      <c r="G66" s="232">
        <v>361.26666666666677</v>
      </c>
      <c r="H66" s="232">
        <v>378.26666666666677</v>
      </c>
      <c r="I66" s="232">
        <v>383.13333333333344</v>
      </c>
      <c r="J66" s="232">
        <v>386.76666666666677</v>
      </c>
      <c r="K66" s="231">
        <v>379.5</v>
      </c>
      <c r="L66" s="231">
        <v>371</v>
      </c>
      <c r="M66" s="231">
        <v>10.12616</v>
      </c>
      <c r="N66" s="1"/>
      <c r="O66" s="1"/>
    </row>
    <row r="67" spans="1:15" ht="12.75" customHeight="1">
      <c r="A67" s="30">
        <v>57</v>
      </c>
      <c r="B67" s="217" t="s">
        <v>67</v>
      </c>
      <c r="C67" s="231">
        <v>235</v>
      </c>
      <c r="D67" s="232">
        <v>236.86666666666665</v>
      </c>
      <c r="E67" s="232">
        <v>232.33333333333329</v>
      </c>
      <c r="F67" s="232">
        <v>229.66666666666663</v>
      </c>
      <c r="G67" s="232">
        <v>225.13333333333327</v>
      </c>
      <c r="H67" s="232">
        <v>239.5333333333333</v>
      </c>
      <c r="I67" s="232">
        <v>244.06666666666666</v>
      </c>
      <c r="J67" s="232">
        <v>246.73333333333332</v>
      </c>
      <c r="K67" s="231">
        <v>241.4</v>
      </c>
      <c r="L67" s="231">
        <v>234.2</v>
      </c>
      <c r="M67" s="231">
        <v>45.775129999999997</v>
      </c>
      <c r="N67" s="1"/>
      <c r="O67" s="1"/>
    </row>
    <row r="68" spans="1:15" ht="12.75" customHeight="1">
      <c r="A68" s="30">
        <v>58</v>
      </c>
      <c r="B68" s="217" t="s">
        <v>68</v>
      </c>
      <c r="C68" s="231">
        <v>166.8</v>
      </c>
      <c r="D68" s="232">
        <v>166.83333333333334</v>
      </c>
      <c r="E68" s="232">
        <v>164.51666666666668</v>
      </c>
      <c r="F68" s="232">
        <v>162.23333333333335</v>
      </c>
      <c r="G68" s="232">
        <v>159.91666666666669</v>
      </c>
      <c r="H68" s="232">
        <v>169.11666666666667</v>
      </c>
      <c r="I68" s="232">
        <v>171.43333333333334</v>
      </c>
      <c r="J68" s="232">
        <v>173.71666666666667</v>
      </c>
      <c r="K68" s="231">
        <v>169.15</v>
      </c>
      <c r="L68" s="231">
        <v>164.55</v>
      </c>
      <c r="M68" s="231">
        <v>195.97309999999999</v>
      </c>
      <c r="N68" s="1"/>
      <c r="O68" s="1"/>
    </row>
    <row r="69" spans="1:15" ht="12.75" customHeight="1">
      <c r="A69" s="30">
        <v>59</v>
      </c>
      <c r="B69" s="217" t="s">
        <v>242</v>
      </c>
      <c r="C69" s="231">
        <v>75.55</v>
      </c>
      <c r="D69" s="232">
        <v>75.983333333333334</v>
      </c>
      <c r="E69" s="232">
        <v>74.566666666666663</v>
      </c>
      <c r="F69" s="232">
        <v>73.583333333333329</v>
      </c>
      <c r="G69" s="232">
        <v>72.166666666666657</v>
      </c>
      <c r="H69" s="232">
        <v>76.966666666666669</v>
      </c>
      <c r="I69" s="232">
        <v>78.383333333333326</v>
      </c>
      <c r="J69" s="232">
        <v>79.366666666666674</v>
      </c>
      <c r="K69" s="231">
        <v>77.400000000000006</v>
      </c>
      <c r="L69" s="231">
        <v>75</v>
      </c>
      <c r="M69" s="231">
        <v>77.637979999999999</v>
      </c>
      <c r="N69" s="1"/>
      <c r="O69" s="1"/>
    </row>
    <row r="70" spans="1:15" ht="12.75" customHeight="1">
      <c r="A70" s="30">
        <v>60</v>
      </c>
      <c r="B70" s="217" t="s">
        <v>306</v>
      </c>
      <c r="C70" s="231">
        <v>26.9</v>
      </c>
      <c r="D70" s="232">
        <v>26.833333333333332</v>
      </c>
      <c r="E70" s="232">
        <v>26.666666666666664</v>
      </c>
      <c r="F70" s="232">
        <v>26.433333333333334</v>
      </c>
      <c r="G70" s="232">
        <v>26.266666666666666</v>
      </c>
      <c r="H70" s="232">
        <v>27.066666666666663</v>
      </c>
      <c r="I70" s="232">
        <v>27.233333333333327</v>
      </c>
      <c r="J70" s="232">
        <v>27.466666666666661</v>
      </c>
      <c r="K70" s="231">
        <v>27</v>
      </c>
      <c r="L70" s="231">
        <v>26.6</v>
      </c>
      <c r="M70" s="231">
        <v>58.609580000000001</v>
      </c>
      <c r="N70" s="1"/>
      <c r="O70" s="1"/>
    </row>
    <row r="71" spans="1:15" ht="12.75" customHeight="1">
      <c r="A71" s="30">
        <v>61</v>
      </c>
      <c r="B71" s="217" t="s">
        <v>69</v>
      </c>
      <c r="C71" s="231">
        <v>1440.05</v>
      </c>
      <c r="D71" s="232">
        <v>1437.6333333333332</v>
      </c>
      <c r="E71" s="232">
        <v>1424.4166666666665</v>
      </c>
      <c r="F71" s="232">
        <v>1408.7833333333333</v>
      </c>
      <c r="G71" s="232">
        <v>1395.5666666666666</v>
      </c>
      <c r="H71" s="232">
        <v>1453.2666666666664</v>
      </c>
      <c r="I71" s="232">
        <v>1466.4833333333331</v>
      </c>
      <c r="J71" s="232">
        <v>1482.1166666666663</v>
      </c>
      <c r="K71" s="231">
        <v>1450.85</v>
      </c>
      <c r="L71" s="231">
        <v>1422</v>
      </c>
      <c r="M71" s="231">
        <v>4.1807400000000001</v>
      </c>
      <c r="N71" s="1"/>
      <c r="O71" s="1"/>
    </row>
    <row r="72" spans="1:15" ht="12.75" customHeight="1">
      <c r="A72" s="30">
        <v>62</v>
      </c>
      <c r="B72" s="217" t="s">
        <v>307</v>
      </c>
      <c r="C72" s="231">
        <v>4506.1499999999996</v>
      </c>
      <c r="D72" s="232">
        <v>4496.9000000000005</v>
      </c>
      <c r="E72" s="232">
        <v>4465.2500000000009</v>
      </c>
      <c r="F72" s="232">
        <v>4424.3500000000004</v>
      </c>
      <c r="G72" s="232">
        <v>4392.7000000000007</v>
      </c>
      <c r="H72" s="232">
        <v>4537.8000000000011</v>
      </c>
      <c r="I72" s="232">
        <v>4569.4500000000007</v>
      </c>
      <c r="J72" s="232">
        <v>4610.3500000000013</v>
      </c>
      <c r="K72" s="231">
        <v>4528.55</v>
      </c>
      <c r="L72" s="231">
        <v>4456</v>
      </c>
      <c r="M72" s="231">
        <v>6.5750000000000003E-2</v>
      </c>
      <c r="N72" s="1"/>
      <c r="O72" s="1"/>
    </row>
    <row r="73" spans="1:15" ht="12.75" customHeight="1">
      <c r="A73" s="30">
        <v>63</v>
      </c>
      <c r="B73" s="217" t="s">
        <v>72</v>
      </c>
      <c r="C73" s="231">
        <v>568.95000000000005</v>
      </c>
      <c r="D73" s="232">
        <v>566.50000000000011</v>
      </c>
      <c r="E73" s="232">
        <v>563.1500000000002</v>
      </c>
      <c r="F73" s="232">
        <v>557.35000000000014</v>
      </c>
      <c r="G73" s="232">
        <v>554.00000000000023</v>
      </c>
      <c r="H73" s="232">
        <v>572.30000000000018</v>
      </c>
      <c r="I73" s="232">
        <v>575.65000000000009</v>
      </c>
      <c r="J73" s="232">
        <v>581.45000000000016</v>
      </c>
      <c r="K73" s="231">
        <v>569.85</v>
      </c>
      <c r="L73" s="231">
        <v>560.70000000000005</v>
      </c>
      <c r="M73" s="231">
        <v>5.9072300000000002</v>
      </c>
      <c r="N73" s="1"/>
      <c r="O73" s="1"/>
    </row>
    <row r="74" spans="1:15" ht="12.75" customHeight="1">
      <c r="A74" s="30">
        <v>64</v>
      </c>
      <c r="B74" s="217" t="s">
        <v>308</v>
      </c>
      <c r="C74" s="231">
        <v>872.7</v>
      </c>
      <c r="D74" s="232">
        <v>895.61666666666667</v>
      </c>
      <c r="E74" s="232">
        <v>842.23333333333335</v>
      </c>
      <c r="F74" s="232">
        <v>811.76666666666665</v>
      </c>
      <c r="G74" s="232">
        <v>758.38333333333333</v>
      </c>
      <c r="H74" s="232">
        <v>926.08333333333337</v>
      </c>
      <c r="I74" s="232">
        <v>979.46666666666681</v>
      </c>
      <c r="J74" s="232">
        <v>1009.9333333333334</v>
      </c>
      <c r="K74" s="231">
        <v>949</v>
      </c>
      <c r="L74" s="231">
        <v>865.15</v>
      </c>
      <c r="M74" s="231">
        <v>71.823620000000005</v>
      </c>
      <c r="N74" s="1"/>
      <c r="O74" s="1"/>
    </row>
    <row r="75" spans="1:15" ht="12.75" customHeight="1">
      <c r="A75" s="30">
        <v>65</v>
      </c>
      <c r="B75" s="217" t="s">
        <v>71</v>
      </c>
      <c r="C75" s="231">
        <v>96.45</v>
      </c>
      <c r="D75" s="232">
        <v>97.100000000000009</v>
      </c>
      <c r="E75" s="232">
        <v>95.550000000000011</v>
      </c>
      <c r="F75" s="232">
        <v>94.65</v>
      </c>
      <c r="G75" s="232">
        <v>93.100000000000009</v>
      </c>
      <c r="H75" s="232">
        <v>98.000000000000014</v>
      </c>
      <c r="I75" s="232">
        <v>99.55</v>
      </c>
      <c r="J75" s="232">
        <v>100.45000000000002</v>
      </c>
      <c r="K75" s="231">
        <v>98.65</v>
      </c>
      <c r="L75" s="231">
        <v>96.2</v>
      </c>
      <c r="M75" s="231">
        <v>203.83243999999999</v>
      </c>
      <c r="N75" s="1"/>
      <c r="O75" s="1"/>
    </row>
    <row r="76" spans="1:15" ht="12.75" customHeight="1">
      <c r="A76" s="30">
        <v>66</v>
      </c>
      <c r="B76" s="217" t="s">
        <v>73</v>
      </c>
      <c r="C76" s="231">
        <v>862.4</v>
      </c>
      <c r="D76" s="232">
        <v>858.78333333333342</v>
      </c>
      <c r="E76" s="232">
        <v>851.56666666666683</v>
      </c>
      <c r="F76" s="232">
        <v>840.73333333333346</v>
      </c>
      <c r="G76" s="232">
        <v>833.51666666666688</v>
      </c>
      <c r="H76" s="232">
        <v>869.61666666666679</v>
      </c>
      <c r="I76" s="232">
        <v>876.83333333333326</v>
      </c>
      <c r="J76" s="232">
        <v>887.66666666666674</v>
      </c>
      <c r="K76" s="231">
        <v>866</v>
      </c>
      <c r="L76" s="231">
        <v>847.95</v>
      </c>
      <c r="M76" s="231">
        <v>16.924099999999999</v>
      </c>
      <c r="N76" s="1"/>
      <c r="O76" s="1"/>
    </row>
    <row r="77" spans="1:15" ht="12.75" customHeight="1">
      <c r="A77" s="30">
        <v>67</v>
      </c>
      <c r="B77" s="217" t="s">
        <v>76</v>
      </c>
      <c r="C77" s="231">
        <v>72.400000000000006</v>
      </c>
      <c r="D77" s="232">
        <v>72.433333333333323</v>
      </c>
      <c r="E77" s="232">
        <v>71.566666666666649</v>
      </c>
      <c r="F77" s="232">
        <v>70.73333333333332</v>
      </c>
      <c r="G77" s="232">
        <v>69.866666666666646</v>
      </c>
      <c r="H77" s="232">
        <v>73.266666666666652</v>
      </c>
      <c r="I77" s="232">
        <v>74.133333333333326</v>
      </c>
      <c r="J77" s="232">
        <v>74.966666666666654</v>
      </c>
      <c r="K77" s="231">
        <v>73.3</v>
      </c>
      <c r="L77" s="231">
        <v>71.599999999999994</v>
      </c>
      <c r="M77" s="231">
        <v>115.20434</v>
      </c>
      <c r="N77" s="1"/>
      <c r="O77" s="1"/>
    </row>
    <row r="78" spans="1:15" ht="12.75" customHeight="1">
      <c r="A78" s="30">
        <v>68</v>
      </c>
      <c r="B78" s="217" t="s">
        <v>80</v>
      </c>
      <c r="C78" s="231">
        <v>331.7</v>
      </c>
      <c r="D78" s="232">
        <v>330.08333333333331</v>
      </c>
      <c r="E78" s="232">
        <v>327.16666666666663</v>
      </c>
      <c r="F78" s="232">
        <v>322.63333333333333</v>
      </c>
      <c r="G78" s="232">
        <v>319.71666666666664</v>
      </c>
      <c r="H78" s="232">
        <v>334.61666666666662</v>
      </c>
      <c r="I78" s="232">
        <v>337.53333333333325</v>
      </c>
      <c r="J78" s="232">
        <v>342.06666666666661</v>
      </c>
      <c r="K78" s="231">
        <v>333</v>
      </c>
      <c r="L78" s="231">
        <v>325.55</v>
      </c>
      <c r="M78" s="231">
        <v>33.511890000000001</v>
      </c>
      <c r="N78" s="1"/>
      <c r="O78" s="1"/>
    </row>
    <row r="79" spans="1:15" ht="12.75" customHeight="1">
      <c r="A79" s="30">
        <v>69</v>
      </c>
      <c r="B79" s="217" t="s">
        <v>851</v>
      </c>
      <c r="C79" s="231">
        <v>8728.2000000000007</v>
      </c>
      <c r="D79" s="232">
        <v>8729.35</v>
      </c>
      <c r="E79" s="232">
        <v>8648.75</v>
      </c>
      <c r="F79" s="232">
        <v>8569.2999999999993</v>
      </c>
      <c r="G79" s="232">
        <v>8488.6999999999989</v>
      </c>
      <c r="H79" s="232">
        <v>8808.8000000000011</v>
      </c>
      <c r="I79" s="232">
        <v>8889.4000000000033</v>
      </c>
      <c r="J79" s="232">
        <v>8968.8500000000022</v>
      </c>
      <c r="K79" s="231">
        <v>8809.9500000000007</v>
      </c>
      <c r="L79" s="231">
        <v>8649.9</v>
      </c>
      <c r="M79" s="231">
        <v>1.9259999999999999E-2</v>
      </c>
      <c r="N79" s="1"/>
      <c r="O79" s="1"/>
    </row>
    <row r="80" spans="1:15" ht="12.75" customHeight="1">
      <c r="A80" s="30">
        <v>70</v>
      </c>
      <c r="B80" s="217" t="s">
        <v>75</v>
      </c>
      <c r="C80" s="231">
        <v>776.8</v>
      </c>
      <c r="D80" s="232">
        <v>778.18333333333339</v>
      </c>
      <c r="E80" s="232">
        <v>768.91666666666674</v>
      </c>
      <c r="F80" s="232">
        <v>761.0333333333333</v>
      </c>
      <c r="G80" s="232">
        <v>751.76666666666665</v>
      </c>
      <c r="H80" s="232">
        <v>786.06666666666683</v>
      </c>
      <c r="I80" s="232">
        <v>795.33333333333348</v>
      </c>
      <c r="J80" s="232">
        <v>803.21666666666692</v>
      </c>
      <c r="K80" s="231">
        <v>787.45</v>
      </c>
      <c r="L80" s="231">
        <v>770.3</v>
      </c>
      <c r="M80" s="231">
        <v>30.93216</v>
      </c>
      <c r="N80" s="1"/>
      <c r="O80" s="1"/>
    </row>
    <row r="81" spans="1:15" ht="12.75" customHeight="1">
      <c r="A81" s="30">
        <v>71</v>
      </c>
      <c r="B81" s="217" t="s">
        <v>77</v>
      </c>
      <c r="C81" s="231">
        <v>232.5</v>
      </c>
      <c r="D81" s="232">
        <v>235.73333333333335</v>
      </c>
      <c r="E81" s="232">
        <v>228.76666666666671</v>
      </c>
      <c r="F81" s="232">
        <v>225.03333333333336</v>
      </c>
      <c r="G81" s="232">
        <v>218.06666666666672</v>
      </c>
      <c r="H81" s="232">
        <v>239.4666666666667</v>
      </c>
      <c r="I81" s="232">
        <v>246.43333333333334</v>
      </c>
      <c r="J81" s="232">
        <v>250.16666666666669</v>
      </c>
      <c r="K81" s="231">
        <v>242.7</v>
      </c>
      <c r="L81" s="231">
        <v>232</v>
      </c>
      <c r="M81" s="231">
        <v>40.815510000000003</v>
      </c>
      <c r="N81" s="1"/>
      <c r="O81" s="1"/>
    </row>
    <row r="82" spans="1:15" ht="12.75" customHeight="1">
      <c r="A82" s="30">
        <v>72</v>
      </c>
      <c r="B82" s="217" t="s">
        <v>309</v>
      </c>
      <c r="C82" s="231">
        <v>891.55</v>
      </c>
      <c r="D82" s="232">
        <v>894.2166666666667</v>
      </c>
      <c r="E82" s="232">
        <v>885.43333333333339</v>
      </c>
      <c r="F82" s="232">
        <v>879.31666666666672</v>
      </c>
      <c r="G82" s="232">
        <v>870.53333333333342</v>
      </c>
      <c r="H82" s="232">
        <v>900.33333333333337</v>
      </c>
      <c r="I82" s="232">
        <v>909.11666666666667</v>
      </c>
      <c r="J82" s="232">
        <v>915.23333333333335</v>
      </c>
      <c r="K82" s="231">
        <v>903</v>
      </c>
      <c r="L82" s="231">
        <v>888.1</v>
      </c>
      <c r="M82" s="231">
        <v>1.6614</v>
      </c>
      <c r="N82" s="1"/>
      <c r="O82" s="1"/>
    </row>
    <row r="83" spans="1:15" ht="12.75" customHeight="1">
      <c r="A83" s="30">
        <v>73</v>
      </c>
      <c r="B83" s="217" t="s">
        <v>310</v>
      </c>
      <c r="C83" s="231">
        <v>291.2</v>
      </c>
      <c r="D83" s="232">
        <v>291.63333333333338</v>
      </c>
      <c r="E83" s="232">
        <v>289.01666666666677</v>
      </c>
      <c r="F83" s="232">
        <v>286.83333333333337</v>
      </c>
      <c r="G83" s="232">
        <v>284.21666666666675</v>
      </c>
      <c r="H83" s="232">
        <v>293.81666666666678</v>
      </c>
      <c r="I83" s="232">
        <v>296.43333333333345</v>
      </c>
      <c r="J83" s="232">
        <v>298.61666666666679</v>
      </c>
      <c r="K83" s="231">
        <v>294.25</v>
      </c>
      <c r="L83" s="231">
        <v>289.45</v>
      </c>
      <c r="M83" s="231">
        <v>12.9815</v>
      </c>
      <c r="N83" s="1"/>
      <c r="O83" s="1"/>
    </row>
    <row r="84" spans="1:15" ht="12.75" customHeight="1">
      <c r="A84" s="30">
        <v>74</v>
      </c>
      <c r="B84" s="217" t="s">
        <v>311</v>
      </c>
      <c r="C84" s="231">
        <v>6177</v>
      </c>
      <c r="D84" s="232">
        <v>6161</v>
      </c>
      <c r="E84" s="232">
        <v>6067</v>
      </c>
      <c r="F84" s="232">
        <v>5957</v>
      </c>
      <c r="G84" s="232">
        <v>5863</v>
      </c>
      <c r="H84" s="232">
        <v>6271</v>
      </c>
      <c r="I84" s="232">
        <v>6365</v>
      </c>
      <c r="J84" s="232">
        <v>6475</v>
      </c>
      <c r="K84" s="231">
        <v>6255</v>
      </c>
      <c r="L84" s="231">
        <v>6051</v>
      </c>
      <c r="M84" s="231">
        <v>0.21831</v>
      </c>
      <c r="N84" s="1"/>
      <c r="O84" s="1"/>
    </row>
    <row r="85" spans="1:15" ht="12.75" customHeight="1">
      <c r="A85" s="30">
        <v>75</v>
      </c>
      <c r="B85" s="217" t="s">
        <v>312</v>
      </c>
      <c r="C85" s="231">
        <v>1418.05</v>
      </c>
      <c r="D85" s="232">
        <v>1419.3166666666668</v>
      </c>
      <c r="E85" s="232">
        <v>1408.6333333333337</v>
      </c>
      <c r="F85" s="232">
        <v>1399.2166666666669</v>
      </c>
      <c r="G85" s="232">
        <v>1388.5333333333338</v>
      </c>
      <c r="H85" s="232">
        <v>1428.7333333333336</v>
      </c>
      <c r="I85" s="232">
        <v>1439.4166666666665</v>
      </c>
      <c r="J85" s="232">
        <v>1448.8333333333335</v>
      </c>
      <c r="K85" s="231">
        <v>1430</v>
      </c>
      <c r="L85" s="231">
        <v>1409.9</v>
      </c>
      <c r="M85" s="231">
        <v>0.34089000000000003</v>
      </c>
      <c r="N85" s="1"/>
      <c r="O85" s="1"/>
    </row>
    <row r="86" spans="1:15" ht="12.75" customHeight="1">
      <c r="A86" s="30">
        <v>76</v>
      </c>
      <c r="B86" s="217" t="s">
        <v>243</v>
      </c>
      <c r="C86" s="231">
        <v>904.6</v>
      </c>
      <c r="D86" s="232">
        <v>904.25</v>
      </c>
      <c r="E86" s="232">
        <v>898.35</v>
      </c>
      <c r="F86" s="232">
        <v>892.1</v>
      </c>
      <c r="G86" s="232">
        <v>886.2</v>
      </c>
      <c r="H86" s="232">
        <v>910.5</v>
      </c>
      <c r="I86" s="232">
        <v>916.40000000000009</v>
      </c>
      <c r="J86" s="232">
        <v>922.65</v>
      </c>
      <c r="K86" s="231">
        <v>910.15</v>
      </c>
      <c r="L86" s="231">
        <v>898</v>
      </c>
      <c r="M86" s="231">
        <v>0.1303</v>
      </c>
      <c r="N86" s="1"/>
      <c r="O86" s="1"/>
    </row>
    <row r="87" spans="1:15" ht="12.75" customHeight="1">
      <c r="A87" s="30">
        <v>77</v>
      </c>
      <c r="B87" s="217" t="s">
        <v>811</v>
      </c>
      <c r="C87" s="231">
        <v>477.95</v>
      </c>
      <c r="D87" s="232">
        <v>480.18333333333339</v>
      </c>
      <c r="E87" s="232">
        <v>472.86666666666679</v>
      </c>
      <c r="F87" s="232">
        <v>467.78333333333342</v>
      </c>
      <c r="G87" s="232">
        <v>460.46666666666681</v>
      </c>
      <c r="H87" s="232">
        <v>485.26666666666677</v>
      </c>
      <c r="I87" s="232">
        <v>492.58333333333337</v>
      </c>
      <c r="J87" s="232">
        <v>497.66666666666674</v>
      </c>
      <c r="K87" s="231">
        <v>487.5</v>
      </c>
      <c r="L87" s="231">
        <v>475.1</v>
      </c>
      <c r="M87" s="231">
        <v>2.14791</v>
      </c>
      <c r="N87" s="1"/>
      <c r="O87" s="1"/>
    </row>
    <row r="88" spans="1:15" ht="12.75" customHeight="1">
      <c r="A88" s="30">
        <v>78</v>
      </c>
      <c r="B88" s="217" t="s">
        <v>78</v>
      </c>
      <c r="C88" s="231">
        <v>18014.55</v>
      </c>
      <c r="D88" s="232">
        <v>18028.616666666665</v>
      </c>
      <c r="E88" s="232">
        <v>17838.883333333331</v>
      </c>
      <c r="F88" s="232">
        <v>17663.216666666667</v>
      </c>
      <c r="G88" s="232">
        <v>17473.483333333334</v>
      </c>
      <c r="H88" s="232">
        <v>18204.283333333329</v>
      </c>
      <c r="I88" s="232">
        <v>18394.016666666659</v>
      </c>
      <c r="J88" s="232">
        <v>18569.683333333327</v>
      </c>
      <c r="K88" s="231">
        <v>18218.349999999999</v>
      </c>
      <c r="L88" s="231">
        <v>17852.95</v>
      </c>
      <c r="M88" s="231">
        <v>0.19869000000000001</v>
      </c>
      <c r="N88" s="1"/>
      <c r="O88" s="1"/>
    </row>
    <row r="89" spans="1:15" ht="12.75" customHeight="1">
      <c r="A89" s="30">
        <v>79</v>
      </c>
      <c r="B89" s="217" t="s">
        <v>313</v>
      </c>
      <c r="C89" s="231">
        <v>491.6</v>
      </c>
      <c r="D89" s="232">
        <v>491</v>
      </c>
      <c r="E89" s="232">
        <v>485.65</v>
      </c>
      <c r="F89" s="232">
        <v>479.7</v>
      </c>
      <c r="G89" s="232">
        <v>474.34999999999997</v>
      </c>
      <c r="H89" s="232">
        <v>496.95</v>
      </c>
      <c r="I89" s="232">
        <v>502.3</v>
      </c>
      <c r="J89" s="232">
        <v>508.25</v>
      </c>
      <c r="K89" s="231">
        <v>496.35</v>
      </c>
      <c r="L89" s="231">
        <v>485.05</v>
      </c>
      <c r="M89" s="231">
        <v>0.42865999999999999</v>
      </c>
      <c r="N89" s="1"/>
      <c r="O89" s="1"/>
    </row>
    <row r="90" spans="1:15" ht="12.75" customHeight="1">
      <c r="A90" s="30">
        <v>80</v>
      </c>
      <c r="B90" s="217" t="s">
        <v>812</v>
      </c>
      <c r="C90" s="231">
        <v>24.7</v>
      </c>
      <c r="D90" s="232">
        <v>24.916666666666668</v>
      </c>
      <c r="E90" s="232">
        <v>24.433333333333337</v>
      </c>
      <c r="F90" s="232">
        <v>24.166666666666668</v>
      </c>
      <c r="G90" s="232">
        <v>23.683333333333337</v>
      </c>
      <c r="H90" s="232">
        <v>25.183333333333337</v>
      </c>
      <c r="I90" s="232">
        <v>25.666666666666664</v>
      </c>
      <c r="J90" s="232">
        <v>25.933333333333337</v>
      </c>
      <c r="K90" s="231">
        <v>25.4</v>
      </c>
      <c r="L90" s="231">
        <v>24.65</v>
      </c>
      <c r="M90" s="231">
        <v>383.05709999999999</v>
      </c>
      <c r="N90" s="1"/>
      <c r="O90" s="1"/>
    </row>
    <row r="91" spans="1:15" ht="12.75" customHeight="1">
      <c r="A91" s="30">
        <v>81</v>
      </c>
      <c r="B91" s="217" t="s">
        <v>81</v>
      </c>
      <c r="C91" s="231">
        <v>4533.25</v>
      </c>
      <c r="D91" s="232">
        <v>4545.3499999999995</v>
      </c>
      <c r="E91" s="232">
        <v>4502.6999999999989</v>
      </c>
      <c r="F91" s="232">
        <v>4472.1499999999996</v>
      </c>
      <c r="G91" s="232">
        <v>4429.4999999999991</v>
      </c>
      <c r="H91" s="232">
        <v>4575.8999999999987</v>
      </c>
      <c r="I91" s="232">
        <v>4618.5499999999984</v>
      </c>
      <c r="J91" s="232">
        <v>4649.0999999999985</v>
      </c>
      <c r="K91" s="231">
        <v>4588</v>
      </c>
      <c r="L91" s="231">
        <v>4514.8</v>
      </c>
      <c r="M91" s="231">
        <v>2.0345599999999999</v>
      </c>
      <c r="N91" s="1"/>
      <c r="O91" s="1"/>
    </row>
    <row r="92" spans="1:15" ht="12.75" customHeight="1">
      <c r="A92" s="30">
        <v>82</v>
      </c>
      <c r="B92" s="217" t="s">
        <v>813</v>
      </c>
      <c r="C92" s="231">
        <v>1122.8499999999999</v>
      </c>
      <c r="D92" s="232">
        <v>1127.2166666666665</v>
      </c>
      <c r="E92" s="232">
        <v>1106.633333333333</v>
      </c>
      <c r="F92" s="232">
        <v>1090.4166666666665</v>
      </c>
      <c r="G92" s="232">
        <v>1069.833333333333</v>
      </c>
      <c r="H92" s="232">
        <v>1143.4333333333329</v>
      </c>
      <c r="I92" s="232">
        <v>1164.0166666666664</v>
      </c>
      <c r="J92" s="232">
        <v>1180.2333333333329</v>
      </c>
      <c r="K92" s="231">
        <v>1147.8</v>
      </c>
      <c r="L92" s="231">
        <v>1111</v>
      </c>
      <c r="M92" s="231">
        <v>0.39217000000000002</v>
      </c>
      <c r="N92" s="1"/>
      <c r="O92" s="1"/>
    </row>
    <row r="93" spans="1:15" ht="12.75" customHeight="1">
      <c r="A93" s="30">
        <v>83</v>
      </c>
      <c r="B93" s="217" t="s">
        <v>314</v>
      </c>
      <c r="C93" s="231">
        <v>549</v>
      </c>
      <c r="D93" s="232">
        <v>552.33333333333337</v>
      </c>
      <c r="E93" s="232">
        <v>542.4666666666667</v>
      </c>
      <c r="F93" s="232">
        <v>535.93333333333328</v>
      </c>
      <c r="G93" s="232">
        <v>526.06666666666661</v>
      </c>
      <c r="H93" s="232">
        <v>558.86666666666679</v>
      </c>
      <c r="I93" s="232">
        <v>568.73333333333335</v>
      </c>
      <c r="J93" s="232">
        <v>575.26666666666688</v>
      </c>
      <c r="K93" s="231">
        <v>562.20000000000005</v>
      </c>
      <c r="L93" s="231">
        <v>545.79999999999995</v>
      </c>
      <c r="M93" s="231">
        <v>1.3101400000000001</v>
      </c>
      <c r="N93" s="1"/>
      <c r="O93" s="1"/>
    </row>
    <row r="94" spans="1:15" ht="12.75" customHeight="1">
      <c r="A94" s="30">
        <v>84</v>
      </c>
      <c r="B94" s="217" t="s">
        <v>244</v>
      </c>
      <c r="C94" s="231">
        <v>76.95</v>
      </c>
      <c r="D94" s="232">
        <v>77.000000000000014</v>
      </c>
      <c r="E94" s="232">
        <v>76.100000000000023</v>
      </c>
      <c r="F94" s="232">
        <v>75.250000000000014</v>
      </c>
      <c r="G94" s="232">
        <v>74.350000000000023</v>
      </c>
      <c r="H94" s="232">
        <v>77.850000000000023</v>
      </c>
      <c r="I94" s="232">
        <v>78.750000000000028</v>
      </c>
      <c r="J94" s="232">
        <v>79.600000000000023</v>
      </c>
      <c r="K94" s="231">
        <v>77.900000000000006</v>
      </c>
      <c r="L94" s="231">
        <v>76.150000000000006</v>
      </c>
      <c r="M94" s="231">
        <v>26.029620000000001</v>
      </c>
      <c r="N94" s="1"/>
      <c r="O94" s="1"/>
    </row>
    <row r="95" spans="1:15" ht="12.75" customHeight="1">
      <c r="A95" s="30">
        <v>85</v>
      </c>
      <c r="B95" s="217" t="s">
        <v>771</v>
      </c>
      <c r="C95" s="231">
        <v>320.14999999999998</v>
      </c>
      <c r="D95" s="232">
        <v>321.13333333333333</v>
      </c>
      <c r="E95" s="232">
        <v>316.51666666666665</v>
      </c>
      <c r="F95" s="232">
        <v>312.88333333333333</v>
      </c>
      <c r="G95" s="232">
        <v>308.26666666666665</v>
      </c>
      <c r="H95" s="232">
        <v>324.76666666666665</v>
      </c>
      <c r="I95" s="232">
        <v>329.38333333333333</v>
      </c>
      <c r="J95" s="232">
        <v>333.01666666666665</v>
      </c>
      <c r="K95" s="231">
        <v>325.75</v>
      </c>
      <c r="L95" s="231">
        <v>317.5</v>
      </c>
      <c r="M95" s="231">
        <v>24.374289999999998</v>
      </c>
      <c r="N95" s="1"/>
      <c r="O95" s="1"/>
    </row>
    <row r="96" spans="1:15" ht="12.75" customHeight="1">
      <c r="A96" s="30">
        <v>86</v>
      </c>
      <c r="B96" s="217" t="s">
        <v>315</v>
      </c>
      <c r="C96" s="231">
        <v>3140.9</v>
      </c>
      <c r="D96" s="232">
        <v>3152.9500000000003</v>
      </c>
      <c r="E96" s="232">
        <v>3088.0000000000005</v>
      </c>
      <c r="F96" s="232">
        <v>3035.1000000000004</v>
      </c>
      <c r="G96" s="232">
        <v>2970.1500000000005</v>
      </c>
      <c r="H96" s="232">
        <v>3205.8500000000004</v>
      </c>
      <c r="I96" s="232">
        <v>3270.8</v>
      </c>
      <c r="J96" s="232">
        <v>3323.7000000000003</v>
      </c>
      <c r="K96" s="231">
        <v>3217.9</v>
      </c>
      <c r="L96" s="231">
        <v>3100.05</v>
      </c>
      <c r="M96" s="231">
        <v>0.38349</v>
      </c>
      <c r="N96" s="1"/>
      <c r="O96" s="1"/>
    </row>
    <row r="97" spans="1:15" ht="12.75" customHeight="1">
      <c r="A97" s="30">
        <v>87</v>
      </c>
      <c r="B97" s="217" t="s">
        <v>316</v>
      </c>
      <c r="C97" s="231">
        <v>240.35</v>
      </c>
      <c r="D97" s="232">
        <v>239.23333333333335</v>
      </c>
      <c r="E97" s="232">
        <v>236.8666666666667</v>
      </c>
      <c r="F97" s="232">
        <v>233.38333333333335</v>
      </c>
      <c r="G97" s="232">
        <v>231.01666666666671</v>
      </c>
      <c r="H97" s="232">
        <v>242.7166666666667</v>
      </c>
      <c r="I97" s="232">
        <v>245.08333333333337</v>
      </c>
      <c r="J97" s="232">
        <v>248.56666666666669</v>
      </c>
      <c r="K97" s="231">
        <v>241.6</v>
      </c>
      <c r="L97" s="231">
        <v>235.75</v>
      </c>
      <c r="M97" s="231">
        <v>2.0248400000000002</v>
      </c>
      <c r="N97" s="1"/>
      <c r="O97" s="1"/>
    </row>
    <row r="98" spans="1:15" ht="12.75" customHeight="1">
      <c r="A98" s="30">
        <v>88</v>
      </c>
      <c r="B98" s="217" t="s">
        <v>852</v>
      </c>
      <c r="C98" s="231">
        <v>374.6</v>
      </c>
      <c r="D98" s="232">
        <v>369.40000000000003</v>
      </c>
      <c r="E98" s="232">
        <v>357.40000000000009</v>
      </c>
      <c r="F98" s="232">
        <v>340.20000000000005</v>
      </c>
      <c r="G98" s="232">
        <v>328.2000000000001</v>
      </c>
      <c r="H98" s="232">
        <v>386.60000000000008</v>
      </c>
      <c r="I98" s="232">
        <v>398.59999999999997</v>
      </c>
      <c r="J98" s="232">
        <v>415.80000000000007</v>
      </c>
      <c r="K98" s="231">
        <v>381.4</v>
      </c>
      <c r="L98" s="231">
        <v>352.2</v>
      </c>
      <c r="M98" s="231">
        <v>12.75122</v>
      </c>
      <c r="N98" s="1"/>
      <c r="O98" s="1"/>
    </row>
    <row r="99" spans="1:15" ht="12.75" customHeight="1">
      <c r="A99" s="30">
        <v>89</v>
      </c>
      <c r="B99" s="217" t="s">
        <v>317</v>
      </c>
      <c r="C99" s="231">
        <v>578.85</v>
      </c>
      <c r="D99" s="232">
        <v>581.79999999999995</v>
      </c>
      <c r="E99" s="232">
        <v>573.59999999999991</v>
      </c>
      <c r="F99" s="232">
        <v>568.34999999999991</v>
      </c>
      <c r="G99" s="232">
        <v>560.14999999999986</v>
      </c>
      <c r="H99" s="232">
        <v>587.04999999999995</v>
      </c>
      <c r="I99" s="232">
        <v>595.25</v>
      </c>
      <c r="J99" s="232">
        <v>600.5</v>
      </c>
      <c r="K99" s="231">
        <v>590</v>
      </c>
      <c r="L99" s="231">
        <v>576.54999999999995</v>
      </c>
      <c r="M99" s="231">
        <v>3.6511300000000002</v>
      </c>
      <c r="N99" s="1"/>
      <c r="O99" s="1"/>
    </row>
    <row r="100" spans="1:15" ht="12.75" customHeight="1">
      <c r="A100" s="30">
        <v>90</v>
      </c>
      <c r="B100" s="217" t="s">
        <v>82</v>
      </c>
      <c r="C100" s="231">
        <v>293.64999999999998</v>
      </c>
      <c r="D100" s="232">
        <v>293</v>
      </c>
      <c r="E100" s="232">
        <v>290.7</v>
      </c>
      <c r="F100" s="232">
        <v>287.75</v>
      </c>
      <c r="G100" s="232">
        <v>285.45</v>
      </c>
      <c r="H100" s="232">
        <v>295.95</v>
      </c>
      <c r="I100" s="232">
        <v>298.24999999999994</v>
      </c>
      <c r="J100" s="232">
        <v>301.2</v>
      </c>
      <c r="K100" s="231">
        <v>295.3</v>
      </c>
      <c r="L100" s="231">
        <v>290.05</v>
      </c>
      <c r="M100" s="231">
        <v>65.733320000000006</v>
      </c>
      <c r="N100" s="1"/>
      <c r="O100" s="1"/>
    </row>
    <row r="101" spans="1:15" ht="12.75" customHeight="1">
      <c r="A101" s="30">
        <v>91</v>
      </c>
      <c r="B101" s="217" t="s">
        <v>318</v>
      </c>
      <c r="C101" s="231">
        <v>686.9</v>
      </c>
      <c r="D101" s="232">
        <v>688.08333333333337</v>
      </c>
      <c r="E101" s="232">
        <v>683.81666666666672</v>
      </c>
      <c r="F101" s="232">
        <v>680.73333333333335</v>
      </c>
      <c r="G101" s="232">
        <v>676.4666666666667</v>
      </c>
      <c r="H101" s="232">
        <v>691.16666666666674</v>
      </c>
      <c r="I101" s="232">
        <v>695.43333333333339</v>
      </c>
      <c r="J101" s="232">
        <v>698.51666666666677</v>
      </c>
      <c r="K101" s="231">
        <v>692.35</v>
      </c>
      <c r="L101" s="231">
        <v>685</v>
      </c>
      <c r="M101" s="231">
        <v>0.17227999999999999</v>
      </c>
      <c r="N101" s="1"/>
      <c r="O101" s="1"/>
    </row>
    <row r="102" spans="1:15" ht="12.75" customHeight="1">
      <c r="A102" s="30">
        <v>92</v>
      </c>
      <c r="B102" s="217" t="s">
        <v>319</v>
      </c>
      <c r="C102" s="231">
        <v>703.55</v>
      </c>
      <c r="D102" s="232">
        <v>704.61666666666667</v>
      </c>
      <c r="E102" s="232">
        <v>693.23333333333335</v>
      </c>
      <c r="F102" s="232">
        <v>682.91666666666663</v>
      </c>
      <c r="G102" s="232">
        <v>671.5333333333333</v>
      </c>
      <c r="H102" s="232">
        <v>714.93333333333339</v>
      </c>
      <c r="I102" s="232">
        <v>726.31666666666683</v>
      </c>
      <c r="J102" s="232">
        <v>736.63333333333344</v>
      </c>
      <c r="K102" s="231">
        <v>716</v>
      </c>
      <c r="L102" s="231">
        <v>694.3</v>
      </c>
      <c r="M102" s="231">
        <v>1.25125</v>
      </c>
      <c r="N102" s="1"/>
      <c r="O102" s="1"/>
    </row>
    <row r="103" spans="1:15" ht="12.75" customHeight="1">
      <c r="A103" s="30">
        <v>93</v>
      </c>
      <c r="B103" s="217" t="s">
        <v>320</v>
      </c>
      <c r="C103" s="231">
        <v>981</v>
      </c>
      <c r="D103" s="232">
        <v>979.0333333333333</v>
      </c>
      <c r="E103" s="232">
        <v>973.06666666666661</v>
      </c>
      <c r="F103" s="232">
        <v>965.13333333333333</v>
      </c>
      <c r="G103" s="232">
        <v>959.16666666666663</v>
      </c>
      <c r="H103" s="232">
        <v>986.96666666666658</v>
      </c>
      <c r="I103" s="232">
        <v>992.93333333333328</v>
      </c>
      <c r="J103" s="232">
        <v>1000.8666666666666</v>
      </c>
      <c r="K103" s="231">
        <v>985</v>
      </c>
      <c r="L103" s="231">
        <v>971.1</v>
      </c>
      <c r="M103" s="231">
        <v>0.38041999999999998</v>
      </c>
      <c r="N103" s="1"/>
      <c r="O103" s="1"/>
    </row>
    <row r="104" spans="1:15" ht="12.75" customHeight="1">
      <c r="A104" s="30">
        <v>94</v>
      </c>
      <c r="B104" s="217" t="s">
        <v>245</v>
      </c>
      <c r="C104" s="231">
        <v>121.05</v>
      </c>
      <c r="D104" s="232">
        <v>120.61666666666667</v>
      </c>
      <c r="E104" s="232">
        <v>119.48333333333335</v>
      </c>
      <c r="F104" s="232">
        <v>117.91666666666667</v>
      </c>
      <c r="G104" s="232">
        <v>116.78333333333335</v>
      </c>
      <c r="H104" s="232">
        <v>122.18333333333335</v>
      </c>
      <c r="I104" s="232">
        <v>123.31666666666668</v>
      </c>
      <c r="J104" s="232">
        <v>124.88333333333335</v>
      </c>
      <c r="K104" s="231">
        <v>121.75</v>
      </c>
      <c r="L104" s="231">
        <v>119.05</v>
      </c>
      <c r="M104" s="231">
        <v>11.88293</v>
      </c>
      <c r="N104" s="1"/>
      <c r="O104" s="1"/>
    </row>
    <row r="105" spans="1:15" ht="12.75" customHeight="1">
      <c r="A105" s="30">
        <v>95</v>
      </c>
      <c r="B105" s="217" t="s">
        <v>321</v>
      </c>
      <c r="C105" s="231">
        <v>1517.9</v>
      </c>
      <c r="D105" s="232">
        <v>1517.6499999999999</v>
      </c>
      <c r="E105" s="232">
        <v>1497.2999999999997</v>
      </c>
      <c r="F105" s="232">
        <v>1476.6999999999998</v>
      </c>
      <c r="G105" s="232">
        <v>1456.3499999999997</v>
      </c>
      <c r="H105" s="232">
        <v>1538.2499999999998</v>
      </c>
      <c r="I105" s="232">
        <v>1558.5999999999997</v>
      </c>
      <c r="J105" s="232">
        <v>1579.1999999999998</v>
      </c>
      <c r="K105" s="231">
        <v>1538</v>
      </c>
      <c r="L105" s="231">
        <v>1497.05</v>
      </c>
      <c r="M105" s="231">
        <v>0.54235</v>
      </c>
      <c r="N105" s="1"/>
      <c r="O105" s="1"/>
    </row>
    <row r="106" spans="1:15" ht="12.75" customHeight="1">
      <c r="A106" s="30">
        <v>96</v>
      </c>
      <c r="B106" s="217" t="s">
        <v>322</v>
      </c>
      <c r="C106" s="231">
        <v>27.05</v>
      </c>
      <c r="D106" s="232">
        <v>26.966666666666669</v>
      </c>
      <c r="E106" s="232">
        <v>26.683333333333337</v>
      </c>
      <c r="F106" s="232">
        <v>26.31666666666667</v>
      </c>
      <c r="G106" s="232">
        <v>26.033333333333339</v>
      </c>
      <c r="H106" s="232">
        <v>27.333333333333336</v>
      </c>
      <c r="I106" s="232">
        <v>27.616666666666667</v>
      </c>
      <c r="J106" s="232">
        <v>27.983333333333334</v>
      </c>
      <c r="K106" s="231">
        <v>27.25</v>
      </c>
      <c r="L106" s="231">
        <v>26.6</v>
      </c>
      <c r="M106" s="231">
        <v>43.685380000000002</v>
      </c>
      <c r="N106" s="1"/>
      <c r="O106" s="1"/>
    </row>
    <row r="107" spans="1:15" ht="12.75" customHeight="1">
      <c r="A107" s="30">
        <v>97</v>
      </c>
      <c r="B107" s="217" t="s">
        <v>323</v>
      </c>
      <c r="C107" s="231">
        <v>1007.3</v>
      </c>
      <c r="D107" s="232">
        <v>1006.0666666666666</v>
      </c>
      <c r="E107" s="232">
        <v>999.73333333333323</v>
      </c>
      <c r="F107" s="232">
        <v>992.16666666666663</v>
      </c>
      <c r="G107" s="232">
        <v>985.83333333333326</v>
      </c>
      <c r="H107" s="232">
        <v>1013.6333333333332</v>
      </c>
      <c r="I107" s="232">
        <v>1019.9666666666667</v>
      </c>
      <c r="J107" s="232">
        <v>1027.5333333333333</v>
      </c>
      <c r="K107" s="231">
        <v>1012.4</v>
      </c>
      <c r="L107" s="231">
        <v>998.5</v>
      </c>
      <c r="M107" s="231">
        <v>2.4207700000000001</v>
      </c>
      <c r="N107" s="1"/>
      <c r="O107" s="1"/>
    </row>
    <row r="108" spans="1:15" ht="12.75" customHeight="1">
      <c r="A108" s="30">
        <v>98</v>
      </c>
      <c r="B108" s="217" t="s">
        <v>324</v>
      </c>
      <c r="C108" s="231">
        <v>509.9</v>
      </c>
      <c r="D108" s="232">
        <v>510.31666666666661</v>
      </c>
      <c r="E108" s="232">
        <v>505.93333333333317</v>
      </c>
      <c r="F108" s="232">
        <v>501.96666666666658</v>
      </c>
      <c r="G108" s="232">
        <v>497.58333333333314</v>
      </c>
      <c r="H108" s="232">
        <v>514.28333333333319</v>
      </c>
      <c r="I108" s="232">
        <v>518.66666666666663</v>
      </c>
      <c r="J108" s="232">
        <v>522.63333333333321</v>
      </c>
      <c r="K108" s="231">
        <v>514.70000000000005</v>
      </c>
      <c r="L108" s="231">
        <v>506.35</v>
      </c>
      <c r="M108" s="231">
        <v>0.32784999999999997</v>
      </c>
      <c r="N108" s="1"/>
      <c r="O108" s="1"/>
    </row>
    <row r="109" spans="1:15" ht="12.75" customHeight="1">
      <c r="A109" s="30">
        <v>99</v>
      </c>
      <c r="B109" s="217" t="s">
        <v>325</v>
      </c>
      <c r="C109" s="231">
        <v>640.85</v>
      </c>
      <c r="D109" s="232">
        <v>646.11666666666667</v>
      </c>
      <c r="E109" s="232">
        <v>632.23333333333335</v>
      </c>
      <c r="F109" s="232">
        <v>623.61666666666667</v>
      </c>
      <c r="G109" s="232">
        <v>609.73333333333335</v>
      </c>
      <c r="H109" s="232">
        <v>654.73333333333335</v>
      </c>
      <c r="I109" s="232">
        <v>668.61666666666679</v>
      </c>
      <c r="J109" s="232">
        <v>677.23333333333335</v>
      </c>
      <c r="K109" s="231">
        <v>660</v>
      </c>
      <c r="L109" s="231">
        <v>637.5</v>
      </c>
      <c r="M109" s="231">
        <v>1.0911299999999999</v>
      </c>
      <c r="N109" s="1"/>
      <c r="O109" s="1"/>
    </row>
    <row r="110" spans="1:15" ht="12.75" customHeight="1">
      <c r="A110" s="30">
        <v>100</v>
      </c>
      <c r="B110" s="217" t="s">
        <v>326</v>
      </c>
      <c r="C110" s="231">
        <v>5950.45</v>
      </c>
      <c r="D110" s="232">
        <v>5987.833333333333</v>
      </c>
      <c r="E110" s="232">
        <v>5875.6666666666661</v>
      </c>
      <c r="F110" s="232">
        <v>5800.8833333333332</v>
      </c>
      <c r="G110" s="232">
        <v>5688.7166666666662</v>
      </c>
      <c r="H110" s="232">
        <v>6062.6166666666659</v>
      </c>
      <c r="I110" s="232">
        <v>6174.7833333333319</v>
      </c>
      <c r="J110" s="232">
        <v>6249.5666666666657</v>
      </c>
      <c r="K110" s="231">
        <v>6100</v>
      </c>
      <c r="L110" s="231">
        <v>5913.05</v>
      </c>
      <c r="M110" s="231">
        <v>0.13116</v>
      </c>
      <c r="N110" s="1"/>
      <c r="O110" s="1"/>
    </row>
    <row r="111" spans="1:15" ht="12.75" customHeight="1">
      <c r="A111" s="30">
        <v>101</v>
      </c>
      <c r="B111" s="217" t="s">
        <v>327</v>
      </c>
      <c r="C111" s="231">
        <v>362.75</v>
      </c>
      <c r="D111" s="232">
        <v>363.36666666666662</v>
      </c>
      <c r="E111" s="232">
        <v>359.88333333333321</v>
      </c>
      <c r="F111" s="232">
        <v>357.01666666666659</v>
      </c>
      <c r="G111" s="232">
        <v>353.53333333333319</v>
      </c>
      <c r="H111" s="232">
        <v>366.23333333333323</v>
      </c>
      <c r="I111" s="232">
        <v>369.7166666666667</v>
      </c>
      <c r="J111" s="232">
        <v>372.58333333333326</v>
      </c>
      <c r="K111" s="231">
        <v>366.85</v>
      </c>
      <c r="L111" s="231">
        <v>360.5</v>
      </c>
      <c r="M111" s="231">
        <v>3.3580999999999999</v>
      </c>
      <c r="N111" s="1"/>
      <c r="O111" s="1"/>
    </row>
    <row r="112" spans="1:15" ht="12.75" customHeight="1">
      <c r="A112" s="30">
        <v>102</v>
      </c>
      <c r="B112" s="217" t="s">
        <v>328</v>
      </c>
      <c r="C112" s="231">
        <v>293.25</v>
      </c>
      <c r="D112" s="232">
        <v>295.7833333333333</v>
      </c>
      <c r="E112" s="232">
        <v>289.91666666666663</v>
      </c>
      <c r="F112" s="232">
        <v>286.58333333333331</v>
      </c>
      <c r="G112" s="232">
        <v>280.71666666666664</v>
      </c>
      <c r="H112" s="232">
        <v>299.11666666666662</v>
      </c>
      <c r="I112" s="232">
        <v>304.98333333333329</v>
      </c>
      <c r="J112" s="232">
        <v>308.31666666666661</v>
      </c>
      <c r="K112" s="231">
        <v>301.64999999999998</v>
      </c>
      <c r="L112" s="231">
        <v>292.45</v>
      </c>
      <c r="M112" s="231">
        <v>12.191179999999999</v>
      </c>
      <c r="N112" s="1"/>
      <c r="O112" s="1"/>
    </row>
    <row r="113" spans="1:15" ht="12.75" customHeight="1">
      <c r="A113" s="30">
        <v>103</v>
      </c>
      <c r="B113" s="217" t="s">
        <v>814</v>
      </c>
      <c r="C113" s="231">
        <v>415.95</v>
      </c>
      <c r="D113" s="232">
        <v>417.5</v>
      </c>
      <c r="E113" s="232">
        <v>411.45</v>
      </c>
      <c r="F113" s="232">
        <v>406.95</v>
      </c>
      <c r="G113" s="232">
        <v>400.9</v>
      </c>
      <c r="H113" s="232">
        <v>422</v>
      </c>
      <c r="I113" s="232">
        <v>428.04999999999995</v>
      </c>
      <c r="J113" s="232">
        <v>432.55</v>
      </c>
      <c r="K113" s="231">
        <v>423.55</v>
      </c>
      <c r="L113" s="231">
        <v>413</v>
      </c>
      <c r="M113" s="231">
        <v>0.83891000000000004</v>
      </c>
      <c r="N113" s="1"/>
      <c r="O113" s="1"/>
    </row>
    <row r="114" spans="1:15" ht="12.75" customHeight="1">
      <c r="A114" s="30">
        <v>104</v>
      </c>
      <c r="B114" s="217" t="s">
        <v>329</v>
      </c>
      <c r="C114" s="231">
        <v>600.04999999999995</v>
      </c>
      <c r="D114" s="232">
        <v>601.83333333333326</v>
      </c>
      <c r="E114" s="232">
        <v>595.26666666666654</v>
      </c>
      <c r="F114" s="232">
        <v>590.48333333333323</v>
      </c>
      <c r="G114" s="232">
        <v>583.91666666666652</v>
      </c>
      <c r="H114" s="232">
        <v>606.61666666666656</v>
      </c>
      <c r="I114" s="232">
        <v>613.18333333333317</v>
      </c>
      <c r="J114" s="232">
        <v>617.96666666666658</v>
      </c>
      <c r="K114" s="231">
        <v>608.4</v>
      </c>
      <c r="L114" s="231">
        <v>597.04999999999995</v>
      </c>
      <c r="M114" s="231">
        <v>0.17990999999999999</v>
      </c>
      <c r="N114" s="1"/>
      <c r="O114" s="1"/>
    </row>
    <row r="115" spans="1:15" ht="12.75" customHeight="1">
      <c r="A115" s="30">
        <v>105</v>
      </c>
      <c r="B115" s="217" t="s">
        <v>83</v>
      </c>
      <c r="C115" s="231">
        <v>779.35</v>
      </c>
      <c r="D115" s="232">
        <v>780.04999999999984</v>
      </c>
      <c r="E115" s="232">
        <v>773.34999999999968</v>
      </c>
      <c r="F115" s="232">
        <v>767.3499999999998</v>
      </c>
      <c r="G115" s="232">
        <v>760.64999999999964</v>
      </c>
      <c r="H115" s="232">
        <v>786.04999999999973</v>
      </c>
      <c r="I115" s="232">
        <v>792.74999999999977</v>
      </c>
      <c r="J115" s="232">
        <v>798.74999999999977</v>
      </c>
      <c r="K115" s="231">
        <v>786.75</v>
      </c>
      <c r="L115" s="231">
        <v>774.05</v>
      </c>
      <c r="M115" s="231">
        <v>5.1950500000000002</v>
      </c>
      <c r="N115" s="1"/>
      <c r="O115" s="1"/>
    </row>
    <row r="116" spans="1:15" ht="12.75" customHeight="1">
      <c r="A116" s="30">
        <v>106</v>
      </c>
      <c r="B116" s="217" t="s">
        <v>84</v>
      </c>
      <c r="C116" s="231">
        <v>1025.75</v>
      </c>
      <c r="D116" s="232">
        <v>1027.55</v>
      </c>
      <c r="E116" s="232">
        <v>1019.3499999999999</v>
      </c>
      <c r="F116" s="232">
        <v>1012.9499999999999</v>
      </c>
      <c r="G116" s="232">
        <v>1004.7499999999999</v>
      </c>
      <c r="H116" s="232">
        <v>1033.9499999999998</v>
      </c>
      <c r="I116" s="232">
        <v>1042.1500000000001</v>
      </c>
      <c r="J116" s="232">
        <v>1048.55</v>
      </c>
      <c r="K116" s="231">
        <v>1035.75</v>
      </c>
      <c r="L116" s="231">
        <v>1021.15</v>
      </c>
      <c r="M116" s="231">
        <v>15.09783</v>
      </c>
      <c r="N116" s="1"/>
      <c r="O116" s="1"/>
    </row>
    <row r="117" spans="1:15" ht="12.75" customHeight="1">
      <c r="A117" s="30">
        <v>107</v>
      </c>
      <c r="B117" s="217" t="s">
        <v>91</v>
      </c>
      <c r="C117" s="231">
        <v>138.65</v>
      </c>
      <c r="D117" s="232">
        <v>139.81666666666666</v>
      </c>
      <c r="E117" s="232">
        <v>136.03333333333333</v>
      </c>
      <c r="F117" s="232">
        <v>133.41666666666666</v>
      </c>
      <c r="G117" s="232">
        <v>129.63333333333333</v>
      </c>
      <c r="H117" s="232">
        <v>142.43333333333334</v>
      </c>
      <c r="I117" s="232">
        <v>146.21666666666664</v>
      </c>
      <c r="J117" s="232">
        <v>148.83333333333334</v>
      </c>
      <c r="K117" s="231">
        <v>143.6</v>
      </c>
      <c r="L117" s="231">
        <v>137.19999999999999</v>
      </c>
      <c r="M117" s="231">
        <v>64.331909999999993</v>
      </c>
      <c r="N117" s="1"/>
      <c r="O117" s="1"/>
    </row>
    <row r="118" spans="1:15" ht="12.75" customHeight="1">
      <c r="A118" s="30">
        <v>108</v>
      </c>
      <c r="B118" s="217" t="s">
        <v>804</v>
      </c>
      <c r="C118" s="231">
        <v>1439.05</v>
      </c>
      <c r="D118" s="232">
        <v>1444.9333333333334</v>
      </c>
      <c r="E118" s="232">
        <v>1425.3166666666668</v>
      </c>
      <c r="F118" s="232">
        <v>1411.5833333333335</v>
      </c>
      <c r="G118" s="232">
        <v>1391.9666666666669</v>
      </c>
      <c r="H118" s="232">
        <v>1458.6666666666667</v>
      </c>
      <c r="I118" s="232">
        <v>1478.2833333333335</v>
      </c>
      <c r="J118" s="232">
        <v>1492.0166666666667</v>
      </c>
      <c r="K118" s="231">
        <v>1464.55</v>
      </c>
      <c r="L118" s="231">
        <v>1431.2</v>
      </c>
      <c r="M118" s="231">
        <v>0.26371</v>
      </c>
      <c r="N118" s="1"/>
      <c r="O118" s="1"/>
    </row>
    <row r="119" spans="1:15" ht="12.75" customHeight="1">
      <c r="A119" s="30">
        <v>109</v>
      </c>
      <c r="B119" s="217" t="s">
        <v>85</v>
      </c>
      <c r="C119" s="231">
        <v>217.5</v>
      </c>
      <c r="D119" s="232">
        <v>216.65</v>
      </c>
      <c r="E119" s="232">
        <v>215.05</v>
      </c>
      <c r="F119" s="232">
        <v>212.6</v>
      </c>
      <c r="G119" s="232">
        <v>211</v>
      </c>
      <c r="H119" s="232">
        <v>219.10000000000002</v>
      </c>
      <c r="I119" s="232">
        <v>220.7</v>
      </c>
      <c r="J119" s="232">
        <v>223.15000000000003</v>
      </c>
      <c r="K119" s="231">
        <v>218.25</v>
      </c>
      <c r="L119" s="231">
        <v>214.2</v>
      </c>
      <c r="M119" s="231">
        <v>72.430930000000004</v>
      </c>
      <c r="N119" s="1"/>
      <c r="O119" s="1"/>
    </row>
    <row r="120" spans="1:15" ht="12.75" customHeight="1">
      <c r="A120" s="30">
        <v>110</v>
      </c>
      <c r="B120" s="217" t="s">
        <v>330</v>
      </c>
      <c r="C120" s="231">
        <v>488.2</v>
      </c>
      <c r="D120" s="232">
        <v>491.86666666666662</v>
      </c>
      <c r="E120" s="232">
        <v>482.33333333333326</v>
      </c>
      <c r="F120" s="232">
        <v>476.46666666666664</v>
      </c>
      <c r="G120" s="232">
        <v>466.93333333333328</v>
      </c>
      <c r="H120" s="232">
        <v>497.73333333333323</v>
      </c>
      <c r="I120" s="232">
        <v>507.26666666666665</v>
      </c>
      <c r="J120" s="232">
        <v>513.13333333333321</v>
      </c>
      <c r="K120" s="231">
        <v>501.4</v>
      </c>
      <c r="L120" s="231">
        <v>486</v>
      </c>
      <c r="M120" s="231">
        <v>6.3242700000000003</v>
      </c>
      <c r="N120" s="1"/>
      <c r="O120" s="1"/>
    </row>
    <row r="121" spans="1:15" ht="12.75" customHeight="1">
      <c r="A121" s="30">
        <v>111</v>
      </c>
      <c r="B121" s="217" t="s">
        <v>87</v>
      </c>
      <c r="C121" s="231">
        <v>4204.1000000000004</v>
      </c>
      <c r="D121" s="232">
        <v>4194.5166666666664</v>
      </c>
      <c r="E121" s="232">
        <v>4161.583333333333</v>
      </c>
      <c r="F121" s="232">
        <v>4119.0666666666666</v>
      </c>
      <c r="G121" s="232">
        <v>4086.1333333333332</v>
      </c>
      <c r="H121" s="232">
        <v>4237.0333333333328</v>
      </c>
      <c r="I121" s="232">
        <v>4269.9666666666672</v>
      </c>
      <c r="J121" s="232">
        <v>4312.4833333333327</v>
      </c>
      <c r="K121" s="231">
        <v>4227.45</v>
      </c>
      <c r="L121" s="231">
        <v>4152</v>
      </c>
      <c r="M121" s="231">
        <v>3.5223399999999998</v>
      </c>
      <c r="N121" s="1"/>
      <c r="O121" s="1"/>
    </row>
    <row r="122" spans="1:15" ht="12.75" customHeight="1">
      <c r="A122" s="30">
        <v>112</v>
      </c>
      <c r="B122" s="217" t="s">
        <v>88</v>
      </c>
      <c r="C122" s="231">
        <v>1455.15</v>
      </c>
      <c r="D122" s="232">
        <v>1452.1666666666667</v>
      </c>
      <c r="E122" s="232">
        <v>1444.3333333333335</v>
      </c>
      <c r="F122" s="232">
        <v>1433.5166666666667</v>
      </c>
      <c r="G122" s="232">
        <v>1425.6833333333334</v>
      </c>
      <c r="H122" s="232">
        <v>1462.9833333333336</v>
      </c>
      <c r="I122" s="232">
        <v>1470.8166666666671</v>
      </c>
      <c r="J122" s="232">
        <v>1481.6333333333337</v>
      </c>
      <c r="K122" s="231">
        <v>1460</v>
      </c>
      <c r="L122" s="231">
        <v>1441.35</v>
      </c>
      <c r="M122" s="231">
        <v>1.77938</v>
      </c>
      <c r="N122" s="1"/>
      <c r="O122" s="1"/>
    </row>
    <row r="123" spans="1:15" ht="12.75" customHeight="1">
      <c r="A123" s="30">
        <v>113</v>
      </c>
      <c r="B123" s="217" t="s">
        <v>331</v>
      </c>
      <c r="C123" s="231">
        <v>2300.65</v>
      </c>
      <c r="D123" s="232">
        <v>2304.5666666666666</v>
      </c>
      <c r="E123" s="232">
        <v>2279.1333333333332</v>
      </c>
      <c r="F123" s="232">
        <v>2257.6166666666668</v>
      </c>
      <c r="G123" s="232">
        <v>2232.1833333333334</v>
      </c>
      <c r="H123" s="232">
        <v>2326.083333333333</v>
      </c>
      <c r="I123" s="232">
        <v>2351.5166666666664</v>
      </c>
      <c r="J123" s="232">
        <v>2373.0333333333328</v>
      </c>
      <c r="K123" s="231">
        <v>2330</v>
      </c>
      <c r="L123" s="231">
        <v>2283.0500000000002</v>
      </c>
      <c r="M123" s="231">
        <v>0.65032999999999996</v>
      </c>
      <c r="N123" s="1"/>
      <c r="O123" s="1"/>
    </row>
    <row r="124" spans="1:15" ht="12.75" customHeight="1">
      <c r="A124" s="30">
        <v>114</v>
      </c>
      <c r="B124" s="217" t="s">
        <v>89</v>
      </c>
      <c r="C124" s="231">
        <v>607.25</v>
      </c>
      <c r="D124" s="232">
        <v>607.19999999999993</v>
      </c>
      <c r="E124" s="232">
        <v>600.69999999999982</v>
      </c>
      <c r="F124" s="232">
        <v>594.14999999999986</v>
      </c>
      <c r="G124" s="232">
        <v>587.64999999999975</v>
      </c>
      <c r="H124" s="232">
        <v>613.74999999999989</v>
      </c>
      <c r="I124" s="232">
        <v>620.25000000000011</v>
      </c>
      <c r="J124" s="232">
        <v>626.79999999999995</v>
      </c>
      <c r="K124" s="231">
        <v>613.70000000000005</v>
      </c>
      <c r="L124" s="231">
        <v>600.65</v>
      </c>
      <c r="M124" s="231">
        <v>15.20087</v>
      </c>
      <c r="N124" s="1"/>
      <c r="O124" s="1"/>
    </row>
    <row r="125" spans="1:15" ht="12.75" customHeight="1">
      <c r="A125" s="30">
        <v>115</v>
      </c>
      <c r="B125" s="217" t="s">
        <v>90</v>
      </c>
      <c r="C125" s="231">
        <v>906</v>
      </c>
      <c r="D125" s="232">
        <v>907.13333333333333</v>
      </c>
      <c r="E125" s="232">
        <v>901.7166666666667</v>
      </c>
      <c r="F125" s="232">
        <v>897.43333333333339</v>
      </c>
      <c r="G125" s="232">
        <v>892.01666666666677</v>
      </c>
      <c r="H125" s="232">
        <v>911.41666666666663</v>
      </c>
      <c r="I125" s="232">
        <v>916.83333333333337</v>
      </c>
      <c r="J125" s="232">
        <v>921.11666666666656</v>
      </c>
      <c r="K125" s="231">
        <v>912.55</v>
      </c>
      <c r="L125" s="231">
        <v>902.85</v>
      </c>
      <c r="M125" s="231">
        <v>1.49997</v>
      </c>
      <c r="N125" s="1"/>
      <c r="O125" s="1"/>
    </row>
    <row r="126" spans="1:15" ht="12.75" customHeight="1">
      <c r="A126" s="30">
        <v>116</v>
      </c>
      <c r="B126" s="217" t="s">
        <v>332</v>
      </c>
      <c r="C126" s="231">
        <v>954.4</v>
      </c>
      <c r="D126" s="232">
        <v>954.11666666666679</v>
      </c>
      <c r="E126" s="232">
        <v>938.23333333333358</v>
      </c>
      <c r="F126" s="232">
        <v>922.06666666666683</v>
      </c>
      <c r="G126" s="232">
        <v>906.18333333333362</v>
      </c>
      <c r="H126" s="232">
        <v>970.28333333333353</v>
      </c>
      <c r="I126" s="232">
        <v>986.16666666666674</v>
      </c>
      <c r="J126" s="232">
        <v>1002.3333333333335</v>
      </c>
      <c r="K126" s="231">
        <v>970</v>
      </c>
      <c r="L126" s="231">
        <v>937.95</v>
      </c>
      <c r="M126" s="231">
        <v>0.78149999999999997</v>
      </c>
      <c r="N126" s="1"/>
      <c r="O126" s="1"/>
    </row>
    <row r="127" spans="1:15" ht="12.75" customHeight="1">
      <c r="A127" s="30">
        <v>117</v>
      </c>
      <c r="B127" s="217" t="s">
        <v>246</v>
      </c>
      <c r="C127" s="231">
        <v>297.8</v>
      </c>
      <c r="D127" s="232">
        <v>297.95</v>
      </c>
      <c r="E127" s="232">
        <v>296</v>
      </c>
      <c r="F127" s="232">
        <v>294.2</v>
      </c>
      <c r="G127" s="232">
        <v>292.25</v>
      </c>
      <c r="H127" s="232">
        <v>299.75</v>
      </c>
      <c r="I127" s="232">
        <v>301.69999999999993</v>
      </c>
      <c r="J127" s="232">
        <v>303.5</v>
      </c>
      <c r="K127" s="231">
        <v>299.89999999999998</v>
      </c>
      <c r="L127" s="231">
        <v>296.14999999999998</v>
      </c>
      <c r="M127" s="231">
        <v>14.229229999999999</v>
      </c>
      <c r="N127" s="1"/>
      <c r="O127" s="1"/>
    </row>
    <row r="128" spans="1:15" ht="12.75" customHeight="1">
      <c r="A128" s="30">
        <v>118</v>
      </c>
      <c r="B128" s="217" t="s">
        <v>92</v>
      </c>
      <c r="C128" s="231">
        <v>1618.7</v>
      </c>
      <c r="D128" s="232">
        <v>1626.9333333333334</v>
      </c>
      <c r="E128" s="232">
        <v>1607.0166666666669</v>
      </c>
      <c r="F128" s="232">
        <v>1595.3333333333335</v>
      </c>
      <c r="G128" s="232">
        <v>1575.416666666667</v>
      </c>
      <c r="H128" s="232">
        <v>1638.6166666666668</v>
      </c>
      <c r="I128" s="232">
        <v>1658.5333333333333</v>
      </c>
      <c r="J128" s="232">
        <v>1670.2166666666667</v>
      </c>
      <c r="K128" s="231">
        <v>1646.85</v>
      </c>
      <c r="L128" s="231">
        <v>1615.25</v>
      </c>
      <c r="M128" s="231">
        <v>7.1722299999999999</v>
      </c>
      <c r="N128" s="1"/>
      <c r="O128" s="1"/>
    </row>
    <row r="129" spans="1:15" ht="12.75" customHeight="1">
      <c r="A129" s="30">
        <v>119</v>
      </c>
      <c r="B129" s="217" t="s">
        <v>333</v>
      </c>
      <c r="C129" s="231">
        <v>923.5</v>
      </c>
      <c r="D129" s="232">
        <v>918.93333333333339</v>
      </c>
      <c r="E129" s="232">
        <v>911.16666666666674</v>
      </c>
      <c r="F129" s="232">
        <v>898.83333333333337</v>
      </c>
      <c r="G129" s="232">
        <v>891.06666666666672</v>
      </c>
      <c r="H129" s="232">
        <v>931.26666666666677</v>
      </c>
      <c r="I129" s="232">
        <v>939.03333333333342</v>
      </c>
      <c r="J129" s="232">
        <v>951.36666666666679</v>
      </c>
      <c r="K129" s="231">
        <v>926.7</v>
      </c>
      <c r="L129" s="231">
        <v>906.6</v>
      </c>
      <c r="M129" s="231">
        <v>1.53498</v>
      </c>
      <c r="N129" s="1"/>
      <c r="O129" s="1"/>
    </row>
    <row r="130" spans="1:15" ht="12.75" customHeight="1">
      <c r="A130" s="30">
        <v>120</v>
      </c>
      <c r="B130" s="217" t="s">
        <v>335</v>
      </c>
      <c r="C130" s="231">
        <v>866</v>
      </c>
      <c r="D130" s="232">
        <v>868.5</v>
      </c>
      <c r="E130" s="232">
        <v>859.2</v>
      </c>
      <c r="F130" s="232">
        <v>852.40000000000009</v>
      </c>
      <c r="G130" s="232">
        <v>843.10000000000014</v>
      </c>
      <c r="H130" s="232">
        <v>875.3</v>
      </c>
      <c r="I130" s="232">
        <v>884.59999999999991</v>
      </c>
      <c r="J130" s="232">
        <v>891.39999999999986</v>
      </c>
      <c r="K130" s="231">
        <v>877.8</v>
      </c>
      <c r="L130" s="231">
        <v>861.7</v>
      </c>
      <c r="M130" s="231">
        <v>0.11627</v>
      </c>
      <c r="N130" s="1"/>
      <c r="O130" s="1"/>
    </row>
    <row r="131" spans="1:15" ht="12.75" customHeight="1">
      <c r="A131" s="30">
        <v>121</v>
      </c>
      <c r="B131" s="217" t="s">
        <v>97</v>
      </c>
      <c r="C131" s="231">
        <v>364.55</v>
      </c>
      <c r="D131" s="232">
        <v>366.81666666666666</v>
      </c>
      <c r="E131" s="232">
        <v>360.83333333333331</v>
      </c>
      <c r="F131" s="232">
        <v>357.11666666666667</v>
      </c>
      <c r="G131" s="232">
        <v>351.13333333333333</v>
      </c>
      <c r="H131" s="232">
        <v>370.5333333333333</v>
      </c>
      <c r="I131" s="232">
        <v>376.51666666666665</v>
      </c>
      <c r="J131" s="232">
        <v>380.23333333333329</v>
      </c>
      <c r="K131" s="231">
        <v>372.8</v>
      </c>
      <c r="L131" s="231">
        <v>363.1</v>
      </c>
      <c r="M131" s="231">
        <v>26.664560000000002</v>
      </c>
      <c r="N131" s="1"/>
      <c r="O131" s="1"/>
    </row>
    <row r="132" spans="1:15" ht="12.75" customHeight="1">
      <c r="A132" s="30">
        <v>122</v>
      </c>
      <c r="B132" s="217" t="s">
        <v>93</v>
      </c>
      <c r="C132" s="231">
        <v>534.5</v>
      </c>
      <c r="D132" s="232">
        <v>533.88333333333333</v>
      </c>
      <c r="E132" s="232">
        <v>531.11666666666667</v>
      </c>
      <c r="F132" s="232">
        <v>527.73333333333335</v>
      </c>
      <c r="G132" s="232">
        <v>524.9666666666667</v>
      </c>
      <c r="H132" s="232">
        <v>537.26666666666665</v>
      </c>
      <c r="I132" s="232">
        <v>540.0333333333333</v>
      </c>
      <c r="J132" s="232">
        <v>543.41666666666663</v>
      </c>
      <c r="K132" s="231">
        <v>536.65</v>
      </c>
      <c r="L132" s="231">
        <v>530.5</v>
      </c>
      <c r="M132" s="231">
        <v>15.1052</v>
      </c>
      <c r="N132" s="1"/>
      <c r="O132" s="1"/>
    </row>
    <row r="133" spans="1:15" ht="12.75" customHeight="1">
      <c r="A133" s="30">
        <v>123</v>
      </c>
      <c r="B133" s="217" t="s">
        <v>247</v>
      </c>
      <c r="C133" s="231">
        <v>1945.1</v>
      </c>
      <c r="D133" s="232">
        <v>1952.1166666666666</v>
      </c>
      <c r="E133" s="232">
        <v>1914.4333333333332</v>
      </c>
      <c r="F133" s="232">
        <v>1883.7666666666667</v>
      </c>
      <c r="G133" s="232">
        <v>1846.0833333333333</v>
      </c>
      <c r="H133" s="232">
        <v>1982.7833333333331</v>
      </c>
      <c r="I133" s="232">
        <v>2020.4666666666665</v>
      </c>
      <c r="J133" s="232">
        <v>2051.1333333333332</v>
      </c>
      <c r="K133" s="231">
        <v>1989.8</v>
      </c>
      <c r="L133" s="231">
        <v>1921.45</v>
      </c>
      <c r="M133" s="231">
        <v>5.7988299999999997</v>
      </c>
      <c r="N133" s="1"/>
      <c r="O133" s="1"/>
    </row>
    <row r="134" spans="1:15" ht="12.75" customHeight="1">
      <c r="A134" s="30">
        <v>124</v>
      </c>
      <c r="B134" s="217" t="s">
        <v>853</v>
      </c>
      <c r="C134" s="231">
        <v>634.1</v>
      </c>
      <c r="D134" s="232">
        <v>638.73333333333323</v>
      </c>
      <c r="E134" s="232">
        <v>625.46666666666647</v>
      </c>
      <c r="F134" s="232">
        <v>616.83333333333326</v>
      </c>
      <c r="G134" s="232">
        <v>603.56666666666649</v>
      </c>
      <c r="H134" s="232">
        <v>647.36666666666645</v>
      </c>
      <c r="I134" s="232">
        <v>660.6333333333331</v>
      </c>
      <c r="J134" s="232">
        <v>669.26666666666642</v>
      </c>
      <c r="K134" s="231">
        <v>652</v>
      </c>
      <c r="L134" s="231">
        <v>630.1</v>
      </c>
      <c r="M134" s="231">
        <v>3.14846</v>
      </c>
      <c r="N134" s="1"/>
      <c r="O134" s="1"/>
    </row>
    <row r="135" spans="1:15" ht="12.75" customHeight="1">
      <c r="A135" s="30">
        <v>125</v>
      </c>
      <c r="B135" s="217" t="s">
        <v>94</v>
      </c>
      <c r="C135" s="231">
        <v>1804.25</v>
      </c>
      <c r="D135" s="232">
        <v>1806.8333333333333</v>
      </c>
      <c r="E135" s="232">
        <v>1783.8166666666666</v>
      </c>
      <c r="F135" s="232">
        <v>1763.3833333333334</v>
      </c>
      <c r="G135" s="232">
        <v>1740.3666666666668</v>
      </c>
      <c r="H135" s="232">
        <v>1827.2666666666664</v>
      </c>
      <c r="I135" s="232">
        <v>1850.2833333333333</v>
      </c>
      <c r="J135" s="232">
        <v>1870.7166666666662</v>
      </c>
      <c r="K135" s="231">
        <v>1829.85</v>
      </c>
      <c r="L135" s="231">
        <v>1786.4</v>
      </c>
      <c r="M135" s="231">
        <v>2.3787699999999998</v>
      </c>
      <c r="N135" s="1"/>
      <c r="O135" s="1"/>
    </row>
    <row r="136" spans="1:15" ht="12.75" customHeight="1">
      <c r="A136" s="30">
        <v>126</v>
      </c>
      <c r="B136" s="217" t="s">
        <v>846</v>
      </c>
      <c r="C136" s="231">
        <v>328.2</v>
      </c>
      <c r="D136" s="232">
        <v>326.81666666666666</v>
      </c>
      <c r="E136" s="232">
        <v>320.68333333333334</v>
      </c>
      <c r="F136" s="232">
        <v>313.16666666666669</v>
      </c>
      <c r="G136" s="232">
        <v>307.03333333333336</v>
      </c>
      <c r="H136" s="232">
        <v>334.33333333333331</v>
      </c>
      <c r="I136" s="232">
        <v>340.46666666666664</v>
      </c>
      <c r="J136" s="232">
        <v>347.98333333333329</v>
      </c>
      <c r="K136" s="231">
        <v>332.95</v>
      </c>
      <c r="L136" s="231">
        <v>319.3</v>
      </c>
      <c r="M136" s="231">
        <v>12.881830000000001</v>
      </c>
      <c r="N136" s="1"/>
      <c r="O136" s="1"/>
    </row>
    <row r="137" spans="1:15" ht="12.75" customHeight="1">
      <c r="A137" s="30">
        <v>127</v>
      </c>
      <c r="B137" s="217" t="s">
        <v>336</v>
      </c>
      <c r="C137" s="231">
        <v>202.8</v>
      </c>
      <c r="D137" s="232">
        <v>203.21666666666667</v>
      </c>
      <c r="E137" s="232">
        <v>200.93333333333334</v>
      </c>
      <c r="F137" s="232">
        <v>199.06666666666666</v>
      </c>
      <c r="G137" s="232">
        <v>196.78333333333333</v>
      </c>
      <c r="H137" s="232">
        <v>205.08333333333334</v>
      </c>
      <c r="I137" s="232">
        <v>207.3666666666667</v>
      </c>
      <c r="J137" s="232">
        <v>209.23333333333335</v>
      </c>
      <c r="K137" s="231">
        <v>205.5</v>
      </c>
      <c r="L137" s="231">
        <v>201.35</v>
      </c>
      <c r="M137" s="231">
        <v>11.37922</v>
      </c>
      <c r="N137" s="1"/>
      <c r="O137" s="1"/>
    </row>
    <row r="138" spans="1:15" ht="12.75" customHeight="1">
      <c r="A138" s="30">
        <v>128</v>
      </c>
      <c r="B138" s="217" t="s">
        <v>815</v>
      </c>
      <c r="C138" s="231">
        <v>153.44999999999999</v>
      </c>
      <c r="D138" s="232">
        <v>154.19999999999999</v>
      </c>
      <c r="E138" s="232">
        <v>152.19999999999999</v>
      </c>
      <c r="F138" s="232">
        <v>150.94999999999999</v>
      </c>
      <c r="G138" s="232">
        <v>148.94999999999999</v>
      </c>
      <c r="H138" s="232">
        <v>155.44999999999999</v>
      </c>
      <c r="I138" s="232">
        <v>157.44999999999999</v>
      </c>
      <c r="J138" s="232">
        <v>158.69999999999999</v>
      </c>
      <c r="K138" s="231">
        <v>156.19999999999999</v>
      </c>
      <c r="L138" s="231">
        <v>152.94999999999999</v>
      </c>
      <c r="M138" s="231">
        <v>9.51328</v>
      </c>
      <c r="N138" s="1"/>
      <c r="O138" s="1"/>
    </row>
    <row r="139" spans="1:15" ht="12.75" customHeight="1">
      <c r="A139" s="30">
        <v>129</v>
      </c>
      <c r="B139" s="217" t="s">
        <v>248</v>
      </c>
      <c r="C139" s="231">
        <v>33.4</v>
      </c>
      <c r="D139" s="232">
        <v>33.5</v>
      </c>
      <c r="E139" s="232">
        <v>33.049999999999997</v>
      </c>
      <c r="F139" s="232">
        <v>32.699999999999996</v>
      </c>
      <c r="G139" s="232">
        <v>32.249999999999993</v>
      </c>
      <c r="H139" s="232">
        <v>33.85</v>
      </c>
      <c r="I139" s="232">
        <v>34.300000000000004</v>
      </c>
      <c r="J139" s="232">
        <v>34.650000000000006</v>
      </c>
      <c r="K139" s="231">
        <v>33.950000000000003</v>
      </c>
      <c r="L139" s="231">
        <v>33.15</v>
      </c>
      <c r="M139" s="231">
        <v>8.2457399999999996</v>
      </c>
      <c r="N139" s="1"/>
      <c r="O139" s="1"/>
    </row>
    <row r="140" spans="1:15" ht="12.75" customHeight="1">
      <c r="A140" s="30">
        <v>130</v>
      </c>
      <c r="B140" s="217" t="s">
        <v>337</v>
      </c>
      <c r="C140" s="231">
        <v>208</v>
      </c>
      <c r="D140" s="232">
        <v>208.5333333333333</v>
      </c>
      <c r="E140" s="232">
        <v>206.6666666666666</v>
      </c>
      <c r="F140" s="232">
        <v>205.33333333333329</v>
      </c>
      <c r="G140" s="232">
        <v>203.46666666666658</v>
      </c>
      <c r="H140" s="232">
        <v>209.86666666666662</v>
      </c>
      <c r="I140" s="232">
        <v>211.73333333333329</v>
      </c>
      <c r="J140" s="232">
        <v>213.06666666666663</v>
      </c>
      <c r="K140" s="231">
        <v>210.4</v>
      </c>
      <c r="L140" s="231">
        <v>207.2</v>
      </c>
      <c r="M140" s="231">
        <v>1.7518</v>
      </c>
      <c r="N140" s="1"/>
      <c r="O140" s="1"/>
    </row>
    <row r="141" spans="1:15" ht="12.75" customHeight="1">
      <c r="A141" s="30">
        <v>131</v>
      </c>
      <c r="B141" s="217" t="s">
        <v>95</v>
      </c>
      <c r="C141" s="231">
        <v>2829.8</v>
      </c>
      <c r="D141" s="232">
        <v>2843.9333333333329</v>
      </c>
      <c r="E141" s="232">
        <v>2811.8666666666659</v>
      </c>
      <c r="F141" s="232">
        <v>2793.9333333333329</v>
      </c>
      <c r="G141" s="232">
        <v>2761.8666666666659</v>
      </c>
      <c r="H141" s="232">
        <v>2861.8666666666659</v>
      </c>
      <c r="I141" s="232">
        <v>2893.9333333333325</v>
      </c>
      <c r="J141" s="232">
        <v>2911.8666666666659</v>
      </c>
      <c r="K141" s="231">
        <v>2876</v>
      </c>
      <c r="L141" s="231">
        <v>2826</v>
      </c>
      <c r="M141" s="231">
        <v>2.8210000000000002</v>
      </c>
      <c r="N141" s="1"/>
      <c r="O141" s="1"/>
    </row>
    <row r="142" spans="1:15" ht="12.75" customHeight="1">
      <c r="A142" s="30">
        <v>132</v>
      </c>
      <c r="B142" s="217" t="s">
        <v>249</v>
      </c>
      <c r="C142" s="231">
        <v>2736.3</v>
      </c>
      <c r="D142" s="232">
        <v>2730.6666666666665</v>
      </c>
      <c r="E142" s="232">
        <v>2701.6333333333332</v>
      </c>
      <c r="F142" s="232">
        <v>2666.9666666666667</v>
      </c>
      <c r="G142" s="232">
        <v>2637.9333333333334</v>
      </c>
      <c r="H142" s="232">
        <v>2765.333333333333</v>
      </c>
      <c r="I142" s="232">
        <v>2794.3666666666668</v>
      </c>
      <c r="J142" s="232">
        <v>2829.0333333333328</v>
      </c>
      <c r="K142" s="231">
        <v>2759.7</v>
      </c>
      <c r="L142" s="231">
        <v>2696</v>
      </c>
      <c r="M142" s="231">
        <v>2.4310800000000001</v>
      </c>
      <c r="N142" s="1"/>
      <c r="O142" s="1"/>
    </row>
    <row r="143" spans="1:15" ht="12.75" customHeight="1">
      <c r="A143" s="30">
        <v>133</v>
      </c>
      <c r="B143" s="217" t="s">
        <v>143</v>
      </c>
      <c r="C143" s="231">
        <v>1967.3</v>
      </c>
      <c r="D143" s="232">
        <v>1977.9333333333334</v>
      </c>
      <c r="E143" s="232">
        <v>1946.8666666666668</v>
      </c>
      <c r="F143" s="232">
        <v>1926.4333333333334</v>
      </c>
      <c r="G143" s="232">
        <v>1895.3666666666668</v>
      </c>
      <c r="H143" s="232">
        <v>1998.3666666666668</v>
      </c>
      <c r="I143" s="232">
        <v>2029.4333333333334</v>
      </c>
      <c r="J143" s="232">
        <v>2049.8666666666668</v>
      </c>
      <c r="K143" s="231">
        <v>2009</v>
      </c>
      <c r="L143" s="231">
        <v>1957.5</v>
      </c>
      <c r="M143" s="231">
        <v>2.5691700000000002</v>
      </c>
      <c r="N143" s="1"/>
      <c r="O143" s="1"/>
    </row>
    <row r="144" spans="1:15" ht="12.75" customHeight="1">
      <c r="A144" s="30">
        <v>134</v>
      </c>
      <c r="B144" s="217" t="s">
        <v>98</v>
      </c>
      <c r="C144" s="231">
        <v>4510.3500000000004</v>
      </c>
      <c r="D144" s="232">
        <v>4502.95</v>
      </c>
      <c r="E144" s="232">
        <v>4470.8999999999996</v>
      </c>
      <c r="F144" s="232">
        <v>4431.45</v>
      </c>
      <c r="G144" s="232">
        <v>4399.3999999999996</v>
      </c>
      <c r="H144" s="232">
        <v>4542.3999999999996</v>
      </c>
      <c r="I144" s="232">
        <v>4574.4500000000007</v>
      </c>
      <c r="J144" s="232">
        <v>4613.8999999999996</v>
      </c>
      <c r="K144" s="231">
        <v>4535</v>
      </c>
      <c r="L144" s="231">
        <v>4463.5</v>
      </c>
      <c r="M144" s="231">
        <v>2.1120700000000001</v>
      </c>
      <c r="N144" s="1"/>
      <c r="O144" s="1"/>
    </row>
    <row r="145" spans="1:15" ht="12.75" customHeight="1">
      <c r="A145" s="30">
        <v>135</v>
      </c>
      <c r="B145" s="217" t="s">
        <v>338</v>
      </c>
      <c r="C145" s="231">
        <v>528.4</v>
      </c>
      <c r="D145" s="232">
        <v>527.88333333333333</v>
      </c>
      <c r="E145" s="232">
        <v>523.36666666666667</v>
      </c>
      <c r="F145" s="232">
        <v>518.33333333333337</v>
      </c>
      <c r="G145" s="232">
        <v>513.81666666666672</v>
      </c>
      <c r="H145" s="232">
        <v>532.91666666666663</v>
      </c>
      <c r="I145" s="232">
        <v>537.43333333333328</v>
      </c>
      <c r="J145" s="232">
        <v>542.46666666666658</v>
      </c>
      <c r="K145" s="231">
        <v>532.4</v>
      </c>
      <c r="L145" s="231">
        <v>522.85</v>
      </c>
      <c r="M145" s="231">
        <v>0.65949000000000002</v>
      </c>
      <c r="N145" s="1"/>
      <c r="O145" s="1"/>
    </row>
    <row r="146" spans="1:15" ht="12.75" customHeight="1">
      <c r="A146" s="30">
        <v>136</v>
      </c>
      <c r="B146" s="217" t="s">
        <v>339</v>
      </c>
      <c r="C146" s="231">
        <v>163.85</v>
      </c>
      <c r="D146" s="232">
        <v>165.06666666666669</v>
      </c>
      <c r="E146" s="232">
        <v>161.38333333333338</v>
      </c>
      <c r="F146" s="232">
        <v>158.91666666666669</v>
      </c>
      <c r="G146" s="232">
        <v>155.23333333333338</v>
      </c>
      <c r="H146" s="232">
        <v>167.53333333333339</v>
      </c>
      <c r="I146" s="232">
        <v>171.21666666666673</v>
      </c>
      <c r="J146" s="232">
        <v>173.68333333333339</v>
      </c>
      <c r="K146" s="231">
        <v>168.75</v>
      </c>
      <c r="L146" s="231">
        <v>162.6</v>
      </c>
      <c r="M146" s="231">
        <v>2.88598</v>
      </c>
      <c r="N146" s="1"/>
      <c r="O146" s="1"/>
    </row>
    <row r="147" spans="1:15" ht="12.75" customHeight="1">
      <c r="A147" s="30">
        <v>137</v>
      </c>
      <c r="B147" s="217" t="s">
        <v>340</v>
      </c>
      <c r="C147" s="231">
        <v>155.44999999999999</v>
      </c>
      <c r="D147" s="232">
        <v>155.33333333333334</v>
      </c>
      <c r="E147" s="232">
        <v>154.26666666666668</v>
      </c>
      <c r="F147" s="232">
        <v>153.08333333333334</v>
      </c>
      <c r="G147" s="232">
        <v>152.01666666666668</v>
      </c>
      <c r="H147" s="232">
        <v>156.51666666666668</v>
      </c>
      <c r="I147" s="232">
        <v>157.58333333333334</v>
      </c>
      <c r="J147" s="232">
        <v>158.76666666666668</v>
      </c>
      <c r="K147" s="231">
        <v>156.4</v>
      </c>
      <c r="L147" s="231">
        <v>154.15</v>
      </c>
      <c r="M147" s="231">
        <v>1.40802</v>
      </c>
      <c r="N147" s="1"/>
      <c r="O147" s="1"/>
    </row>
    <row r="148" spans="1:15" ht="12.75" customHeight="1">
      <c r="A148" s="30">
        <v>138</v>
      </c>
      <c r="B148" s="217" t="s">
        <v>816</v>
      </c>
      <c r="C148" s="231">
        <v>49.05</v>
      </c>
      <c r="D148" s="232">
        <v>49.283333333333331</v>
      </c>
      <c r="E148" s="232">
        <v>48.666666666666664</v>
      </c>
      <c r="F148" s="232">
        <v>48.283333333333331</v>
      </c>
      <c r="G148" s="232">
        <v>47.666666666666664</v>
      </c>
      <c r="H148" s="232">
        <v>49.666666666666664</v>
      </c>
      <c r="I148" s="232">
        <v>50.283333333333339</v>
      </c>
      <c r="J148" s="232">
        <v>50.666666666666664</v>
      </c>
      <c r="K148" s="231">
        <v>49.9</v>
      </c>
      <c r="L148" s="231">
        <v>48.9</v>
      </c>
      <c r="M148" s="231">
        <v>41.156570000000002</v>
      </c>
      <c r="N148" s="1"/>
      <c r="O148" s="1"/>
    </row>
    <row r="149" spans="1:15" ht="12.75" customHeight="1">
      <c r="A149" s="30">
        <v>139</v>
      </c>
      <c r="B149" s="217" t="s">
        <v>341</v>
      </c>
      <c r="C149" s="231">
        <v>64.849999999999994</v>
      </c>
      <c r="D149" s="232">
        <v>65</v>
      </c>
      <c r="E149" s="232">
        <v>64.349999999999994</v>
      </c>
      <c r="F149" s="232">
        <v>63.849999999999994</v>
      </c>
      <c r="G149" s="232">
        <v>63.199999999999989</v>
      </c>
      <c r="H149" s="232">
        <v>65.5</v>
      </c>
      <c r="I149" s="232">
        <v>66.150000000000006</v>
      </c>
      <c r="J149" s="232">
        <v>66.650000000000006</v>
      </c>
      <c r="K149" s="231">
        <v>65.650000000000006</v>
      </c>
      <c r="L149" s="231">
        <v>64.5</v>
      </c>
      <c r="M149" s="231">
        <v>5.7372300000000003</v>
      </c>
      <c r="N149" s="1"/>
      <c r="O149" s="1"/>
    </row>
    <row r="150" spans="1:15" ht="12.75" customHeight="1">
      <c r="A150" s="30">
        <v>140</v>
      </c>
      <c r="B150" s="217" t="s">
        <v>99</v>
      </c>
      <c r="C150" s="231">
        <v>3285</v>
      </c>
      <c r="D150" s="232">
        <v>3274.0666666666671</v>
      </c>
      <c r="E150" s="232">
        <v>3251.1333333333341</v>
      </c>
      <c r="F150" s="232">
        <v>3217.2666666666669</v>
      </c>
      <c r="G150" s="232">
        <v>3194.3333333333339</v>
      </c>
      <c r="H150" s="232">
        <v>3307.9333333333343</v>
      </c>
      <c r="I150" s="232">
        <v>3330.8666666666677</v>
      </c>
      <c r="J150" s="232">
        <v>3364.7333333333345</v>
      </c>
      <c r="K150" s="231">
        <v>3297</v>
      </c>
      <c r="L150" s="231">
        <v>3240.2</v>
      </c>
      <c r="M150" s="231">
        <v>4.91317</v>
      </c>
      <c r="N150" s="1"/>
      <c r="O150" s="1"/>
    </row>
    <row r="151" spans="1:15" ht="12.75" customHeight="1">
      <c r="A151" s="30">
        <v>141</v>
      </c>
      <c r="B151" s="217" t="s">
        <v>342</v>
      </c>
      <c r="C151" s="231">
        <v>446.25</v>
      </c>
      <c r="D151" s="232">
        <v>448.61666666666662</v>
      </c>
      <c r="E151" s="232">
        <v>437.23333333333323</v>
      </c>
      <c r="F151" s="232">
        <v>428.21666666666664</v>
      </c>
      <c r="G151" s="232">
        <v>416.83333333333326</v>
      </c>
      <c r="H151" s="232">
        <v>457.63333333333321</v>
      </c>
      <c r="I151" s="232">
        <v>469.01666666666654</v>
      </c>
      <c r="J151" s="232">
        <v>478.03333333333319</v>
      </c>
      <c r="K151" s="231">
        <v>460</v>
      </c>
      <c r="L151" s="231">
        <v>439.6</v>
      </c>
      <c r="M151" s="231">
        <v>2.5231599999999998</v>
      </c>
      <c r="N151" s="1"/>
      <c r="O151" s="1"/>
    </row>
    <row r="152" spans="1:15" ht="12.75" customHeight="1">
      <c r="A152" s="30">
        <v>142</v>
      </c>
      <c r="B152" s="217" t="s">
        <v>250</v>
      </c>
      <c r="C152" s="231">
        <v>391.95</v>
      </c>
      <c r="D152" s="232">
        <v>390.91666666666669</v>
      </c>
      <c r="E152" s="232">
        <v>387.98333333333335</v>
      </c>
      <c r="F152" s="232">
        <v>384.01666666666665</v>
      </c>
      <c r="G152" s="232">
        <v>381.08333333333331</v>
      </c>
      <c r="H152" s="232">
        <v>394.88333333333338</v>
      </c>
      <c r="I152" s="232">
        <v>397.81666666666666</v>
      </c>
      <c r="J152" s="232">
        <v>401.78333333333342</v>
      </c>
      <c r="K152" s="231">
        <v>393.85</v>
      </c>
      <c r="L152" s="231">
        <v>386.95</v>
      </c>
      <c r="M152" s="231">
        <v>1.8521399999999999</v>
      </c>
      <c r="N152" s="1"/>
      <c r="O152" s="1"/>
    </row>
    <row r="153" spans="1:15" ht="12.75" customHeight="1">
      <c r="A153" s="30">
        <v>143</v>
      </c>
      <c r="B153" s="217" t="s">
        <v>251</v>
      </c>
      <c r="C153" s="231">
        <v>1357.25</v>
      </c>
      <c r="D153" s="232">
        <v>1353.7166666666667</v>
      </c>
      <c r="E153" s="232">
        <v>1343.5333333333333</v>
      </c>
      <c r="F153" s="232">
        <v>1329.8166666666666</v>
      </c>
      <c r="G153" s="232">
        <v>1319.6333333333332</v>
      </c>
      <c r="H153" s="232">
        <v>1367.4333333333334</v>
      </c>
      <c r="I153" s="232">
        <v>1377.6166666666668</v>
      </c>
      <c r="J153" s="232">
        <v>1391.3333333333335</v>
      </c>
      <c r="K153" s="231">
        <v>1363.9</v>
      </c>
      <c r="L153" s="231">
        <v>1340</v>
      </c>
      <c r="M153" s="231">
        <v>0.14108000000000001</v>
      </c>
      <c r="N153" s="1"/>
      <c r="O153" s="1"/>
    </row>
    <row r="154" spans="1:15" ht="12.75" customHeight="1">
      <c r="A154" s="30">
        <v>144</v>
      </c>
      <c r="B154" s="217" t="s">
        <v>343</v>
      </c>
      <c r="C154" s="231">
        <v>76.25</v>
      </c>
      <c r="D154" s="232">
        <v>76.416666666666671</v>
      </c>
      <c r="E154" s="232">
        <v>75.63333333333334</v>
      </c>
      <c r="F154" s="232">
        <v>75.016666666666666</v>
      </c>
      <c r="G154" s="232">
        <v>74.233333333333334</v>
      </c>
      <c r="H154" s="232">
        <v>77.033333333333346</v>
      </c>
      <c r="I154" s="232">
        <v>77.816666666666677</v>
      </c>
      <c r="J154" s="232">
        <v>78.433333333333351</v>
      </c>
      <c r="K154" s="231">
        <v>77.2</v>
      </c>
      <c r="L154" s="231">
        <v>75.8</v>
      </c>
      <c r="M154" s="231">
        <v>10.60191</v>
      </c>
      <c r="N154" s="1"/>
      <c r="O154" s="1"/>
    </row>
    <row r="155" spans="1:15" ht="12.75" customHeight="1">
      <c r="A155" s="30">
        <v>145</v>
      </c>
      <c r="B155" s="217" t="s">
        <v>772</v>
      </c>
      <c r="C155" s="231">
        <v>58.45</v>
      </c>
      <c r="D155" s="232">
        <v>58.816666666666663</v>
      </c>
      <c r="E155" s="232">
        <v>57.833333333333329</v>
      </c>
      <c r="F155" s="232">
        <v>57.216666666666669</v>
      </c>
      <c r="G155" s="232">
        <v>56.233333333333334</v>
      </c>
      <c r="H155" s="232">
        <v>59.433333333333323</v>
      </c>
      <c r="I155" s="232">
        <v>60.416666666666657</v>
      </c>
      <c r="J155" s="232">
        <v>61.033333333333317</v>
      </c>
      <c r="K155" s="231">
        <v>59.8</v>
      </c>
      <c r="L155" s="231">
        <v>58.2</v>
      </c>
      <c r="M155" s="231">
        <v>18.162469999999999</v>
      </c>
      <c r="N155" s="1"/>
      <c r="O155" s="1"/>
    </row>
    <row r="156" spans="1:15" ht="12.75" customHeight="1">
      <c r="A156" s="30">
        <v>146</v>
      </c>
      <c r="B156" s="217" t="s">
        <v>100</v>
      </c>
      <c r="C156" s="231">
        <v>2090.1999999999998</v>
      </c>
      <c r="D156" s="232">
        <v>2101.4</v>
      </c>
      <c r="E156" s="232">
        <v>2063.8000000000002</v>
      </c>
      <c r="F156" s="232">
        <v>2037.4</v>
      </c>
      <c r="G156" s="232">
        <v>1999.8000000000002</v>
      </c>
      <c r="H156" s="232">
        <v>2127.8000000000002</v>
      </c>
      <c r="I156" s="232">
        <v>2165.3999999999996</v>
      </c>
      <c r="J156" s="232">
        <v>2191.8000000000002</v>
      </c>
      <c r="K156" s="231">
        <v>2139</v>
      </c>
      <c r="L156" s="231">
        <v>2075</v>
      </c>
      <c r="M156" s="231">
        <v>6.08561</v>
      </c>
      <c r="N156" s="1"/>
      <c r="O156" s="1"/>
    </row>
    <row r="157" spans="1:15" ht="12.75" customHeight="1">
      <c r="A157" s="30">
        <v>147</v>
      </c>
      <c r="B157" s="217" t="s">
        <v>101</v>
      </c>
      <c r="C157" s="231">
        <v>180.75</v>
      </c>
      <c r="D157" s="232">
        <v>180.91666666666666</v>
      </c>
      <c r="E157" s="232">
        <v>179.38333333333333</v>
      </c>
      <c r="F157" s="232">
        <v>178.01666666666668</v>
      </c>
      <c r="G157" s="232">
        <v>176.48333333333335</v>
      </c>
      <c r="H157" s="232">
        <v>182.2833333333333</v>
      </c>
      <c r="I157" s="232">
        <v>183.81666666666666</v>
      </c>
      <c r="J157" s="232">
        <v>185.18333333333328</v>
      </c>
      <c r="K157" s="231">
        <v>182.45</v>
      </c>
      <c r="L157" s="231">
        <v>179.55</v>
      </c>
      <c r="M157" s="231">
        <v>7.4476800000000001</v>
      </c>
      <c r="N157" s="1"/>
      <c r="O157" s="1"/>
    </row>
    <row r="158" spans="1:15" ht="12.75" customHeight="1">
      <c r="A158" s="30">
        <v>148</v>
      </c>
      <c r="B158" s="217" t="s">
        <v>344</v>
      </c>
      <c r="C158" s="231">
        <v>267.05</v>
      </c>
      <c r="D158" s="232">
        <v>267.83333333333331</v>
      </c>
      <c r="E158" s="232">
        <v>264.76666666666665</v>
      </c>
      <c r="F158" s="232">
        <v>262.48333333333335</v>
      </c>
      <c r="G158" s="232">
        <v>259.41666666666669</v>
      </c>
      <c r="H158" s="232">
        <v>270.11666666666662</v>
      </c>
      <c r="I158" s="232">
        <v>273.18333333333334</v>
      </c>
      <c r="J158" s="232">
        <v>275.46666666666658</v>
      </c>
      <c r="K158" s="231">
        <v>270.89999999999998</v>
      </c>
      <c r="L158" s="231">
        <v>265.55</v>
      </c>
      <c r="M158" s="231">
        <v>0.31228</v>
      </c>
      <c r="N158" s="1"/>
      <c r="O158" s="1"/>
    </row>
    <row r="159" spans="1:15" ht="12.75" customHeight="1">
      <c r="A159" s="30">
        <v>149</v>
      </c>
      <c r="B159" s="217" t="s">
        <v>805</v>
      </c>
      <c r="C159" s="231">
        <v>139.4</v>
      </c>
      <c r="D159" s="232">
        <v>139.66666666666666</v>
      </c>
      <c r="E159" s="232">
        <v>138.08333333333331</v>
      </c>
      <c r="F159" s="232">
        <v>136.76666666666665</v>
      </c>
      <c r="G159" s="232">
        <v>135.18333333333331</v>
      </c>
      <c r="H159" s="232">
        <v>140.98333333333332</v>
      </c>
      <c r="I159" s="232">
        <v>142.56666666666663</v>
      </c>
      <c r="J159" s="232">
        <v>143.88333333333333</v>
      </c>
      <c r="K159" s="231">
        <v>141.25</v>
      </c>
      <c r="L159" s="231">
        <v>138.35</v>
      </c>
      <c r="M159" s="231">
        <v>42.690049999999999</v>
      </c>
      <c r="N159" s="1"/>
      <c r="O159" s="1"/>
    </row>
    <row r="160" spans="1:15" ht="12.75" customHeight="1">
      <c r="A160" s="30">
        <v>150</v>
      </c>
      <c r="B160" s="217" t="s">
        <v>102</v>
      </c>
      <c r="C160" s="231">
        <v>127.1</v>
      </c>
      <c r="D160" s="232">
        <v>127.99999999999999</v>
      </c>
      <c r="E160" s="232">
        <v>125.79999999999998</v>
      </c>
      <c r="F160" s="232">
        <v>124.5</v>
      </c>
      <c r="G160" s="232">
        <v>122.3</v>
      </c>
      <c r="H160" s="232">
        <v>129.29999999999995</v>
      </c>
      <c r="I160" s="232">
        <v>131.5</v>
      </c>
      <c r="J160" s="232">
        <v>132.79999999999995</v>
      </c>
      <c r="K160" s="231">
        <v>130.19999999999999</v>
      </c>
      <c r="L160" s="231">
        <v>126.7</v>
      </c>
      <c r="M160" s="231">
        <v>139.66049000000001</v>
      </c>
      <c r="N160" s="1"/>
      <c r="O160" s="1"/>
    </row>
    <row r="161" spans="1:15" ht="12.75" customHeight="1">
      <c r="A161" s="30">
        <v>151</v>
      </c>
      <c r="B161" s="217" t="s">
        <v>773</v>
      </c>
      <c r="C161" s="231">
        <v>247.7</v>
      </c>
      <c r="D161" s="232">
        <v>249.51666666666665</v>
      </c>
      <c r="E161" s="232">
        <v>244.43333333333331</v>
      </c>
      <c r="F161" s="232">
        <v>241.16666666666666</v>
      </c>
      <c r="G161" s="232">
        <v>236.08333333333331</v>
      </c>
      <c r="H161" s="232">
        <v>252.7833333333333</v>
      </c>
      <c r="I161" s="232">
        <v>257.86666666666667</v>
      </c>
      <c r="J161" s="232">
        <v>261.13333333333333</v>
      </c>
      <c r="K161" s="231">
        <v>254.6</v>
      </c>
      <c r="L161" s="231">
        <v>246.25</v>
      </c>
      <c r="M161" s="231">
        <v>3.4209200000000002</v>
      </c>
      <c r="N161" s="1"/>
      <c r="O161" s="1"/>
    </row>
    <row r="162" spans="1:15" ht="12.75" customHeight="1">
      <c r="A162" s="30">
        <v>152</v>
      </c>
      <c r="B162" s="217" t="s">
        <v>345</v>
      </c>
      <c r="C162" s="231">
        <v>4827.3500000000004</v>
      </c>
      <c r="D162" s="232">
        <v>4793.7166666666672</v>
      </c>
      <c r="E162" s="232">
        <v>4717.4333333333343</v>
      </c>
      <c r="F162" s="232">
        <v>4607.5166666666673</v>
      </c>
      <c r="G162" s="232">
        <v>4531.2333333333345</v>
      </c>
      <c r="H162" s="232">
        <v>4903.6333333333341</v>
      </c>
      <c r="I162" s="232">
        <v>4979.916666666667</v>
      </c>
      <c r="J162" s="232">
        <v>5089.8333333333339</v>
      </c>
      <c r="K162" s="231">
        <v>4870</v>
      </c>
      <c r="L162" s="231">
        <v>4683.8</v>
      </c>
      <c r="M162" s="231">
        <v>1.0165500000000001</v>
      </c>
      <c r="N162" s="1"/>
      <c r="O162" s="1"/>
    </row>
    <row r="163" spans="1:15" ht="12.75" customHeight="1">
      <c r="A163" s="30">
        <v>153</v>
      </c>
      <c r="B163" s="217" t="s">
        <v>346</v>
      </c>
      <c r="C163" s="231">
        <v>681.35</v>
      </c>
      <c r="D163" s="232">
        <v>679.85</v>
      </c>
      <c r="E163" s="232">
        <v>661.7</v>
      </c>
      <c r="F163" s="232">
        <v>642.05000000000007</v>
      </c>
      <c r="G163" s="232">
        <v>623.90000000000009</v>
      </c>
      <c r="H163" s="232">
        <v>699.5</v>
      </c>
      <c r="I163" s="232">
        <v>717.64999999999986</v>
      </c>
      <c r="J163" s="232">
        <v>737.3</v>
      </c>
      <c r="K163" s="231">
        <v>698</v>
      </c>
      <c r="L163" s="231">
        <v>660.2</v>
      </c>
      <c r="M163" s="231">
        <v>19.79196</v>
      </c>
      <c r="N163" s="1"/>
      <c r="O163" s="1"/>
    </row>
    <row r="164" spans="1:15" ht="12.75" customHeight="1">
      <c r="A164" s="30">
        <v>154</v>
      </c>
      <c r="B164" s="217" t="s">
        <v>347</v>
      </c>
      <c r="C164" s="231">
        <v>179.05</v>
      </c>
      <c r="D164" s="232">
        <v>179.70000000000002</v>
      </c>
      <c r="E164" s="232">
        <v>177.40000000000003</v>
      </c>
      <c r="F164" s="232">
        <v>175.75000000000003</v>
      </c>
      <c r="G164" s="232">
        <v>173.45000000000005</v>
      </c>
      <c r="H164" s="232">
        <v>181.35000000000002</v>
      </c>
      <c r="I164" s="232">
        <v>183.65000000000003</v>
      </c>
      <c r="J164" s="232">
        <v>185.3</v>
      </c>
      <c r="K164" s="231">
        <v>182</v>
      </c>
      <c r="L164" s="231">
        <v>178.05</v>
      </c>
      <c r="M164" s="231">
        <v>4.4096599999999997</v>
      </c>
      <c r="N164" s="1"/>
      <c r="O164" s="1"/>
    </row>
    <row r="165" spans="1:15" ht="12.75" customHeight="1">
      <c r="A165" s="30">
        <v>155</v>
      </c>
      <c r="B165" s="217" t="s">
        <v>348</v>
      </c>
      <c r="C165" s="231">
        <v>118.1</v>
      </c>
      <c r="D165" s="232">
        <v>117.76666666666667</v>
      </c>
      <c r="E165" s="232">
        <v>116.33333333333333</v>
      </c>
      <c r="F165" s="232">
        <v>114.56666666666666</v>
      </c>
      <c r="G165" s="232">
        <v>113.13333333333333</v>
      </c>
      <c r="H165" s="232">
        <v>119.53333333333333</v>
      </c>
      <c r="I165" s="232">
        <v>120.96666666666667</v>
      </c>
      <c r="J165" s="232">
        <v>122.73333333333333</v>
      </c>
      <c r="K165" s="231">
        <v>119.2</v>
      </c>
      <c r="L165" s="231">
        <v>116</v>
      </c>
      <c r="M165" s="231">
        <v>26.08897</v>
      </c>
      <c r="N165" s="1"/>
      <c r="O165" s="1"/>
    </row>
    <row r="166" spans="1:15" ht="12.75" customHeight="1">
      <c r="A166" s="30">
        <v>156</v>
      </c>
      <c r="B166" s="217" t="s">
        <v>252</v>
      </c>
      <c r="C166" s="231">
        <v>268.7</v>
      </c>
      <c r="D166" s="232">
        <v>269.40000000000003</v>
      </c>
      <c r="E166" s="232">
        <v>266.80000000000007</v>
      </c>
      <c r="F166" s="232">
        <v>264.90000000000003</v>
      </c>
      <c r="G166" s="232">
        <v>262.30000000000007</v>
      </c>
      <c r="H166" s="232">
        <v>271.30000000000007</v>
      </c>
      <c r="I166" s="232">
        <v>273.90000000000009</v>
      </c>
      <c r="J166" s="232">
        <v>275.80000000000007</v>
      </c>
      <c r="K166" s="231">
        <v>272</v>
      </c>
      <c r="L166" s="231">
        <v>267.5</v>
      </c>
      <c r="M166" s="231">
        <v>4.6976899999999997</v>
      </c>
      <c r="N166" s="1"/>
      <c r="O166" s="1"/>
    </row>
    <row r="167" spans="1:15" ht="12.75" customHeight="1">
      <c r="A167" s="30">
        <v>157</v>
      </c>
      <c r="B167" s="217" t="s">
        <v>817</v>
      </c>
      <c r="C167" s="231">
        <v>1150.3</v>
      </c>
      <c r="D167" s="232">
        <v>1150.7833333333333</v>
      </c>
      <c r="E167" s="232">
        <v>1129.6166666666666</v>
      </c>
      <c r="F167" s="232">
        <v>1108.9333333333332</v>
      </c>
      <c r="G167" s="232">
        <v>1087.7666666666664</v>
      </c>
      <c r="H167" s="232">
        <v>1171.4666666666667</v>
      </c>
      <c r="I167" s="232">
        <v>1192.6333333333337</v>
      </c>
      <c r="J167" s="232">
        <v>1213.3166666666668</v>
      </c>
      <c r="K167" s="231">
        <v>1171.95</v>
      </c>
      <c r="L167" s="231">
        <v>1130.0999999999999</v>
      </c>
      <c r="M167" s="231">
        <v>0.56557999999999997</v>
      </c>
      <c r="N167" s="1"/>
      <c r="O167" s="1"/>
    </row>
    <row r="168" spans="1:15" ht="12.75" customHeight="1">
      <c r="A168" s="30">
        <v>158</v>
      </c>
      <c r="B168" s="217" t="s">
        <v>103</v>
      </c>
      <c r="C168" s="231">
        <v>96</v>
      </c>
      <c r="D168" s="232">
        <v>96.033333333333346</v>
      </c>
      <c r="E168" s="232">
        <v>95.216666666666697</v>
      </c>
      <c r="F168" s="232">
        <v>94.433333333333351</v>
      </c>
      <c r="G168" s="232">
        <v>93.616666666666703</v>
      </c>
      <c r="H168" s="232">
        <v>96.816666666666691</v>
      </c>
      <c r="I168" s="232">
        <v>97.633333333333326</v>
      </c>
      <c r="J168" s="232">
        <v>98.416666666666686</v>
      </c>
      <c r="K168" s="231">
        <v>96.85</v>
      </c>
      <c r="L168" s="231">
        <v>95.25</v>
      </c>
      <c r="M168" s="231">
        <v>199.37434999999999</v>
      </c>
      <c r="N168" s="1"/>
      <c r="O168" s="1"/>
    </row>
    <row r="169" spans="1:15" ht="12.75" customHeight="1">
      <c r="A169" s="30">
        <v>159</v>
      </c>
      <c r="B169" s="217" t="s">
        <v>350</v>
      </c>
      <c r="C169" s="231">
        <v>1531.6</v>
      </c>
      <c r="D169" s="232">
        <v>1535.2</v>
      </c>
      <c r="E169" s="232">
        <v>1521.4</v>
      </c>
      <c r="F169" s="232">
        <v>1511.2</v>
      </c>
      <c r="G169" s="232">
        <v>1497.4</v>
      </c>
      <c r="H169" s="232">
        <v>1545.4</v>
      </c>
      <c r="I169" s="232">
        <v>1559.1999999999998</v>
      </c>
      <c r="J169" s="232">
        <v>1569.4</v>
      </c>
      <c r="K169" s="231">
        <v>1549</v>
      </c>
      <c r="L169" s="231">
        <v>1525</v>
      </c>
      <c r="M169" s="231">
        <v>0.30065999999999998</v>
      </c>
      <c r="N169" s="1"/>
      <c r="O169" s="1"/>
    </row>
    <row r="170" spans="1:15" ht="12.75" customHeight="1">
      <c r="A170" s="30">
        <v>160</v>
      </c>
      <c r="B170" s="217" t="s">
        <v>106</v>
      </c>
      <c r="C170" s="231">
        <v>39.6</v>
      </c>
      <c r="D170" s="232">
        <v>39.483333333333327</v>
      </c>
      <c r="E170" s="232">
        <v>39.216666666666654</v>
      </c>
      <c r="F170" s="232">
        <v>38.833333333333329</v>
      </c>
      <c r="G170" s="232">
        <v>38.566666666666656</v>
      </c>
      <c r="H170" s="232">
        <v>39.866666666666653</v>
      </c>
      <c r="I170" s="232">
        <v>40.133333333333319</v>
      </c>
      <c r="J170" s="232">
        <v>40.516666666666652</v>
      </c>
      <c r="K170" s="231">
        <v>39.75</v>
      </c>
      <c r="L170" s="231">
        <v>39.1</v>
      </c>
      <c r="M170" s="231">
        <v>97.204049999999995</v>
      </c>
      <c r="N170" s="1"/>
      <c r="O170" s="1"/>
    </row>
    <row r="171" spans="1:15" ht="12.75" customHeight="1">
      <c r="A171" s="30">
        <v>161</v>
      </c>
      <c r="B171" s="217" t="s">
        <v>351</v>
      </c>
      <c r="C171" s="231">
        <v>2403.0500000000002</v>
      </c>
      <c r="D171" s="232">
        <v>2414.3833333333332</v>
      </c>
      <c r="E171" s="232">
        <v>2373.7666666666664</v>
      </c>
      <c r="F171" s="232">
        <v>2344.4833333333331</v>
      </c>
      <c r="G171" s="232">
        <v>2303.8666666666663</v>
      </c>
      <c r="H171" s="232">
        <v>2443.6666666666665</v>
      </c>
      <c r="I171" s="232">
        <v>2484.2833333333333</v>
      </c>
      <c r="J171" s="232">
        <v>2513.5666666666666</v>
      </c>
      <c r="K171" s="231">
        <v>2455</v>
      </c>
      <c r="L171" s="231">
        <v>2385.1</v>
      </c>
      <c r="M171" s="231">
        <v>0.21795999999999999</v>
      </c>
      <c r="N171" s="1"/>
      <c r="O171" s="1"/>
    </row>
    <row r="172" spans="1:15" ht="12.75" customHeight="1">
      <c r="A172" s="30">
        <v>162</v>
      </c>
      <c r="B172" s="217" t="s">
        <v>352</v>
      </c>
      <c r="C172" s="231">
        <v>2935.5</v>
      </c>
      <c r="D172" s="232">
        <v>2932.9333333333329</v>
      </c>
      <c r="E172" s="232">
        <v>2882.3166666666657</v>
      </c>
      <c r="F172" s="232">
        <v>2829.1333333333328</v>
      </c>
      <c r="G172" s="232">
        <v>2778.5166666666655</v>
      </c>
      <c r="H172" s="232">
        <v>2986.1166666666659</v>
      </c>
      <c r="I172" s="232">
        <v>3036.7333333333336</v>
      </c>
      <c r="J172" s="232">
        <v>3089.9166666666661</v>
      </c>
      <c r="K172" s="231">
        <v>2983.55</v>
      </c>
      <c r="L172" s="231">
        <v>2879.75</v>
      </c>
      <c r="M172" s="231">
        <v>0.2525</v>
      </c>
      <c r="N172" s="1"/>
      <c r="O172" s="1"/>
    </row>
    <row r="173" spans="1:15" ht="12.75" customHeight="1">
      <c r="A173" s="30">
        <v>163</v>
      </c>
      <c r="B173" s="217" t="s">
        <v>353</v>
      </c>
      <c r="C173" s="231">
        <v>149.55000000000001</v>
      </c>
      <c r="D173" s="232">
        <v>151</v>
      </c>
      <c r="E173" s="232">
        <v>147.05000000000001</v>
      </c>
      <c r="F173" s="232">
        <v>144.55000000000001</v>
      </c>
      <c r="G173" s="232">
        <v>140.60000000000002</v>
      </c>
      <c r="H173" s="232">
        <v>153.5</v>
      </c>
      <c r="I173" s="232">
        <v>157.44999999999999</v>
      </c>
      <c r="J173" s="232">
        <v>159.94999999999999</v>
      </c>
      <c r="K173" s="231">
        <v>154.94999999999999</v>
      </c>
      <c r="L173" s="231">
        <v>148.5</v>
      </c>
      <c r="M173" s="231">
        <v>20.29663</v>
      </c>
      <c r="N173" s="1"/>
      <c r="O173" s="1"/>
    </row>
    <row r="174" spans="1:15" ht="12.75" customHeight="1">
      <c r="A174" s="30">
        <v>164</v>
      </c>
      <c r="B174" s="217" t="s">
        <v>253</v>
      </c>
      <c r="C174" s="231">
        <v>1307</v>
      </c>
      <c r="D174" s="232">
        <v>1314</v>
      </c>
      <c r="E174" s="232">
        <v>1293</v>
      </c>
      <c r="F174" s="232">
        <v>1279</v>
      </c>
      <c r="G174" s="232">
        <v>1258</v>
      </c>
      <c r="H174" s="232">
        <v>1328</v>
      </c>
      <c r="I174" s="232">
        <v>1349</v>
      </c>
      <c r="J174" s="232">
        <v>1363</v>
      </c>
      <c r="K174" s="231">
        <v>1335</v>
      </c>
      <c r="L174" s="231">
        <v>1300</v>
      </c>
      <c r="M174" s="231">
        <v>1.6729000000000001</v>
      </c>
      <c r="N174" s="1"/>
      <c r="O174" s="1"/>
    </row>
    <row r="175" spans="1:15" ht="12.75" customHeight="1">
      <c r="A175" s="30">
        <v>165</v>
      </c>
      <c r="B175" s="217" t="s">
        <v>354</v>
      </c>
      <c r="C175" s="231">
        <v>1242.0999999999999</v>
      </c>
      <c r="D175" s="232">
        <v>1244.2166666666665</v>
      </c>
      <c r="E175" s="232">
        <v>1233.4333333333329</v>
      </c>
      <c r="F175" s="232">
        <v>1224.7666666666664</v>
      </c>
      <c r="G175" s="232">
        <v>1213.9833333333329</v>
      </c>
      <c r="H175" s="232">
        <v>1252.883333333333</v>
      </c>
      <c r="I175" s="232">
        <v>1263.6666666666663</v>
      </c>
      <c r="J175" s="232">
        <v>1272.333333333333</v>
      </c>
      <c r="K175" s="231">
        <v>1255</v>
      </c>
      <c r="L175" s="231">
        <v>1235.55</v>
      </c>
      <c r="M175" s="231">
        <v>0.52017999999999998</v>
      </c>
      <c r="N175" s="1"/>
      <c r="O175" s="1"/>
    </row>
    <row r="176" spans="1:15" ht="12.75" customHeight="1">
      <c r="A176" s="30">
        <v>166</v>
      </c>
      <c r="B176" s="217" t="s">
        <v>104</v>
      </c>
      <c r="C176" s="231">
        <v>435.95</v>
      </c>
      <c r="D176" s="232">
        <v>436.06666666666666</v>
      </c>
      <c r="E176" s="232">
        <v>431.63333333333333</v>
      </c>
      <c r="F176" s="232">
        <v>427.31666666666666</v>
      </c>
      <c r="G176" s="232">
        <v>422.88333333333333</v>
      </c>
      <c r="H176" s="232">
        <v>440.38333333333333</v>
      </c>
      <c r="I176" s="232">
        <v>444.81666666666661</v>
      </c>
      <c r="J176" s="232">
        <v>449.13333333333333</v>
      </c>
      <c r="K176" s="231">
        <v>440.5</v>
      </c>
      <c r="L176" s="231">
        <v>431.75</v>
      </c>
      <c r="M176" s="231">
        <v>11.400700000000001</v>
      </c>
      <c r="N176" s="1"/>
      <c r="O176" s="1"/>
    </row>
    <row r="177" spans="1:15" ht="12.75" customHeight="1">
      <c r="A177" s="30">
        <v>167</v>
      </c>
      <c r="B177" s="217" t="s">
        <v>818</v>
      </c>
      <c r="C177" s="231">
        <v>970.2</v>
      </c>
      <c r="D177" s="232">
        <v>978.1</v>
      </c>
      <c r="E177" s="232">
        <v>958.2</v>
      </c>
      <c r="F177" s="232">
        <v>946.2</v>
      </c>
      <c r="G177" s="232">
        <v>926.30000000000007</v>
      </c>
      <c r="H177" s="232">
        <v>990.1</v>
      </c>
      <c r="I177" s="232">
        <v>1009.9999999999999</v>
      </c>
      <c r="J177" s="232">
        <v>1022</v>
      </c>
      <c r="K177" s="231">
        <v>998</v>
      </c>
      <c r="L177" s="231">
        <v>966.1</v>
      </c>
      <c r="M177" s="231">
        <v>0.48663000000000001</v>
      </c>
      <c r="N177" s="1"/>
      <c r="O177" s="1"/>
    </row>
    <row r="178" spans="1:15" ht="12.75" customHeight="1">
      <c r="A178" s="30">
        <v>168</v>
      </c>
      <c r="B178" s="217" t="s">
        <v>355</v>
      </c>
      <c r="C178" s="231">
        <v>1757.3</v>
      </c>
      <c r="D178" s="232">
        <v>1757.4333333333334</v>
      </c>
      <c r="E178" s="232">
        <v>1734.8666666666668</v>
      </c>
      <c r="F178" s="232">
        <v>1712.4333333333334</v>
      </c>
      <c r="G178" s="232">
        <v>1689.8666666666668</v>
      </c>
      <c r="H178" s="232">
        <v>1779.8666666666668</v>
      </c>
      <c r="I178" s="232">
        <v>1802.4333333333334</v>
      </c>
      <c r="J178" s="232">
        <v>1824.8666666666668</v>
      </c>
      <c r="K178" s="231">
        <v>1780</v>
      </c>
      <c r="L178" s="231">
        <v>1735</v>
      </c>
      <c r="M178" s="231">
        <v>0.49864000000000003</v>
      </c>
      <c r="N178" s="1"/>
      <c r="O178" s="1"/>
    </row>
    <row r="179" spans="1:15" ht="12.75" customHeight="1">
      <c r="A179" s="30">
        <v>169</v>
      </c>
      <c r="B179" s="217" t="s">
        <v>254</v>
      </c>
      <c r="C179" s="231">
        <v>448.85</v>
      </c>
      <c r="D179" s="232">
        <v>449.5</v>
      </c>
      <c r="E179" s="232">
        <v>446.05</v>
      </c>
      <c r="F179" s="232">
        <v>443.25</v>
      </c>
      <c r="G179" s="232">
        <v>439.8</v>
      </c>
      <c r="H179" s="232">
        <v>452.3</v>
      </c>
      <c r="I179" s="232">
        <v>455.75000000000006</v>
      </c>
      <c r="J179" s="232">
        <v>458.55</v>
      </c>
      <c r="K179" s="231">
        <v>452.95</v>
      </c>
      <c r="L179" s="231">
        <v>446.7</v>
      </c>
      <c r="M179" s="231">
        <v>0.35547000000000001</v>
      </c>
      <c r="N179" s="1"/>
      <c r="O179" s="1"/>
    </row>
    <row r="180" spans="1:15" ht="12.75" customHeight="1">
      <c r="A180" s="30">
        <v>170</v>
      </c>
      <c r="B180" s="217" t="s">
        <v>107</v>
      </c>
      <c r="C180" s="231">
        <v>942.1</v>
      </c>
      <c r="D180" s="232">
        <v>938.86666666666667</v>
      </c>
      <c r="E180" s="232">
        <v>926.83333333333337</v>
      </c>
      <c r="F180" s="232">
        <v>911.56666666666672</v>
      </c>
      <c r="G180" s="232">
        <v>899.53333333333342</v>
      </c>
      <c r="H180" s="232">
        <v>954.13333333333333</v>
      </c>
      <c r="I180" s="232">
        <v>966.16666666666663</v>
      </c>
      <c r="J180" s="232">
        <v>981.43333333333328</v>
      </c>
      <c r="K180" s="231">
        <v>950.9</v>
      </c>
      <c r="L180" s="231">
        <v>923.6</v>
      </c>
      <c r="M180" s="231">
        <v>6.56515</v>
      </c>
      <c r="N180" s="1"/>
      <c r="O180" s="1"/>
    </row>
    <row r="181" spans="1:15" ht="12.75" customHeight="1">
      <c r="A181" s="30">
        <v>171</v>
      </c>
      <c r="B181" s="217" t="s">
        <v>255</v>
      </c>
      <c r="C181" s="231">
        <v>420.4</v>
      </c>
      <c r="D181" s="232">
        <v>421.55</v>
      </c>
      <c r="E181" s="232">
        <v>418.1</v>
      </c>
      <c r="F181" s="232">
        <v>415.8</v>
      </c>
      <c r="G181" s="232">
        <v>412.35</v>
      </c>
      <c r="H181" s="232">
        <v>423.85</v>
      </c>
      <c r="I181" s="232">
        <v>427.29999999999995</v>
      </c>
      <c r="J181" s="232">
        <v>429.6</v>
      </c>
      <c r="K181" s="231">
        <v>425</v>
      </c>
      <c r="L181" s="231">
        <v>419.25</v>
      </c>
      <c r="M181" s="231">
        <v>0.71806999999999999</v>
      </c>
      <c r="N181" s="1"/>
      <c r="O181" s="1"/>
    </row>
    <row r="182" spans="1:15" ht="12.75" customHeight="1">
      <c r="A182" s="30">
        <v>172</v>
      </c>
      <c r="B182" s="217" t="s">
        <v>108</v>
      </c>
      <c r="C182" s="231">
        <v>1164.05</v>
      </c>
      <c r="D182" s="232">
        <v>1170.0333333333333</v>
      </c>
      <c r="E182" s="232">
        <v>1153.4166666666665</v>
      </c>
      <c r="F182" s="232">
        <v>1142.7833333333333</v>
      </c>
      <c r="G182" s="232">
        <v>1126.1666666666665</v>
      </c>
      <c r="H182" s="232">
        <v>1180.6666666666665</v>
      </c>
      <c r="I182" s="232">
        <v>1197.2833333333333</v>
      </c>
      <c r="J182" s="232">
        <v>1207.9166666666665</v>
      </c>
      <c r="K182" s="231">
        <v>1186.6500000000001</v>
      </c>
      <c r="L182" s="231">
        <v>1159.4000000000001</v>
      </c>
      <c r="M182" s="231">
        <v>4.7155800000000001</v>
      </c>
      <c r="N182" s="1"/>
      <c r="O182" s="1"/>
    </row>
    <row r="183" spans="1:15" ht="12.75" customHeight="1">
      <c r="A183" s="30">
        <v>173</v>
      </c>
      <c r="B183" s="217" t="s">
        <v>109</v>
      </c>
      <c r="C183" s="231">
        <v>287.89999999999998</v>
      </c>
      <c r="D183" s="232">
        <v>289.63333333333327</v>
      </c>
      <c r="E183" s="232">
        <v>284.56666666666655</v>
      </c>
      <c r="F183" s="232">
        <v>281.23333333333329</v>
      </c>
      <c r="G183" s="232">
        <v>276.16666666666657</v>
      </c>
      <c r="H183" s="232">
        <v>292.96666666666653</v>
      </c>
      <c r="I183" s="232">
        <v>298.03333333333325</v>
      </c>
      <c r="J183" s="232">
        <v>301.3666666666665</v>
      </c>
      <c r="K183" s="231">
        <v>294.7</v>
      </c>
      <c r="L183" s="231">
        <v>286.3</v>
      </c>
      <c r="M183" s="231">
        <v>6.53146</v>
      </c>
      <c r="N183" s="1"/>
      <c r="O183" s="1"/>
    </row>
    <row r="184" spans="1:15" ht="12.75" customHeight="1">
      <c r="A184" s="30">
        <v>174</v>
      </c>
      <c r="B184" s="217" t="s">
        <v>356</v>
      </c>
      <c r="C184" s="231">
        <v>318.35000000000002</v>
      </c>
      <c r="D184" s="232">
        <v>316.73333333333335</v>
      </c>
      <c r="E184" s="232">
        <v>311.91666666666669</v>
      </c>
      <c r="F184" s="232">
        <v>305.48333333333335</v>
      </c>
      <c r="G184" s="232">
        <v>300.66666666666669</v>
      </c>
      <c r="H184" s="232">
        <v>323.16666666666669</v>
      </c>
      <c r="I184" s="232">
        <v>327.98333333333329</v>
      </c>
      <c r="J184" s="232">
        <v>334.41666666666669</v>
      </c>
      <c r="K184" s="231">
        <v>321.55</v>
      </c>
      <c r="L184" s="231">
        <v>310.3</v>
      </c>
      <c r="M184" s="231">
        <v>2.3967399999999999</v>
      </c>
      <c r="N184" s="1"/>
      <c r="O184" s="1"/>
    </row>
    <row r="185" spans="1:15" ht="12.75" customHeight="1">
      <c r="A185" s="30">
        <v>175</v>
      </c>
      <c r="B185" s="217" t="s">
        <v>110</v>
      </c>
      <c r="C185" s="231">
        <v>1642.95</v>
      </c>
      <c r="D185" s="232">
        <v>1644.5666666666666</v>
      </c>
      <c r="E185" s="232">
        <v>1620.3333333333333</v>
      </c>
      <c r="F185" s="232">
        <v>1597.7166666666667</v>
      </c>
      <c r="G185" s="232">
        <v>1573.4833333333333</v>
      </c>
      <c r="H185" s="232">
        <v>1667.1833333333332</v>
      </c>
      <c r="I185" s="232">
        <v>1691.4166666666667</v>
      </c>
      <c r="J185" s="232">
        <v>1714.0333333333331</v>
      </c>
      <c r="K185" s="231">
        <v>1668.8</v>
      </c>
      <c r="L185" s="231">
        <v>1621.95</v>
      </c>
      <c r="M185" s="231">
        <v>8.7362300000000008</v>
      </c>
      <c r="N185" s="1"/>
      <c r="O185" s="1"/>
    </row>
    <row r="186" spans="1:15" ht="12.75" customHeight="1">
      <c r="A186" s="30">
        <v>176</v>
      </c>
      <c r="B186" s="217" t="s">
        <v>357</v>
      </c>
      <c r="C186" s="231">
        <v>589.5</v>
      </c>
      <c r="D186" s="232">
        <v>583.35</v>
      </c>
      <c r="E186" s="232">
        <v>575.70000000000005</v>
      </c>
      <c r="F186" s="232">
        <v>561.9</v>
      </c>
      <c r="G186" s="232">
        <v>554.25</v>
      </c>
      <c r="H186" s="232">
        <v>597.15000000000009</v>
      </c>
      <c r="I186" s="232">
        <v>604.79999999999995</v>
      </c>
      <c r="J186" s="232">
        <v>618.60000000000014</v>
      </c>
      <c r="K186" s="231">
        <v>591</v>
      </c>
      <c r="L186" s="231">
        <v>569.54999999999995</v>
      </c>
      <c r="M186" s="231">
        <v>2.5434100000000002</v>
      </c>
      <c r="N186" s="1"/>
      <c r="O186" s="1"/>
    </row>
    <row r="187" spans="1:15" ht="12.75" customHeight="1">
      <c r="A187" s="30">
        <v>177</v>
      </c>
      <c r="B187" s="217" t="s">
        <v>854</v>
      </c>
      <c r="C187" s="231">
        <v>283.8</v>
      </c>
      <c r="D187" s="232">
        <v>284.31666666666666</v>
      </c>
      <c r="E187" s="232">
        <v>281.5333333333333</v>
      </c>
      <c r="F187" s="232">
        <v>279.26666666666665</v>
      </c>
      <c r="G187" s="232">
        <v>276.48333333333329</v>
      </c>
      <c r="H187" s="232">
        <v>286.58333333333331</v>
      </c>
      <c r="I187" s="232">
        <v>289.36666666666673</v>
      </c>
      <c r="J187" s="232">
        <v>291.63333333333333</v>
      </c>
      <c r="K187" s="231">
        <v>287.10000000000002</v>
      </c>
      <c r="L187" s="231">
        <v>282.05</v>
      </c>
      <c r="M187" s="231">
        <v>1.30145</v>
      </c>
      <c r="N187" s="1"/>
      <c r="O187" s="1"/>
    </row>
    <row r="188" spans="1:15" ht="12.75" customHeight="1">
      <c r="A188" s="30">
        <v>178</v>
      </c>
      <c r="B188" s="217" t="s">
        <v>359</v>
      </c>
      <c r="C188" s="231">
        <v>1975.7</v>
      </c>
      <c r="D188" s="232">
        <v>1960.25</v>
      </c>
      <c r="E188" s="232">
        <v>1938.5</v>
      </c>
      <c r="F188" s="232">
        <v>1901.3</v>
      </c>
      <c r="G188" s="232">
        <v>1879.55</v>
      </c>
      <c r="H188" s="232">
        <v>1997.45</v>
      </c>
      <c r="I188" s="232">
        <v>2019.2</v>
      </c>
      <c r="J188" s="232">
        <v>2056.4</v>
      </c>
      <c r="K188" s="231">
        <v>1982</v>
      </c>
      <c r="L188" s="231">
        <v>1923.05</v>
      </c>
      <c r="M188" s="231">
        <v>0.17832000000000001</v>
      </c>
      <c r="N188" s="1"/>
      <c r="O188" s="1"/>
    </row>
    <row r="189" spans="1:15" ht="12.75" customHeight="1">
      <c r="A189" s="30">
        <v>179</v>
      </c>
      <c r="B189" s="217" t="s">
        <v>360</v>
      </c>
      <c r="C189" s="231">
        <v>660.1</v>
      </c>
      <c r="D189" s="232">
        <v>661.61666666666667</v>
      </c>
      <c r="E189" s="232">
        <v>651.23333333333335</v>
      </c>
      <c r="F189" s="232">
        <v>642.36666666666667</v>
      </c>
      <c r="G189" s="232">
        <v>631.98333333333335</v>
      </c>
      <c r="H189" s="232">
        <v>670.48333333333335</v>
      </c>
      <c r="I189" s="232">
        <v>680.86666666666679</v>
      </c>
      <c r="J189" s="232">
        <v>689.73333333333335</v>
      </c>
      <c r="K189" s="231">
        <v>672</v>
      </c>
      <c r="L189" s="231">
        <v>652.75</v>
      </c>
      <c r="M189" s="231">
        <v>0.67834000000000005</v>
      </c>
      <c r="N189" s="1"/>
      <c r="O189" s="1"/>
    </row>
    <row r="190" spans="1:15" ht="12.75" customHeight="1">
      <c r="A190" s="30">
        <v>180</v>
      </c>
      <c r="B190" s="217" t="s">
        <v>361</v>
      </c>
      <c r="C190" s="231">
        <v>230.5</v>
      </c>
      <c r="D190" s="232">
        <v>231.03333333333333</v>
      </c>
      <c r="E190" s="232">
        <v>228.06666666666666</v>
      </c>
      <c r="F190" s="232">
        <v>225.63333333333333</v>
      </c>
      <c r="G190" s="232">
        <v>222.66666666666666</v>
      </c>
      <c r="H190" s="232">
        <v>233.46666666666667</v>
      </c>
      <c r="I190" s="232">
        <v>236.43333333333331</v>
      </c>
      <c r="J190" s="232">
        <v>238.86666666666667</v>
      </c>
      <c r="K190" s="231">
        <v>234</v>
      </c>
      <c r="L190" s="231">
        <v>228.6</v>
      </c>
      <c r="M190" s="231">
        <v>1.54253</v>
      </c>
      <c r="N190" s="1"/>
      <c r="O190" s="1"/>
    </row>
    <row r="191" spans="1:15" ht="12.75" customHeight="1">
      <c r="A191" s="30">
        <v>181</v>
      </c>
      <c r="B191" s="217" t="s">
        <v>362</v>
      </c>
      <c r="C191" s="231">
        <v>3014.45</v>
      </c>
      <c r="D191" s="232">
        <v>2981.15</v>
      </c>
      <c r="E191" s="232">
        <v>2934.3</v>
      </c>
      <c r="F191" s="232">
        <v>2854.15</v>
      </c>
      <c r="G191" s="232">
        <v>2807.3</v>
      </c>
      <c r="H191" s="232">
        <v>3061.3</v>
      </c>
      <c r="I191" s="232">
        <v>3108.1499999999996</v>
      </c>
      <c r="J191" s="232">
        <v>3188.3</v>
      </c>
      <c r="K191" s="231">
        <v>3028</v>
      </c>
      <c r="L191" s="231">
        <v>2901</v>
      </c>
      <c r="M191" s="231">
        <v>2.33249</v>
      </c>
      <c r="N191" s="1"/>
      <c r="O191" s="1"/>
    </row>
    <row r="192" spans="1:15" ht="12.75" customHeight="1">
      <c r="A192" s="30">
        <v>182</v>
      </c>
      <c r="B192" s="217" t="s">
        <v>111</v>
      </c>
      <c r="C192" s="231">
        <v>485.25</v>
      </c>
      <c r="D192" s="232">
        <v>482.83333333333331</v>
      </c>
      <c r="E192" s="232">
        <v>479.16666666666663</v>
      </c>
      <c r="F192" s="232">
        <v>473.08333333333331</v>
      </c>
      <c r="G192" s="232">
        <v>469.41666666666663</v>
      </c>
      <c r="H192" s="232">
        <v>488.91666666666663</v>
      </c>
      <c r="I192" s="232">
        <v>492.58333333333326</v>
      </c>
      <c r="J192" s="232">
        <v>498.66666666666663</v>
      </c>
      <c r="K192" s="231">
        <v>486.5</v>
      </c>
      <c r="L192" s="231">
        <v>476.75</v>
      </c>
      <c r="M192" s="231">
        <v>4.4200299999999997</v>
      </c>
      <c r="N192" s="1"/>
      <c r="O192" s="1"/>
    </row>
    <row r="193" spans="1:15" ht="12.75" customHeight="1">
      <c r="A193" s="30">
        <v>183</v>
      </c>
      <c r="B193" s="217" t="s">
        <v>363</v>
      </c>
      <c r="C193" s="231">
        <v>542.25</v>
      </c>
      <c r="D193" s="232">
        <v>544.31666666666661</v>
      </c>
      <c r="E193" s="232">
        <v>538.58333333333326</v>
      </c>
      <c r="F193" s="232">
        <v>534.91666666666663</v>
      </c>
      <c r="G193" s="232">
        <v>529.18333333333328</v>
      </c>
      <c r="H193" s="232">
        <v>547.98333333333323</v>
      </c>
      <c r="I193" s="232">
        <v>553.71666666666658</v>
      </c>
      <c r="J193" s="232">
        <v>557.38333333333321</v>
      </c>
      <c r="K193" s="231">
        <v>550.04999999999995</v>
      </c>
      <c r="L193" s="231">
        <v>540.65</v>
      </c>
      <c r="M193" s="231">
        <v>3.9768400000000002</v>
      </c>
      <c r="N193" s="1"/>
      <c r="O193" s="1"/>
    </row>
    <row r="194" spans="1:15" ht="12.75" customHeight="1">
      <c r="A194" s="30">
        <v>184</v>
      </c>
      <c r="B194" s="217" t="s">
        <v>364</v>
      </c>
      <c r="C194" s="231">
        <v>99.35</v>
      </c>
      <c r="D194" s="232">
        <v>98.7</v>
      </c>
      <c r="E194" s="232">
        <v>97.65</v>
      </c>
      <c r="F194" s="232">
        <v>95.95</v>
      </c>
      <c r="G194" s="232">
        <v>94.9</v>
      </c>
      <c r="H194" s="232">
        <v>100.4</v>
      </c>
      <c r="I194" s="232">
        <v>101.44999999999999</v>
      </c>
      <c r="J194" s="232">
        <v>103.15</v>
      </c>
      <c r="K194" s="231">
        <v>99.75</v>
      </c>
      <c r="L194" s="231">
        <v>97</v>
      </c>
      <c r="M194" s="231">
        <v>13.368230000000001</v>
      </c>
      <c r="N194" s="1"/>
      <c r="O194" s="1"/>
    </row>
    <row r="195" spans="1:15" ht="12.75" customHeight="1">
      <c r="A195" s="30">
        <v>185</v>
      </c>
      <c r="B195" s="217" t="s">
        <v>365</v>
      </c>
      <c r="C195" s="231">
        <v>128.4</v>
      </c>
      <c r="D195" s="232">
        <v>128.70000000000002</v>
      </c>
      <c r="E195" s="232">
        <v>127.10000000000002</v>
      </c>
      <c r="F195" s="232">
        <v>125.80000000000001</v>
      </c>
      <c r="G195" s="232">
        <v>124.20000000000002</v>
      </c>
      <c r="H195" s="232">
        <v>130.00000000000003</v>
      </c>
      <c r="I195" s="232">
        <v>131.6</v>
      </c>
      <c r="J195" s="232">
        <v>132.90000000000003</v>
      </c>
      <c r="K195" s="231">
        <v>130.30000000000001</v>
      </c>
      <c r="L195" s="231">
        <v>127.4</v>
      </c>
      <c r="M195" s="231">
        <v>8.4125999999999994</v>
      </c>
      <c r="N195" s="1"/>
      <c r="O195" s="1"/>
    </row>
    <row r="196" spans="1:15" ht="12.75" customHeight="1">
      <c r="A196" s="30">
        <v>186</v>
      </c>
      <c r="B196" s="217" t="s">
        <v>256</v>
      </c>
      <c r="C196" s="231">
        <v>275.60000000000002</v>
      </c>
      <c r="D196" s="232">
        <v>273.11666666666667</v>
      </c>
      <c r="E196" s="232">
        <v>266.98333333333335</v>
      </c>
      <c r="F196" s="232">
        <v>258.36666666666667</v>
      </c>
      <c r="G196" s="232">
        <v>252.23333333333335</v>
      </c>
      <c r="H196" s="232">
        <v>281.73333333333335</v>
      </c>
      <c r="I196" s="232">
        <v>287.86666666666667</v>
      </c>
      <c r="J196" s="232">
        <v>296.48333333333335</v>
      </c>
      <c r="K196" s="231">
        <v>279.25</v>
      </c>
      <c r="L196" s="231">
        <v>264.5</v>
      </c>
      <c r="M196" s="231">
        <v>5.5853900000000003</v>
      </c>
      <c r="N196" s="1"/>
      <c r="O196" s="1"/>
    </row>
    <row r="197" spans="1:15" ht="12.75" customHeight="1">
      <c r="A197" s="30">
        <v>187</v>
      </c>
      <c r="B197" s="217" t="s">
        <v>367</v>
      </c>
      <c r="C197" s="231">
        <v>995.55</v>
      </c>
      <c r="D197" s="232">
        <v>999.08333333333337</v>
      </c>
      <c r="E197" s="232">
        <v>989.36666666666679</v>
      </c>
      <c r="F197" s="232">
        <v>983.18333333333339</v>
      </c>
      <c r="G197" s="232">
        <v>973.46666666666681</v>
      </c>
      <c r="H197" s="232">
        <v>1005.2666666666668</v>
      </c>
      <c r="I197" s="232">
        <v>1014.9833333333332</v>
      </c>
      <c r="J197" s="232">
        <v>1021.1666666666667</v>
      </c>
      <c r="K197" s="231">
        <v>1008.8</v>
      </c>
      <c r="L197" s="231">
        <v>992.9</v>
      </c>
      <c r="M197" s="231">
        <v>0.61656</v>
      </c>
      <c r="N197" s="1"/>
      <c r="O197" s="1"/>
    </row>
    <row r="198" spans="1:15" ht="12.75" customHeight="1">
      <c r="A198" s="30">
        <v>188</v>
      </c>
      <c r="B198" s="217" t="s">
        <v>113</v>
      </c>
      <c r="C198" s="231">
        <v>1109.55</v>
      </c>
      <c r="D198" s="232">
        <v>1112.9333333333334</v>
      </c>
      <c r="E198" s="232">
        <v>1104.1666666666667</v>
      </c>
      <c r="F198" s="232">
        <v>1098.7833333333333</v>
      </c>
      <c r="G198" s="232">
        <v>1090.0166666666667</v>
      </c>
      <c r="H198" s="232">
        <v>1118.3166666666668</v>
      </c>
      <c r="I198" s="232">
        <v>1127.0833333333333</v>
      </c>
      <c r="J198" s="232">
        <v>1132.4666666666669</v>
      </c>
      <c r="K198" s="231">
        <v>1121.7</v>
      </c>
      <c r="L198" s="231">
        <v>1107.55</v>
      </c>
      <c r="M198" s="231">
        <v>19.588069999999998</v>
      </c>
      <c r="N198" s="1"/>
      <c r="O198" s="1"/>
    </row>
    <row r="199" spans="1:15" ht="12.75" customHeight="1">
      <c r="A199" s="30">
        <v>189</v>
      </c>
      <c r="B199" s="217" t="s">
        <v>115</v>
      </c>
      <c r="C199" s="231">
        <v>1856.3</v>
      </c>
      <c r="D199" s="232">
        <v>1868.7666666666667</v>
      </c>
      <c r="E199" s="232">
        <v>1837.5333333333333</v>
      </c>
      <c r="F199" s="232">
        <v>1818.7666666666667</v>
      </c>
      <c r="G199" s="232">
        <v>1787.5333333333333</v>
      </c>
      <c r="H199" s="232">
        <v>1887.5333333333333</v>
      </c>
      <c r="I199" s="232">
        <v>1918.7666666666664</v>
      </c>
      <c r="J199" s="232">
        <v>1937.5333333333333</v>
      </c>
      <c r="K199" s="231">
        <v>1900</v>
      </c>
      <c r="L199" s="231">
        <v>1850</v>
      </c>
      <c r="M199" s="231">
        <v>2.3164500000000001</v>
      </c>
      <c r="N199" s="1"/>
      <c r="O199" s="1"/>
    </row>
    <row r="200" spans="1:15" ht="12.75" customHeight="1">
      <c r="A200" s="30">
        <v>190</v>
      </c>
      <c r="B200" s="217" t="s">
        <v>116</v>
      </c>
      <c r="C200" s="231">
        <v>1655.9</v>
      </c>
      <c r="D200" s="232">
        <v>1655.6666666666667</v>
      </c>
      <c r="E200" s="232">
        <v>1643.1833333333334</v>
      </c>
      <c r="F200" s="232">
        <v>1630.4666666666667</v>
      </c>
      <c r="G200" s="232">
        <v>1617.9833333333333</v>
      </c>
      <c r="H200" s="232">
        <v>1668.3833333333334</v>
      </c>
      <c r="I200" s="232">
        <v>1680.8666666666666</v>
      </c>
      <c r="J200" s="232">
        <v>1693.5833333333335</v>
      </c>
      <c r="K200" s="231">
        <v>1668.15</v>
      </c>
      <c r="L200" s="231">
        <v>1642.95</v>
      </c>
      <c r="M200" s="231">
        <v>44.781350000000003</v>
      </c>
      <c r="N200" s="1"/>
      <c r="O200" s="1"/>
    </row>
    <row r="201" spans="1:15" ht="12.75" customHeight="1">
      <c r="A201" s="30">
        <v>191</v>
      </c>
      <c r="B201" s="217" t="s">
        <v>117</v>
      </c>
      <c r="C201" s="231">
        <v>504.25</v>
      </c>
      <c r="D201" s="232">
        <v>506.76666666666665</v>
      </c>
      <c r="E201" s="232">
        <v>498.98333333333335</v>
      </c>
      <c r="F201" s="232">
        <v>493.7166666666667</v>
      </c>
      <c r="G201" s="232">
        <v>485.93333333333339</v>
      </c>
      <c r="H201" s="232">
        <v>512.0333333333333</v>
      </c>
      <c r="I201" s="232">
        <v>519.81666666666661</v>
      </c>
      <c r="J201" s="232">
        <v>525.08333333333326</v>
      </c>
      <c r="K201" s="231">
        <v>514.54999999999995</v>
      </c>
      <c r="L201" s="231">
        <v>501.5</v>
      </c>
      <c r="M201" s="231">
        <v>43.120840000000001</v>
      </c>
      <c r="N201" s="1"/>
      <c r="O201" s="1"/>
    </row>
    <row r="202" spans="1:15" ht="12.75" customHeight="1">
      <c r="A202" s="30">
        <v>192</v>
      </c>
      <c r="B202" s="217" t="s">
        <v>368</v>
      </c>
      <c r="C202" s="231">
        <v>67.8</v>
      </c>
      <c r="D202" s="232">
        <v>68.066666666666677</v>
      </c>
      <c r="E202" s="232">
        <v>67.133333333333354</v>
      </c>
      <c r="F202" s="232">
        <v>66.466666666666683</v>
      </c>
      <c r="G202" s="232">
        <v>65.53333333333336</v>
      </c>
      <c r="H202" s="232">
        <v>68.733333333333348</v>
      </c>
      <c r="I202" s="232">
        <v>69.666666666666657</v>
      </c>
      <c r="J202" s="232">
        <v>70.333333333333343</v>
      </c>
      <c r="K202" s="231">
        <v>69</v>
      </c>
      <c r="L202" s="231">
        <v>67.400000000000006</v>
      </c>
      <c r="M202" s="231">
        <v>33.445729999999998</v>
      </c>
      <c r="N202" s="1"/>
      <c r="O202" s="1"/>
    </row>
    <row r="203" spans="1:15" ht="12.75" customHeight="1">
      <c r="A203" s="30">
        <v>193</v>
      </c>
      <c r="B203" s="217" t="s">
        <v>819</v>
      </c>
      <c r="C203" s="231">
        <v>563.29999999999995</v>
      </c>
      <c r="D203" s="232">
        <v>566.34999999999991</v>
      </c>
      <c r="E203" s="232">
        <v>557.79999999999984</v>
      </c>
      <c r="F203" s="232">
        <v>552.29999999999995</v>
      </c>
      <c r="G203" s="232">
        <v>543.74999999999989</v>
      </c>
      <c r="H203" s="232">
        <v>571.8499999999998</v>
      </c>
      <c r="I203" s="232">
        <v>580.4</v>
      </c>
      <c r="J203" s="232">
        <v>585.89999999999975</v>
      </c>
      <c r="K203" s="231">
        <v>574.9</v>
      </c>
      <c r="L203" s="231">
        <v>560.85</v>
      </c>
      <c r="M203" s="231">
        <v>0.16871</v>
      </c>
      <c r="N203" s="1"/>
      <c r="O203" s="1"/>
    </row>
    <row r="204" spans="1:15" ht="12.75" customHeight="1">
      <c r="A204" s="30">
        <v>194</v>
      </c>
      <c r="B204" s="217" t="s">
        <v>369</v>
      </c>
      <c r="C204" s="231">
        <v>850.65</v>
      </c>
      <c r="D204" s="232">
        <v>853.88333333333333</v>
      </c>
      <c r="E204" s="232">
        <v>841.86666666666667</v>
      </c>
      <c r="F204" s="232">
        <v>833.08333333333337</v>
      </c>
      <c r="G204" s="232">
        <v>821.06666666666672</v>
      </c>
      <c r="H204" s="232">
        <v>862.66666666666663</v>
      </c>
      <c r="I204" s="232">
        <v>874.68333333333328</v>
      </c>
      <c r="J204" s="232">
        <v>883.46666666666658</v>
      </c>
      <c r="K204" s="231">
        <v>865.9</v>
      </c>
      <c r="L204" s="231">
        <v>845.1</v>
      </c>
      <c r="M204" s="231">
        <v>1.8793200000000001</v>
      </c>
      <c r="N204" s="1"/>
      <c r="O204" s="1"/>
    </row>
    <row r="205" spans="1:15" ht="12.75" customHeight="1">
      <c r="A205" s="30">
        <v>195</v>
      </c>
      <c r="B205" s="217" t="s">
        <v>370</v>
      </c>
      <c r="C205" s="231">
        <v>888.7</v>
      </c>
      <c r="D205" s="232">
        <v>885.93333333333339</v>
      </c>
      <c r="E205" s="232">
        <v>877.76666666666677</v>
      </c>
      <c r="F205" s="232">
        <v>866.83333333333337</v>
      </c>
      <c r="G205" s="232">
        <v>858.66666666666674</v>
      </c>
      <c r="H205" s="232">
        <v>896.86666666666679</v>
      </c>
      <c r="I205" s="232">
        <v>905.0333333333333</v>
      </c>
      <c r="J205" s="232">
        <v>915.96666666666681</v>
      </c>
      <c r="K205" s="231">
        <v>894.1</v>
      </c>
      <c r="L205" s="231">
        <v>875</v>
      </c>
      <c r="M205" s="231">
        <v>4.5409999999999999E-2</v>
      </c>
      <c r="N205" s="1"/>
      <c r="O205" s="1"/>
    </row>
    <row r="206" spans="1:15" ht="12.75" customHeight="1">
      <c r="A206" s="30">
        <v>196</v>
      </c>
      <c r="B206" s="217" t="s">
        <v>112</v>
      </c>
      <c r="C206" s="231">
        <v>1227.05</v>
      </c>
      <c r="D206" s="232">
        <v>1225.0166666666667</v>
      </c>
      <c r="E206" s="232">
        <v>1218.0333333333333</v>
      </c>
      <c r="F206" s="232">
        <v>1209.0166666666667</v>
      </c>
      <c r="G206" s="232">
        <v>1202.0333333333333</v>
      </c>
      <c r="H206" s="232">
        <v>1234.0333333333333</v>
      </c>
      <c r="I206" s="232">
        <v>1241.0166666666664</v>
      </c>
      <c r="J206" s="232">
        <v>1250.0333333333333</v>
      </c>
      <c r="K206" s="231">
        <v>1232</v>
      </c>
      <c r="L206" s="231">
        <v>1216</v>
      </c>
      <c r="M206" s="231">
        <v>7.3616799999999998</v>
      </c>
      <c r="N206" s="1"/>
      <c r="O206" s="1"/>
    </row>
    <row r="207" spans="1:15" ht="12.75" customHeight="1">
      <c r="A207" s="30">
        <v>197</v>
      </c>
      <c r="B207" s="217" t="s">
        <v>118</v>
      </c>
      <c r="C207" s="231">
        <v>2535.5500000000002</v>
      </c>
      <c r="D207" s="232">
        <v>2522.5333333333333</v>
      </c>
      <c r="E207" s="232">
        <v>2505.9666666666667</v>
      </c>
      <c r="F207" s="232">
        <v>2476.3833333333332</v>
      </c>
      <c r="G207" s="232">
        <v>2459.8166666666666</v>
      </c>
      <c r="H207" s="232">
        <v>2552.1166666666668</v>
      </c>
      <c r="I207" s="232">
        <v>2568.6833333333334</v>
      </c>
      <c r="J207" s="232">
        <v>2598.2666666666669</v>
      </c>
      <c r="K207" s="231">
        <v>2539.1</v>
      </c>
      <c r="L207" s="231">
        <v>2492.9499999999998</v>
      </c>
      <c r="M207" s="231">
        <v>7.0562800000000001</v>
      </c>
      <c r="N207" s="1"/>
      <c r="O207" s="1"/>
    </row>
    <row r="208" spans="1:15" ht="12.75" customHeight="1">
      <c r="A208" s="30">
        <v>198</v>
      </c>
      <c r="B208" s="217" t="s">
        <v>767</v>
      </c>
      <c r="C208" s="231">
        <v>318.14999999999998</v>
      </c>
      <c r="D208" s="232">
        <v>318.7833333333333</v>
      </c>
      <c r="E208" s="232">
        <v>313.06666666666661</v>
      </c>
      <c r="F208" s="232">
        <v>307.98333333333329</v>
      </c>
      <c r="G208" s="232">
        <v>302.26666666666659</v>
      </c>
      <c r="H208" s="232">
        <v>323.86666666666662</v>
      </c>
      <c r="I208" s="232">
        <v>329.58333333333331</v>
      </c>
      <c r="J208" s="232">
        <v>334.66666666666663</v>
      </c>
      <c r="K208" s="231">
        <v>324.5</v>
      </c>
      <c r="L208" s="231">
        <v>313.7</v>
      </c>
      <c r="M208" s="231">
        <v>2.10399</v>
      </c>
      <c r="N208" s="1"/>
      <c r="O208" s="1"/>
    </row>
    <row r="209" spans="1:15" ht="12.75" customHeight="1">
      <c r="A209" s="30">
        <v>199</v>
      </c>
      <c r="B209" s="217" t="s">
        <v>120</v>
      </c>
      <c r="C209" s="231">
        <v>429.5</v>
      </c>
      <c r="D209" s="232">
        <v>431.36666666666662</v>
      </c>
      <c r="E209" s="232">
        <v>424.73333333333323</v>
      </c>
      <c r="F209" s="232">
        <v>419.96666666666664</v>
      </c>
      <c r="G209" s="232">
        <v>413.33333333333326</v>
      </c>
      <c r="H209" s="232">
        <v>436.13333333333321</v>
      </c>
      <c r="I209" s="232">
        <v>442.76666666666654</v>
      </c>
      <c r="J209" s="232">
        <v>447.53333333333319</v>
      </c>
      <c r="K209" s="231">
        <v>438</v>
      </c>
      <c r="L209" s="231">
        <v>426.6</v>
      </c>
      <c r="M209" s="231">
        <v>40.141370000000002</v>
      </c>
      <c r="N209" s="1"/>
      <c r="O209" s="1"/>
    </row>
    <row r="210" spans="1:15" ht="12.75" customHeight="1">
      <c r="A210" s="30">
        <v>200</v>
      </c>
      <c r="B210" s="217" t="s">
        <v>774</v>
      </c>
      <c r="C210" s="231">
        <v>1300.5</v>
      </c>
      <c r="D210" s="232">
        <v>1301.3833333333332</v>
      </c>
      <c r="E210" s="232">
        <v>1297.8166666666664</v>
      </c>
      <c r="F210" s="232">
        <v>1295.1333333333332</v>
      </c>
      <c r="G210" s="232">
        <v>1291.5666666666664</v>
      </c>
      <c r="H210" s="232">
        <v>1304.0666666666664</v>
      </c>
      <c r="I210" s="232">
        <v>1307.633333333333</v>
      </c>
      <c r="J210" s="232">
        <v>1310.3166666666664</v>
      </c>
      <c r="K210" s="231">
        <v>1304.95</v>
      </c>
      <c r="L210" s="231">
        <v>1298.7</v>
      </c>
      <c r="M210" s="231">
        <v>0.61748000000000003</v>
      </c>
      <c r="N210" s="1"/>
      <c r="O210" s="1"/>
    </row>
    <row r="211" spans="1:15" ht="12.75" customHeight="1">
      <c r="A211" s="30">
        <v>201</v>
      </c>
      <c r="B211" s="217" t="s">
        <v>257</v>
      </c>
      <c r="C211" s="231">
        <v>2639.2</v>
      </c>
      <c r="D211" s="232">
        <v>2669.4</v>
      </c>
      <c r="E211" s="232">
        <v>2590.8000000000002</v>
      </c>
      <c r="F211" s="232">
        <v>2542.4</v>
      </c>
      <c r="G211" s="232">
        <v>2463.8000000000002</v>
      </c>
      <c r="H211" s="232">
        <v>2717.8</v>
      </c>
      <c r="I211" s="232">
        <v>2796.3999999999996</v>
      </c>
      <c r="J211" s="232">
        <v>2844.8</v>
      </c>
      <c r="K211" s="231">
        <v>2748</v>
      </c>
      <c r="L211" s="231">
        <v>2621</v>
      </c>
      <c r="M211" s="231">
        <v>42.360939999999999</v>
      </c>
      <c r="N211" s="1"/>
      <c r="O211" s="1"/>
    </row>
    <row r="212" spans="1:15" ht="12.75" customHeight="1">
      <c r="A212" s="30">
        <v>202</v>
      </c>
      <c r="B212" s="217" t="s">
        <v>372</v>
      </c>
      <c r="C212" s="231">
        <v>106.05</v>
      </c>
      <c r="D212" s="232">
        <v>107.09999999999998</v>
      </c>
      <c r="E212" s="232">
        <v>104.79999999999995</v>
      </c>
      <c r="F212" s="232">
        <v>103.54999999999997</v>
      </c>
      <c r="G212" s="232">
        <v>101.24999999999994</v>
      </c>
      <c r="H212" s="232">
        <v>108.34999999999997</v>
      </c>
      <c r="I212" s="232">
        <v>110.65</v>
      </c>
      <c r="J212" s="232">
        <v>111.89999999999998</v>
      </c>
      <c r="K212" s="231">
        <v>109.4</v>
      </c>
      <c r="L212" s="231">
        <v>105.85</v>
      </c>
      <c r="M212" s="231">
        <v>31.480049999999999</v>
      </c>
      <c r="N212" s="1"/>
      <c r="O212" s="1"/>
    </row>
    <row r="213" spans="1:15" ht="12.75" customHeight="1">
      <c r="A213" s="30">
        <v>203</v>
      </c>
      <c r="B213" s="217" t="s">
        <v>121</v>
      </c>
      <c r="C213" s="231">
        <v>234.05</v>
      </c>
      <c r="D213" s="232">
        <v>233.85</v>
      </c>
      <c r="E213" s="232">
        <v>231</v>
      </c>
      <c r="F213" s="232">
        <v>227.95000000000002</v>
      </c>
      <c r="G213" s="232">
        <v>225.10000000000002</v>
      </c>
      <c r="H213" s="232">
        <v>236.89999999999998</v>
      </c>
      <c r="I213" s="232">
        <v>239.74999999999994</v>
      </c>
      <c r="J213" s="232">
        <v>242.79999999999995</v>
      </c>
      <c r="K213" s="231">
        <v>236.7</v>
      </c>
      <c r="L213" s="231">
        <v>230.8</v>
      </c>
      <c r="M213" s="231">
        <v>28.51201</v>
      </c>
      <c r="N213" s="1"/>
      <c r="O213" s="1"/>
    </row>
    <row r="214" spans="1:15" ht="12.75" customHeight="1">
      <c r="A214" s="30">
        <v>204</v>
      </c>
      <c r="B214" s="217" t="s">
        <v>122</v>
      </c>
      <c r="C214" s="231">
        <v>2515.5</v>
      </c>
      <c r="D214" s="232">
        <v>2522.8833333333332</v>
      </c>
      <c r="E214" s="232">
        <v>2499.5166666666664</v>
      </c>
      <c r="F214" s="232">
        <v>2483.5333333333333</v>
      </c>
      <c r="G214" s="232">
        <v>2460.1666666666665</v>
      </c>
      <c r="H214" s="232">
        <v>2538.8666666666663</v>
      </c>
      <c r="I214" s="232">
        <v>2562.2333333333331</v>
      </c>
      <c r="J214" s="232">
        <v>2578.2166666666662</v>
      </c>
      <c r="K214" s="231">
        <v>2546.25</v>
      </c>
      <c r="L214" s="231">
        <v>2506.9</v>
      </c>
      <c r="M214" s="231">
        <v>13.95341</v>
      </c>
      <c r="N214" s="1"/>
      <c r="O214" s="1"/>
    </row>
    <row r="215" spans="1:15" ht="12.75" customHeight="1">
      <c r="A215" s="30">
        <v>205</v>
      </c>
      <c r="B215" s="217" t="s">
        <v>258</v>
      </c>
      <c r="C215" s="231">
        <v>323.95</v>
      </c>
      <c r="D215" s="232">
        <v>324.25</v>
      </c>
      <c r="E215" s="232">
        <v>322.75</v>
      </c>
      <c r="F215" s="232">
        <v>321.55</v>
      </c>
      <c r="G215" s="232">
        <v>320.05</v>
      </c>
      <c r="H215" s="232">
        <v>325.45</v>
      </c>
      <c r="I215" s="232">
        <v>326.95</v>
      </c>
      <c r="J215" s="232">
        <v>328.15</v>
      </c>
      <c r="K215" s="231">
        <v>325.75</v>
      </c>
      <c r="L215" s="231">
        <v>323.05</v>
      </c>
      <c r="M215" s="231">
        <v>1.3560700000000001</v>
      </c>
      <c r="N215" s="1"/>
      <c r="O215" s="1"/>
    </row>
    <row r="216" spans="1:15" ht="12.75" customHeight="1">
      <c r="A216" s="30">
        <v>206</v>
      </c>
      <c r="B216" s="217" t="s">
        <v>286</v>
      </c>
      <c r="C216" s="231">
        <v>3003.1</v>
      </c>
      <c r="D216" s="232">
        <v>2994.3666666666668</v>
      </c>
      <c r="E216" s="232">
        <v>2973.7333333333336</v>
      </c>
      <c r="F216" s="232">
        <v>2944.3666666666668</v>
      </c>
      <c r="G216" s="232">
        <v>2923.7333333333336</v>
      </c>
      <c r="H216" s="232">
        <v>3023.7333333333336</v>
      </c>
      <c r="I216" s="232">
        <v>3044.3666666666668</v>
      </c>
      <c r="J216" s="232">
        <v>3073.7333333333336</v>
      </c>
      <c r="K216" s="231">
        <v>3015</v>
      </c>
      <c r="L216" s="231">
        <v>2965</v>
      </c>
      <c r="M216" s="231">
        <v>0.13014000000000001</v>
      </c>
      <c r="N216" s="1"/>
      <c r="O216" s="1"/>
    </row>
    <row r="217" spans="1:15" ht="12.75" customHeight="1">
      <c r="A217" s="30">
        <v>207</v>
      </c>
      <c r="B217" s="217" t="s">
        <v>775</v>
      </c>
      <c r="C217" s="231">
        <v>762.75</v>
      </c>
      <c r="D217" s="232">
        <v>754.91666666666663</v>
      </c>
      <c r="E217" s="232">
        <v>739.83333333333326</v>
      </c>
      <c r="F217" s="232">
        <v>716.91666666666663</v>
      </c>
      <c r="G217" s="232">
        <v>701.83333333333326</v>
      </c>
      <c r="H217" s="232">
        <v>777.83333333333326</v>
      </c>
      <c r="I217" s="232">
        <v>792.91666666666652</v>
      </c>
      <c r="J217" s="232">
        <v>815.83333333333326</v>
      </c>
      <c r="K217" s="231">
        <v>770</v>
      </c>
      <c r="L217" s="231">
        <v>732</v>
      </c>
      <c r="M217" s="231">
        <v>0.87041999999999997</v>
      </c>
      <c r="N217" s="1"/>
      <c r="O217" s="1"/>
    </row>
    <row r="218" spans="1:15" ht="12.75" customHeight="1">
      <c r="A218" s="30">
        <v>208</v>
      </c>
      <c r="B218" s="217" t="s">
        <v>373</v>
      </c>
      <c r="C218" s="231">
        <v>37246.75</v>
      </c>
      <c r="D218" s="232">
        <v>37165.583333333336</v>
      </c>
      <c r="E218" s="232">
        <v>36931.166666666672</v>
      </c>
      <c r="F218" s="232">
        <v>36615.583333333336</v>
      </c>
      <c r="G218" s="232">
        <v>36381.166666666672</v>
      </c>
      <c r="H218" s="232">
        <v>37481.166666666672</v>
      </c>
      <c r="I218" s="232">
        <v>37715.583333333343</v>
      </c>
      <c r="J218" s="232">
        <v>38031.166666666672</v>
      </c>
      <c r="K218" s="231">
        <v>37400</v>
      </c>
      <c r="L218" s="231">
        <v>36850</v>
      </c>
      <c r="M218" s="231">
        <v>9.4380000000000006E-2</v>
      </c>
      <c r="N218" s="1"/>
      <c r="O218" s="1"/>
    </row>
    <row r="219" spans="1:15" ht="12.75" customHeight="1">
      <c r="A219" s="30">
        <v>209</v>
      </c>
      <c r="B219" s="217" t="s">
        <v>374</v>
      </c>
      <c r="C219" s="231">
        <v>46.45</v>
      </c>
      <c r="D219" s="232">
        <v>46.816666666666663</v>
      </c>
      <c r="E219" s="232">
        <v>45.733333333333327</v>
      </c>
      <c r="F219" s="232">
        <v>45.016666666666666</v>
      </c>
      <c r="G219" s="232">
        <v>43.93333333333333</v>
      </c>
      <c r="H219" s="232">
        <v>47.533333333333324</v>
      </c>
      <c r="I219" s="232">
        <v>48.616666666666667</v>
      </c>
      <c r="J219" s="232">
        <v>49.333333333333321</v>
      </c>
      <c r="K219" s="231">
        <v>47.9</v>
      </c>
      <c r="L219" s="231">
        <v>46.1</v>
      </c>
      <c r="M219" s="231">
        <v>28.364380000000001</v>
      </c>
      <c r="N219" s="1"/>
      <c r="O219" s="1"/>
    </row>
    <row r="220" spans="1:15" ht="12.75" customHeight="1">
      <c r="A220" s="30">
        <v>210</v>
      </c>
      <c r="B220" s="217" t="s">
        <v>114</v>
      </c>
      <c r="C220" s="231">
        <v>2693.6</v>
      </c>
      <c r="D220" s="232">
        <v>2687.8833333333337</v>
      </c>
      <c r="E220" s="232">
        <v>2675.7666666666673</v>
      </c>
      <c r="F220" s="232">
        <v>2657.9333333333338</v>
      </c>
      <c r="G220" s="232">
        <v>2645.8166666666675</v>
      </c>
      <c r="H220" s="232">
        <v>2705.7166666666672</v>
      </c>
      <c r="I220" s="232">
        <v>2717.833333333333</v>
      </c>
      <c r="J220" s="232">
        <v>2735.666666666667</v>
      </c>
      <c r="K220" s="231">
        <v>2700</v>
      </c>
      <c r="L220" s="231">
        <v>2670.05</v>
      </c>
      <c r="M220" s="231">
        <v>22.471979999999999</v>
      </c>
      <c r="N220" s="1"/>
      <c r="O220" s="1"/>
    </row>
    <row r="221" spans="1:15" ht="12.75" customHeight="1">
      <c r="A221" s="30">
        <v>211</v>
      </c>
      <c r="B221" s="217" t="s">
        <v>124</v>
      </c>
      <c r="C221" s="231">
        <v>862.65</v>
      </c>
      <c r="D221" s="232">
        <v>861.7833333333333</v>
      </c>
      <c r="E221" s="232">
        <v>856.01666666666665</v>
      </c>
      <c r="F221" s="232">
        <v>849.38333333333333</v>
      </c>
      <c r="G221" s="232">
        <v>843.61666666666667</v>
      </c>
      <c r="H221" s="232">
        <v>868.41666666666663</v>
      </c>
      <c r="I221" s="232">
        <v>874.18333333333328</v>
      </c>
      <c r="J221" s="232">
        <v>880.81666666666661</v>
      </c>
      <c r="K221" s="231">
        <v>867.55</v>
      </c>
      <c r="L221" s="231">
        <v>855.15</v>
      </c>
      <c r="M221" s="231">
        <v>99.906180000000006</v>
      </c>
      <c r="N221" s="1"/>
      <c r="O221" s="1"/>
    </row>
    <row r="222" spans="1:15" ht="12.75" customHeight="1">
      <c r="A222" s="30">
        <v>212</v>
      </c>
      <c r="B222" s="217" t="s">
        <v>125</v>
      </c>
      <c r="C222" s="231">
        <v>1117.4000000000001</v>
      </c>
      <c r="D222" s="232">
        <v>1116.55</v>
      </c>
      <c r="E222" s="232">
        <v>1111.0999999999999</v>
      </c>
      <c r="F222" s="232">
        <v>1104.8</v>
      </c>
      <c r="G222" s="232">
        <v>1099.3499999999999</v>
      </c>
      <c r="H222" s="232">
        <v>1122.8499999999999</v>
      </c>
      <c r="I222" s="232">
        <v>1128.3000000000002</v>
      </c>
      <c r="J222" s="232">
        <v>1134.5999999999999</v>
      </c>
      <c r="K222" s="231">
        <v>1122</v>
      </c>
      <c r="L222" s="231">
        <v>1110.25</v>
      </c>
      <c r="M222" s="231">
        <v>3.20946</v>
      </c>
      <c r="N222" s="1"/>
      <c r="O222" s="1"/>
    </row>
    <row r="223" spans="1:15" ht="12.75" customHeight="1">
      <c r="A223" s="30">
        <v>213</v>
      </c>
      <c r="B223" s="217" t="s">
        <v>126</v>
      </c>
      <c r="C223" s="231">
        <v>417.55</v>
      </c>
      <c r="D223" s="232">
        <v>418.95</v>
      </c>
      <c r="E223" s="232">
        <v>411.65</v>
      </c>
      <c r="F223" s="232">
        <v>405.75</v>
      </c>
      <c r="G223" s="232">
        <v>398.45</v>
      </c>
      <c r="H223" s="232">
        <v>424.84999999999997</v>
      </c>
      <c r="I223" s="232">
        <v>432.15000000000003</v>
      </c>
      <c r="J223" s="232">
        <v>438.04999999999995</v>
      </c>
      <c r="K223" s="231">
        <v>426.25</v>
      </c>
      <c r="L223" s="231">
        <v>413.05</v>
      </c>
      <c r="M223" s="231">
        <v>19.319279999999999</v>
      </c>
      <c r="N223" s="1"/>
      <c r="O223" s="1"/>
    </row>
    <row r="224" spans="1:15" ht="12.75" customHeight="1">
      <c r="A224" s="30">
        <v>214</v>
      </c>
      <c r="B224" s="217" t="s">
        <v>259</v>
      </c>
      <c r="C224" s="231">
        <v>465.1</v>
      </c>
      <c r="D224" s="232">
        <v>465.56666666666666</v>
      </c>
      <c r="E224" s="232">
        <v>457.08333333333331</v>
      </c>
      <c r="F224" s="232">
        <v>449.06666666666666</v>
      </c>
      <c r="G224" s="232">
        <v>440.58333333333331</v>
      </c>
      <c r="H224" s="232">
        <v>473.58333333333331</v>
      </c>
      <c r="I224" s="232">
        <v>482.06666666666666</v>
      </c>
      <c r="J224" s="232">
        <v>490.08333333333331</v>
      </c>
      <c r="K224" s="231">
        <v>474.05</v>
      </c>
      <c r="L224" s="231">
        <v>457.55</v>
      </c>
      <c r="M224" s="231">
        <v>6.0393600000000003</v>
      </c>
      <c r="N224" s="1"/>
      <c r="O224" s="1"/>
    </row>
    <row r="225" spans="1:15" ht="12.75" customHeight="1">
      <c r="A225" s="30">
        <v>215</v>
      </c>
      <c r="B225" s="217" t="s">
        <v>376</v>
      </c>
      <c r="C225" s="231">
        <v>48.5</v>
      </c>
      <c r="D225" s="232">
        <v>48.533333333333331</v>
      </c>
      <c r="E225" s="232">
        <v>48.216666666666661</v>
      </c>
      <c r="F225" s="232">
        <v>47.93333333333333</v>
      </c>
      <c r="G225" s="232">
        <v>47.61666666666666</v>
      </c>
      <c r="H225" s="232">
        <v>48.816666666666663</v>
      </c>
      <c r="I225" s="232">
        <v>49.133333333333326</v>
      </c>
      <c r="J225" s="232">
        <v>49.416666666666664</v>
      </c>
      <c r="K225" s="231">
        <v>48.85</v>
      </c>
      <c r="L225" s="231">
        <v>48.25</v>
      </c>
      <c r="M225" s="231">
        <v>23.213470000000001</v>
      </c>
      <c r="N225" s="1"/>
      <c r="O225" s="1"/>
    </row>
    <row r="226" spans="1:15" ht="12.75" customHeight="1">
      <c r="A226" s="30">
        <v>216</v>
      </c>
      <c r="B226" s="217" t="s">
        <v>128</v>
      </c>
      <c r="C226" s="231">
        <v>55.9</v>
      </c>
      <c r="D226" s="232">
        <v>56.20000000000001</v>
      </c>
      <c r="E226" s="232">
        <v>55.40000000000002</v>
      </c>
      <c r="F226" s="232">
        <v>54.900000000000013</v>
      </c>
      <c r="G226" s="232">
        <v>54.100000000000023</v>
      </c>
      <c r="H226" s="232">
        <v>56.700000000000017</v>
      </c>
      <c r="I226" s="232">
        <v>57.500000000000014</v>
      </c>
      <c r="J226" s="232">
        <v>58.000000000000014</v>
      </c>
      <c r="K226" s="231">
        <v>57</v>
      </c>
      <c r="L226" s="231">
        <v>55.7</v>
      </c>
      <c r="M226" s="231">
        <v>187.57194999999999</v>
      </c>
      <c r="N226" s="1"/>
      <c r="O226" s="1"/>
    </row>
    <row r="227" spans="1:15" ht="12.75" customHeight="1">
      <c r="A227" s="30">
        <v>217</v>
      </c>
      <c r="B227" s="217" t="s">
        <v>377</v>
      </c>
      <c r="C227" s="231">
        <v>75.849999999999994</v>
      </c>
      <c r="D227" s="232">
        <v>76.066666666666663</v>
      </c>
      <c r="E227" s="232">
        <v>74.98333333333332</v>
      </c>
      <c r="F227" s="232">
        <v>74.11666666666666</v>
      </c>
      <c r="G227" s="232">
        <v>73.033333333333317</v>
      </c>
      <c r="H227" s="232">
        <v>76.933333333333323</v>
      </c>
      <c r="I227" s="232">
        <v>78.016666666666666</v>
      </c>
      <c r="J227" s="232">
        <v>78.883333333333326</v>
      </c>
      <c r="K227" s="231">
        <v>77.150000000000006</v>
      </c>
      <c r="L227" s="231">
        <v>75.2</v>
      </c>
      <c r="M227" s="231">
        <v>87.25779</v>
      </c>
      <c r="N227" s="1"/>
      <c r="O227" s="1"/>
    </row>
    <row r="228" spans="1:15" ht="12.75" customHeight="1">
      <c r="A228" s="30">
        <v>218</v>
      </c>
      <c r="B228" s="217" t="s">
        <v>378</v>
      </c>
      <c r="C228" s="231">
        <v>834.55</v>
      </c>
      <c r="D228" s="232">
        <v>833.65</v>
      </c>
      <c r="E228" s="232">
        <v>828.19999999999993</v>
      </c>
      <c r="F228" s="232">
        <v>821.84999999999991</v>
      </c>
      <c r="G228" s="232">
        <v>816.39999999999986</v>
      </c>
      <c r="H228" s="232">
        <v>840</v>
      </c>
      <c r="I228" s="232">
        <v>845.45</v>
      </c>
      <c r="J228" s="232">
        <v>851.80000000000007</v>
      </c>
      <c r="K228" s="231">
        <v>839.1</v>
      </c>
      <c r="L228" s="231">
        <v>827.3</v>
      </c>
      <c r="M228" s="231">
        <v>6.2399999999999997E-2</v>
      </c>
      <c r="N228" s="1"/>
      <c r="O228" s="1"/>
    </row>
    <row r="229" spans="1:15" ht="12.75" customHeight="1">
      <c r="A229" s="30">
        <v>219</v>
      </c>
      <c r="B229" s="217" t="s">
        <v>379</v>
      </c>
      <c r="C229" s="231">
        <v>455.1</v>
      </c>
      <c r="D229" s="232">
        <v>456.5</v>
      </c>
      <c r="E229" s="232">
        <v>451</v>
      </c>
      <c r="F229" s="232">
        <v>446.9</v>
      </c>
      <c r="G229" s="232">
        <v>441.4</v>
      </c>
      <c r="H229" s="232">
        <v>460.6</v>
      </c>
      <c r="I229" s="232">
        <v>466.1</v>
      </c>
      <c r="J229" s="232">
        <v>470.20000000000005</v>
      </c>
      <c r="K229" s="231">
        <v>462</v>
      </c>
      <c r="L229" s="231">
        <v>452.4</v>
      </c>
      <c r="M229" s="231">
        <v>2.0203799999999998</v>
      </c>
      <c r="N229" s="1"/>
      <c r="O229" s="1"/>
    </row>
    <row r="230" spans="1:15" ht="12.75" customHeight="1">
      <c r="A230" s="30">
        <v>220</v>
      </c>
      <c r="B230" s="217" t="s">
        <v>892</v>
      </c>
      <c r="C230" s="231">
        <v>1813.3</v>
      </c>
      <c r="D230" s="232">
        <v>1829.3500000000001</v>
      </c>
      <c r="E230" s="232">
        <v>1793.0000000000002</v>
      </c>
      <c r="F230" s="232">
        <v>1772.7</v>
      </c>
      <c r="G230" s="232">
        <v>1736.3500000000001</v>
      </c>
      <c r="H230" s="232">
        <v>1849.6500000000003</v>
      </c>
      <c r="I230" s="232">
        <v>1886.0000000000002</v>
      </c>
      <c r="J230" s="232">
        <v>1906.3000000000004</v>
      </c>
      <c r="K230" s="231">
        <v>1865.7</v>
      </c>
      <c r="L230" s="231">
        <v>1809.05</v>
      </c>
      <c r="M230" s="231">
        <v>0.20585000000000001</v>
      </c>
      <c r="N230" s="1"/>
      <c r="O230" s="1"/>
    </row>
    <row r="231" spans="1:15" ht="12.75" customHeight="1">
      <c r="A231" s="30">
        <v>221</v>
      </c>
      <c r="B231" s="217" t="s">
        <v>380</v>
      </c>
      <c r="C231" s="231">
        <v>288.75</v>
      </c>
      <c r="D231" s="232">
        <v>289.81666666666666</v>
      </c>
      <c r="E231" s="232">
        <v>285.83333333333331</v>
      </c>
      <c r="F231" s="232">
        <v>282.91666666666663</v>
      </c>
      <c r="G231" s="232">
        <v>278.93333333333328</v>
      </c>
      <c r="H231" s="232">
        <v>292.73333333333335</v>
      </c>
      <c r="I231" s="232">
        <v>296.7166666666667</v>
      </c>
      <c r="J231" s="232">
        <v>299.63333333333338</v>
      </c>
      <c r="K231" s="231">
        <v>293.8</v>
      </c>
      <c r="L231" s="231">
        <v>286.89999999999998</v>
      </c>
      <c r="M231" s="231">
        <v>10.803839999999999</v>
      </c>
      <c r="N231" s="1"/>
      <c r="O231" s="1"/>
    </row>
    <row r="232" spans="1:15" ht="12.75" customHeight="1">
      <c r="A232" s="30">
        <v>222</v>
      </c>
      <c r="B232" s="217" t="s">
        <v>137</v>
      </c>
      <c r="C232" s="231">
        <v>383.4</v>
      </c>
      <c r="D232" s="232">
        <v>382.40000000000003</v>
      </c>
      <c r="E232" s="232">
        <v>380.25000000000006</v>
      </c>
      <c r="F232" s="232">
        <v>377.1</v>
      </c>
      <c r="G232" s="232">
        <v>374.95000000000005</v>
      </c>
      <c r="H232" s="232">
        <v>385.55000000000007</v>
      </c>
      <c r="I232" s="232">
        <v>387.70000000000005</v>
      </c>
      <c r="J232" s="232">
        <v>390.85000000000008</v>
      </c>
      <c r="K232" s="231">
        <v>384.55</v>
      </c>
      <c r="L232" s="231">
        <v>379.25</v>
      </c>
      <c r="M232" s="231">
        <v>76.721350000000001</v>
      </c>
      <c r="N232" s="1"/>
      <c r="O232" s="1"/>
    </row>
    <row r="233" spans="1:15" ht="12.75" customHeight="1">
      <c r="A233" s="30">
        <v>223</v>
      </c>
      <c r="B233" s="217" t="s">
        <v>382</v>
      </c>
      <c r="C233" s="231">
        <v>98.4</v>
      </c>
      <c r="D233" s="232">
        <v>98.75</v>
      </c>
      <c r="E233" s="232">
        <v>97.7</v>
      </c>
      <c r="F233" s="232">
        <v>97</v>
      </c>
      <c r="G233" s="232">
        <v>95.95</v>
      </c>
      <c r="H233" s="232">
        <v>99.45</v>
      </c>
      <c r="I233" s="232">
        <v>100.50000000000001</v>
      </c>
      <c r="J233" s="232">
        <v>101.2</v>
      </c>
      <c r="K233" s="231">
        <v>99.8</v>
      </c>
      <c r="L233" s="231">
        <v>98.05</v>
      </c>
      <c r="M233" s="231">
        <v>0.94645999999999997</v>
      </c>
      <c r="N233" s="1"/>
      <c r="O233" s="1"/>
    </row>
    <row r="234" spans="1:15" ht="12.75" customHeight="1">
      <c r="A234" s="30">
        <v>224</v>
      </c>
      <c r="B234" s="217" t="s">
        <v>383</v>
      </c>
      <c r="C234" s="231">
        <v>198.2</v>
      </c>
      <c r="D234" s="232">
        <v>199.44999999999996</v>
      </c>
      <c r="E234" s="232">
        <v>194.94999999999993</v>
      </c>
      <c r="F234" s="232">
        <v>191.69999999999996</v>
      </c>
      <c r="G234" s="232">
        <v>187.19999999999993</v>
      </c>
      <c r="H234" s="232">
        <v>202.69999999999993</v>
      </c>
      <c r="I234" s="232">
        <v>207.2</v>
      </c>
      <c r="J234" s="232">
        <v>210.44999999999993</v>
      </c>
      <c r="K234" s="231">
        <v>203.95</v>
      </c>
      <c r="L234" s="231">
        <v>196.2</v>
      </c>
      <c r="M234" s="231">
        <v>83.412480000000002</v>
      </c>
      <c r="N234" s="1"/>
      <c r="O234" s="1"/>
    </row>
    <row r="235" spans="1:15" ht="12.75" customHeight="1">
      <c r="A235" s="30">
        <v>225</v>
      </c>
      <c r="B235" s="217" t="s">
        <v>123</v>
      </c>
      <c r="C235" s="231">
        <v>113.05</v>
      </c>
      <c r="D235" s="232">
        <v>114.21666666666665</v>
      </c>
      <c r="E235" s="232">
        <v>111.08333333333331</v>
      </c>
      <c r="F235" s="232">
        <v>109.11666666666666</v>
      </c>
      <c r="G235" s="232">
        <v>105.98333333333332</v>
      </c>
      <c r="H235" s="232">
        <v>116.18333333333331</v>
      </c>
      <c r="I235" s="232">
        <v>119.31666666666666</v>
      </c>
      <c r="J235" s="232">
        <v>121.2833333333333</v>
      </c>
      <c r="K235" s="231">
        <v>117.35</v>
      </c>
      <c r="L235" s="231">
        <v>112.25</v>
      </c>
      <c r="M235" s="231">
        <v>78.91301</v>
      </c>
      <c r="N235" s="1"/>
      <c r="O235" s="1"/>
    </row>
    <row r="236" spans="1:15" ht="12.75" customHeight="1">
      <c r="A236" s="30">
        <v>226</v>
      </c>
      <c r="B236" s="217" t="s">
        <v>384</v>
      </c>
      <c r="C236" s="231">
        <v>56.1</v>
      </c>
      <c r="D236" s="232">
        <v>56.533333333333339</v>
      </c>
      <c r="E236" s="232">
        <v>55.116666666666674</v>
      </c>
      <c r="F236" s="232">
        <v>54.133333333333333</v>
      </c>
      <c r="G236" s="232">
        <v>52.716666666666669</v>
      </c>
      <c r="H236" s="232">
        <v>57.51666666666668</v>
      </c>
      <c r="I236" s="232">
        <v>58.933333333333351</v>
      </c>
      <c r="J236" s="232">
        <v>59.916666666666686</v>
      </c>
      <c r="K236" s="231">
        <v>57.95</v>
      </c>
      <c r="L236" s="231">
        <v>55.55</v>
      </c>
      <c r="M236" s="231">
        <v>76.856440000000006</v>
      </c>
      <c r="N236" s="1"/>
      <c r="O236" s="1"/>
    </row>
    <row r="237" spans="1:15" ht="12.75" customHeight="1">
      <c r="A237" s="30">
        <v>227</v>
      </c>
      <c r="B237" s="217" t="s">
        <v>260</v>
      </c>
      <c r="C237" s="231">
        <v>4797.45</v>
      </c>
      <c r="D237" s="232">
        <v>4786.583333333333</v>
      </c>
      <c r="E237" s="232">
        <v>4756.9666666666662</v>
      </c>
      <c r="F237" s="232">
        <v>4716.4833333333336</v>
      </c>
      <c r="G237" s="232">
        <v>4686.8666666666668</v>
      </c>
      <c r="H237" s="232">
        <v>4827.0666666666657</v>
      </c>
      <c r="I237" s="232">
        <v>4856.6833333333325</v>
      </c>
      <c r="J237" s="232">
        <v>4897.1666666666652</v>
      </c>
      <c r="K237" s="231">
        <v>4816.2</v>
      </c>
      <c r="L237" s="231">
        <v>4746.1000000000004</v>
      </c>
      <c r="M237" s="231">
        <v>0.52937999999999996</v>
      </c>
      <c r="N237" s="1"/>
      <c r="O237" s="1"/>
    </row>
    <row r="238" spans="1:15" ht="12.75" customHeight="1">
      <c r="A238" s="30">
        <v>228</v>
      </c>
      <c r="B238" s="217" t="s">
        <v>385</v>
      </c>
      <c r="C238" s="231">
        <v>288.64999999999998</v>
      </c>
      <c r="D238" s="232">
        <v>287.96666666666664</v>
      </c>
      <c r="E238" s="232">
        <v>286.73333333333329</v>
      </c>
      <c r="F238" s="232">
        <v>284.81666666666666</v>
      </c>
      <c r="G238" s="232">
        <v>283.58333333333331</v>
      </c>
      <c r="H238" s="232">
        <v>289.88333333333327</v>
      </c>
      <c r="I238" s="232">
        <v>291.11666666666662</v>
      </c>
      <c r="J238" s="232">
        <v>293.03333333333325</v>
      </c>
      <c r="K238" s="231">
        <v>289.2</v>
      </c>
      <c r="L238" s="231">
        <v>286.05</v>
      </c>
      <c r="M238" s="231">
        <v>4.1878599999999997</v>
      </c>
      <c r="N238" s="1"/>
      <c r="O238" s="1"/>
    </row>
    <row r="239" spans="1:15" ht="12.75" customHeight="1">
      <c r="A239" s="30">
        <v>229</v>
      </c>
      <c r="B239" s="217" t="s">
        <v>386</v>
      </c>
      <c r="C239" s="231">
        <v>135.44999999999999</v>
      </c>
      <c r="D239" s="232">
        <v>135.51666666666665</v>
      </c>
      <c r="E239" s="232">
        <v>134.5333333333333</v>
      </c>
      <c r="F239" s="232">
        <v>133.61666666666665</v>
      </c>
      <c r="G239" s="232">
        <v>132.6333333333333</v>
      </c>
      <c r="H239" s="232">
        <v>136.43333333333331</v>
      </c>
      <c r="I239" s="232">
        <v>137.41666666666666</v>
      </c>
      <c r="J239" s="232">
        <v>138.33333333333331</v>
      </c>
      <c r="K239" s="231">
        <v>136.5</v>
      </c>
      <c r="L239" s="231">
        <v>134.6</v>
      </c>
      <c r="M239" s="231">
        <v>34.640169999999998</v>
      </c>
      <c r="N239" s="1"/>
      <c r="O239" s="1"/>
    </row>
    <row r="240" spans="1:15" ht="12.75" customHeight="1">
      <c r="A240" s="30">
        <v>230</v>
      </c>
      <c r="B240" s="217" t="s">
        <v>130</v>
      </c>
      <c r="C240" s="231">
        <v>318.10000000000002</v>
      </c>
      <c r="D240" s="232">
        <v>320.05</v>
      </c>
      <c r="E240" s="232">
        <v>315.10000000000002</v>
      </c>
      <c r="F240" s="232">
        <v>312.10000000000002</v>
      </c>
      <c r="G240" s="232">
        <v>307.15000000000003</v>
      </c>
      <c r="H240" s="232">
        <v>323.05</v>
      </c>
      <c r="I240" s="232">
        <v>327.99999999999994</v>
      </c>
      <c r="J240" s="232">
        <v>331</v>
      </c>
      <c r="K240" s="231">
        <v>325</v>
      </c>
      <c r="L240" s="231">
        <v>317.05</v>
      </c>
      <c r="M240" s="231">
        <v>17.551169999999999</v>
      </c>
      <c r="N240" s="1"/>
      <c r="O240" s="1"/>
    </row>
    <row r="241" spans="1:15" ht="12.75" customHeight="1">
      <c r="A241" s="30">
        <v>231</v>
      </c>
      <c r="B241" s="217" t="s">
        <v>135</v>
      </c>
      <c r="C241" s="231">
        <v>80.55</v>
      </c>
      <c r="D241" s="232">
        <v>80.399999999999991</v>
      </c>
      <c r="E241" s="232">
        <v>79.749999999999986</v>
      </c>
      <c r="F241" s="232">
        <v>78.949999999999989</v>
      </c>
      <c r="G241" s="232">
        <v>78.299999999999983</v>
      </c>
      <c r="H241" s="232">
        <v>81.199999999999989</v>
      </c>
      <c r="I241" s="232">
        <v>81.849999999999994</v>
      </c>
      <c r="J241" s="232">
        <v>82.649999999999991</v>
      </c>
      <c r="K241" s="231">
        <v>81.05</v>
      </c>
      <c r="L241" s="231">
        <v>79.599999999999994</v>
      </c>
      <c r="M241" s="231">
        <v>91.454220000000007</v>
      </c>
      <c r="N241" s="1"/>
      <c r="O241" s="1"/>
    </row>
    <row r="242" spans="1:15" ht="12.75" customHeight="1">
      <c r="A242" s="30">
        <v>232</v>
      </c>
      <c r="B242" s="217" t="s">
        <v>387</v>
      </c>
      <c r="C242" s="231">
        <v>25.7</v>
      </c>
      <c r="D242" s="232">
        <v>25.783333333333331</v>
      </c>
      <c r="E242" s="232">
        <v>25.466666666666661</v>
      </c>
      <c r="F242" s="232">
        <v>25.233333333333331</v>
      </c>
      <c r="G242" s="232">
        <v>24.916666666666661</v>
      </c>
      <c r="H242" s="232">
        <v>26.016666666666662</v>
      </c>
      <c r="I242" s="232">
        <v>26.333333333333332</v>
      </c>
      <c r="J242" s="232">
        <v>26.566666666666663</v>
      </c>
      <c r="K242" s="231">
        <v>26.1</v>
      </c>
      <c r="L242" s="231">
        <v>25.55</v>
      </c>
      <c r="M242" s="231">
        <v>73.255539999999996</v>
      </c>
      <c r="N242" s="1"/>
      <c r="O242" s="1"/>
    </row>
    <row r="243" spans="1:15" ht="12.75" customHeight="1">
      <c r="A243" s="30">
        <v>233</v>
      </c>
      <c r="B243" s="217" t="s">
        <v>136</v>
      </c>
      <c r="C243" s="231">
        <v>649.9</v>
      </c>
      <c r="D243" s="232">
        <v>649.0333333333333</v>
      </c>
      <c r="E243" s="232">
        <v>646.11666666666656</v>
      </c>
      <c r="F243" s="232">
        <v>642.33333333333326</v>
      </c>
      <c r="G243" s="232">
        <v>639.41666666666652</v>
      </c>
      <c r="H243" s="232">
        <v>652.81666666666661</v>
      </c>
      <c r="I243" s="232">
        <v>655.73333333333335</v>
      </c>
      <c r="J243" s="232">
        <v>659.51666666666665</v>
      </c>
      <c r="K243" s="231">
        <v>651.95000000000005</v>
      </c>
      <c r="L243" s="231">
        <v>645.25</v>
      </c>
      <c r="M243" s="231">
        <v>7.6951000000000001</v>
      </c>
      <c r="N243" s="1"/>
      <c r="O243" s="1"/>
    </row>
    <row r="244" spans="1:15" ht="12.75" customHeight="1">
      <c r="A244" s="30">
        <v>234</v>
      </c>
      <c r="B244" s="217" t="s">
        <v>770</v>
      </c>
      <c r="C244" s="231">
        <v>28.75</v>
      </c>
      <c r="D244" s="232">
        <v>28.866666666666664</v>
      </c>
      <c r="E244" s="232">
        <v>28.533333333333328</v>
      </c>
      <c r="F244" s="232">
        <v>28.316666666666663</v>
      </c>
      <c r="G244" s="232">
        <v>27.983333333333327</v>
      </c>
      <c r="H244" s="232">
        <v>29.083333333333329</v>
      </c>
      <c r="I244" s="232">
        <v>29.416666666666664</v>
      </c>
      <c r="J244" s="232">
        <v>29.633333333333329</v>
      </c>
      <c r="K244" s="231">
        <v>29.2</v>
      </c>
      <c r="L244" s="231">
        <v>28.65</v>
      </c>
      <c r="M244" s="231">
        <v>176.14413999999999</v>
      </c>
      <c r="N244" s="1"/>
      <c r="O244" s="1"/>
    </row>
    <row r="245" spans="1:15" ht="12.75" customHeight="1">
      <c r="A245" s="30">
        <v>235</v>
      </c>
      <c r="B245" s="217" t="s">
        <v>776</v>
      </c>
      <c r="C245" s="231">
        <v>1080.7</v>
      </c>
      <c r="D245" s="232">
        <v>1092.1833333333332</v>
      </c>
      <c r="E245" s="232">
        <v>1065.3666666666663</v>
      </c>
      <c r="F245" s="232">
        <v>1050.0333333333331</v>
      </c>
      <c r="G245" s="232">
        <v>1023.2166666666662</v>
      </c>
      <c r="H245" s="232">
        <v>1107.5166666666664</v>
      </c>
      <c r="I245" s="232">
        <v>1134.3333333333335</v>
      </c>
      <c r="J245" s="232">
        <v>1149.6666666666665</v>
      </c>
      <c r="K245" s="231">
        <v>1119</v>
      </c>
      <c r="L245" s="231">
        <v>1076.8499999999999</v>
      </c>
      <c r="M245" s="231">
        <v>0.74289000000000005</v>
      </c>
      <c r="N245" s="1"/>
      <c r="O245" s="1"/>
    </row>
    <row r="246" spans="1:15" ht="12.75" customHeight="1">
      <c r="A246" s="30">
        <v>236</v>
      </c>
      <c r="B246" s="217" t="s">
        <v>388</v>
      </c>
      <c r="C246" s="231">
        <v>375.7</v>
      </c>
      <c r="D246" s="232">
        <v>375.5</v>
      </c>
      <c r="E246" s="232">
        <v>371.2</v>
      </c>
      <c r="F246" s="232">
        <v>366.7</v>
      </c>
      <c r="G246" s="232">
        <v>362.4</v>
      </c>
      <c r="H246" s="232">
        <v>380</v>
      </c>
      <c r="I246" s="232">
        <v>384.29999999999995</v>
      </c>
      <c r="J246" s="232">
        <v>388.8</v>
      </c>
      <c r="K246" s="231">
        <v>379.8</v>
      </c>
      <c r="L246" s="231">
        <v>371</v>
      </c>
      <c r="M246" s="231">
        <v>0.74517</v>
      </c>
      <c r="N246" s="1"/>
      <c r="O246" s="1"/>
    </row>
    <row r="247" spans="1:15" ht="12.75" customHeight="1">
      <c r="A247" s="30">
        <v>237</v>
      </c>
      <c r="B247" s="217" t="s">
        <v>129</v>
      </c>
      <c r="C247" s="231">
        <v>432.25</v>
      </c>
      <c r="D247" s="232">
        <v>433.13333333333338</v>
      </c>
      <c r="E247" s="232">
        <v>429.11666666666679</v>
      </c>
      <c r="F247" s="232">
        <v>425.98333333333341</v>
      </c>
      <c r="G247" s="232">
        <v>421.96666666666681</v>
      </c>
      <c r="H247" s="232">
        <v>436.26666666666677</v>
      </c>
      <c r="I247" s="232">
        <v>440.2833333333333</v>
      </c>
      <c r="J247" s="232">
        <v>443.41666666666674</v>
      </c>
      <c r="K247" s="231">
        <v>437.15</v>
      </c>
      <c r="L247" s="231">
        <v>430</v>
      </c>
      <c r="M247" s="231">
        <v>6.6182299999999996</v>
      </c>
      <c r="N247" s="1"/>
      <c r="O247" s="1"/>
    </row>
    <row r="248" spans="1:15" ht="12.75" customHeight="1">
      <c r="A248" s="30">
        <v>238</v>
      </c>
      <c r="B248" s="217" t="s">
        <v>133</v>
      </c>
      <c r="C248" s="231">
        <v>166.95</v>
      </c>
      <c r="D248" s="232">
        <v>167.4</v>
      </c>
      <c r="E248" s="232">
        <v>164.8</v>
      </c>
      <c r="F248" s="232">
        <v>162.65</v>
      </c>
      <c r="G248" s="232">
        <v>160.05000000000001</v>
      </c>
      <c r="H248" s="232">
        <v>169.55</v>
      </c>
      <c r="I248" s="232">
        <v>172.14999999999998</v>
      </c>
      <c r="J248" s="232">
        <v>174.3</v>
      </c>
      <c r="K248" s="231">
        <v>170</v>
      </c>
      <c r="L248" s="231">
        <v>165.25</v>
      </c>
      <c r="M248" s="231">
        <v>25.13091</v>
      </c>
      <c r="N248" s="1"/>
      <c r="O248" s="1"/>
    </row>
    <row r="249" spans="1:15" ht="12.75" customHeight="1">
      <c r="A249" s="30">
        <v>239</v>
      </c>
      <c r="B249" s="217" t="s">
        <v>132</v>
      </c>
      <c r="C249" s="231">
        <v>1114.7</v>
      </c>
      <c r="D249" s="232">
        <v>1122.5333333333335</v>
      </c>
      <c r="E249" s="232">
        <v>1101.166666666667</v>
      </c>
      <c r="F249" s="232">
        <v>1087.6333333333334</v>
      </c>
      <c r="G249" s="232">
        <v>1066.2666666666669</v>
      </c>
      <c r="H249" s="232">
        <v>1136.0666666666671</v>
      </c>
      <c r="I249" s="232">
        <v>1157.4333333333334</v>
      </c>
      <c r="J249" s="232">
        <v>1170.9666666666672</v>
      </c>
      <c r="K249" s="231">
        <v>1143.9000000000001</v>
      </c>
      <c r="L249" s="231">
        <v>1109</v>
      </c>
      <c r="M249" s="231">
        <v>31.461549999999999</v>
      </c>
      <c r="N249" s="1"/>
      <c r="O249" s="1"/>
    </row>
    <row r="250" spans="1:15" ht="12.75" customHeight="1">
      <c r="A250" s="30">
        <v>240</v>
      </c>
      <c r="B250" s="217" t="s">
        <v>389</v>
      </c>
      <c r="C250" s="231">
        <v>15.7</v>
      </c>
      <c r="D250" s="232">
        <v>15.75</v>
      </c>
      <c r="E250" s="232">
        <v>15.5</v>
      </c>
      <c r="F250" s="232">
        <v>15.3</v>
      </c>
      <c r="G250" s="232">
        <v>15.05</v>
      </c>
      <c r="H250" s="232">
        <v>15.95</v>
      </c>
      <c r="I250" s="232">
        <v>16.2</v>
      </c>
      <c r="J250" s="232">
        <v>16.399999999999999</v>
      </c>
      <c r="K250" s="231">
        <v>16</v>
      </c>
      <c r="L250" s="231">
        <v>15.55</v>
      </c>
      <c r="M250" s="231">
        <v>80.001429999999999</v>
      </c>
      <c r="N250" s="1"/>
      <c r="O250" s="1"/>
    </row>
    <row r="251" spans="1:15" ht="12.75" customHeight="1">
      <c r="A251" s="30">
        <v>241</v>
      </c>
      <c r="B251" s="217" t="s">
        <v>162</v>
      </c>
      <c r="C251" s="231">
        <v>3515</v>
      </c>
      <c r="D251" s="232">
        <v>3537.6666666666665</v>
      </c>
      <c r="E251" s="232">
        <v>3475.333333333333</v>
      </c>
      <c r="F251" s="232">
        <v>3435.6666666666665</v>
      </c>
      <c r="G251" s="232">
        <v>3373.333333333333</v>
      </c>
      <c r="H251" s="232">
        <v>3577.333333333333</v>
      </c>
      <c r="I251" s="232">
        <v>3639.6666666666661</v>
      </c>
      <c r="J251" s="232">
        <v>3679.333333333333</v>
      </c>
      <c r="K251" s="231">
        <v>3600</v>
      </c>
      <c r="L251" s="231">
        <v>3498</v>
      </c>
      <c r="M251" s="231">
        <v>2.8212899999999999</v>
      </c>
      <c r="N251" s="1"/>
      <c r="O251" s="1"/>
    </row>
    <row r="252" spans="1:15" ht="12.75" customHeight="1">
      <c r="A252" s="30">
        <v>242</v>
      </c>
      <c r="B252" s="217" t="s">
        <v>134</v>
      </c>
      <c r="C252" s="231">
        <v>1583.8</v>
      </c>
      <c r="D252" s="232">
        <v>1584.7666666666667</v>
      </c>
      <c r="E252" s="232">
        <v>1574.5333333333333</v>
      </c>
      <c r="F252" s="232">
        <v>1565.2666666666667</v>
      </c>
      <c r="G252" s="232">
        <v>1555.0333333333333</v>
      </c>
      <c r="H252" s="232">
        <v>1594.0333333333333</v>
      </c>
      <c r="I252" s="232">
        <v>1604.2666666666664</v>
      </c>
      <c r="J252" s="232">
        <v>1613.5333333333333</v>
      </c>
      <c r="K252" s="231">
        <v>1595</v>
      </c>
      <c r="L252" s="231">
        <v>1575.5</v>
      </c>
      <c r="M252" s="231">
        <v>28.57734</v>
      </c>
      <c r="N252" s="1"/>
      <c r="O252" s="1"/>
    </row>
    <row r="253" spans="1:15" ht="12.75" customHeight="1">
      <c r="A253" s="30">
        <v>243</v>
      </c>
      <c r="B253" s="217" t="s">
        <v>390</v>
      </c>
      <c r="C253" s="231" t="e">
        <v>#N/A</v>
      </c>
      <c r="D253" s="232" t="e">
        <v>#N/A</v>
      </c>
      <c r="E253" s="232" t="e">
        <v>#N/A</v>
      </c>
      <c r="F253" s="232" t="e">
        <v>#N/A</v>
      </c>
      <c r="G253" s="232" t="e">
        <v>#N/A</v>
      </c>
      <c r="H253" s="232" t="e">
        <v>#N/A</v>
      </c>
      <c r="I253" s="232" t="e">
        <v>#N/A</v>
      </c>
      <c r="J253" s="232" t="e">
        <v>#N/A</v>
      </c>
      <c r="K253" s="231" t="e">
        <v>#N/A</v>
      </c>
      <c r="L253" s="231" t="e">
        <v>#N/A</v>
      </c>
      <c r="M253" s="231" t="e">
        <v>#N/A</v>
      </c>
      <c r="N253" s="1"/>
      <c r="O253" s="1"/>
    </row>
    <row r="254" spans="1:15" ht="12.75" customHeight="1">
      <c r="A254" s="30">
        <v>244</v>
      </c>
      <c r="B254" s="217" t="s">
        <v>391</v>
      </c>
      <c r="C254" s="231">
        <v>461.4</v>
      </c>
      <c r="D254" s="232">
        <v>463.31666666666666</v>
      </c>
      <c r="E254" s="232">
        <v>454.88333333333333</v>
      </c>
      <c r="F254" s="232">
        <v>448.36666666666667</v>
      </c>
      <c r="G254" s="232">
        <v>439.93333333333334</v>
      </c>
      <c r="H254" s="232">
        <v>469.83333333333331</v>
      </c>
      <c r="I254" s="232">
        <v>478.26666666666659</v>
      </c>
      <c r="J254" s="232">
        <v>484.7833333333333</v>
      </c>
      <c r="K254" s="231">
        <v>471.75</v>
      </c>
      <c r="L254" s="231">
        <v>456.8</v>
      </c>
      <c r="M254" s="231">
        <v>6.1742699999999999</v>
      </c>
      <c r="N254" s="1"/>
      <c r="O254" s="1"/>
    </row>
    <row r="255" spans="1:15" ht="12.75" customHeight="1">
      <c r="A255" s="30">
        <v>245</v>
      </c>
      <c r="B255" s="217" t="s">
        <v>131</v>
      </c>
      <c r="C255" s="231">
        <v>1882.2</v>
      </c>
      <c r="D255" s="232">
        <v>1885.6833333333334</v>
      </c>
      <c r="E255" s="232">
        <v>1872.4166666666667</v>
      </c>
      <c r="F255" s="232">
        <v>1862.6333333333334</v>
      </c>
      <c r="G255" s="232">
        <v>1849.3666666666668</v>
      </c>
      <c r="H255" s="232">
        <v>1895.4666666666667</v>
      </c>
      <c r="I255" s="232">
        <v>1908.7333333333331</v>
      </c>
      <c r="J255" s="232">
        <v>1918.5166666666667</v>
      </c>
      <c r="K255" s="231">
        <v>1898.95</v>
      </c>
      <c r="L255" s="231">
        <v>1875.9</v>
      </c>
      <c r="M255" s="231">
        <v>10.986409999999999</v>
      </c>
      <c r="N255" s="1"/>
      <c r="O255" s="1"/>
    </row>
    <row r="256" spans="1:15" ht="12.75" customHeight="1">
      <c r="A256" s="30">
        <v>246</v>
      </c>
      <c r="B256" s="217" t="s">
        <v>261</v>
      </c>
      <c r="C256" s="231">
        <v>830.9</v>
      </c>
      <c r="D256" s="232">
        <v>833.30000000000007</v>
      </c>
      <c r="E256" s="232">
        <v>812.60000000000014</v>
      </c>
      <c r="F256" s="232">
        <v>794.30000000000007</v>
      </c>
      <c r="G256" s="232">
        <v>773.60000000000014</v>
      </c>
      <c r="H256" s="232">
        <v>851.60000000000014</v>
      </c>
      <c r="I256" s="232">
        <v>872.30000000000018</v>
      </c>
      <c r="J256" s="232">
        <v>890.60000000000014</v>
      </c>
      <c r="K256" s="231">
        <v>854</v>
      </c>
      <c r="L256" s="231">
        <v>815</v>
      </c>
      <c r="M256" s="231">
        <v>16.400510000000001</v>
      </c>
      <c r="N256" s="1"/>
      <c r="O256" s="1"/>
    </row>
    <row r="257" spans="1:15" ht="12.75" customHeight="1">
      <c r="A257" s="30">
        <v>247</v>
      </c>
      <c r="B257" s="217" t="s">
        <v>392</v>
      </c>
      <c r="C257" s="231">
        <v>1960.7</v>
      </c>
      <c r="D257" s="232">
        <v>1962.4000000000003</v>
      </c>
      <c r="E257" s="232">
        <v>1949.4000000000005</v>
      </c>
      <c r="F257" s="232">
        <v>1938.1000000000001</v>
      </c>
      <c r="G257" s="232">
        <v>1925.1000000000004</v>
      </c>
      <c r="H257" s="232">
        <v>1973.7000000000007</v>
      </c>
      <c r="I257" s="232">
        <v>1986.7000000000003</v>
      </c>
      <c r="J257" s="232">
        <v>1998.0000000000009</v>
      </c>
      <c r="K257" s="231">
        <v>1975.4</v>
      </c>
      <c r="L257" s="231">
        <v>1951.1</v>
      </c>
      <c r="M257" s="231">
        <v>7.4770000000000003E-2</v>
      </c>
      <c r="N257" s="1"/>
      <c r="O257" s="1"/>
    </row>
    <row r="258" spans="1:15" ht="12.75" customHeight="1">
      <c r="A258" s="30">
        <v>248</v>
      </c>
      <c r="B258" s="217" t="s">
        <v>393</v>
      </c>
      <c r="C258" s="231">
        <v>2840.7</v>
      </c>
      <c r="D258" s="232">
        <v>2825.9</v>
      </c>
      <c r="E258" s="232">
        <v>2759.8</v>
      </c>
      <c r="F258" s="232">
        <v>2678.9</v>
      </c>
      <c r="G258" s="232">
        <v>2612.8000000000002</v>
      </c>
      <c r="H258" s="232">
        <v>2906.8</v>
      </c>
      <c r="I258" s="232">
        <v>2972.8999999999996</v>
      </c>
      <c r="J258" s="232">
        <v>3053.8</v>
      </c>
      <c r="K258" s="231">
        <v>2892</v>
      </c>
      <c r="L258" s="231">
        <v>2745</v>
      </c>
      <c r="M258" s="231">
        <v>6.06027</v>
      </c>
      <c r="N258" s="1"/>
      <c r="O258" s="1"/>
    </row>
    <row r="259" spans="1:15" ht="12.75" customHeight="1">
      <c r="A259" s="30">
        <v>249</v>
      </c>
      <c r="B259" s="217" t="s">
        <v>855</v>
      </c>
      <c r="C259" s="231">
        <v>552.95000000000005</v>
      </c>
      <c r="D259" s="232">
        <v>543.69999999999993</v>
      </c>
      <c r="E259" s="232">
        <v>529.39999999999986</v>
      </c>
      <c r="F259" s="232">
        <v>505.84999999999991</v>
      </c>
      <c r="G259" s="232">
        <v>491.54999999999984</v>
      </c>
      <c r="H259" s="232">
        <v>567.24999999999989</v>
      </c>
      <c r="I259" s="232">
        <v>581.54999999999984</v>
      </c>
      <c r="J259" s="232">
        <v>605.09999999999991</v>
      </c>
      <c r="K259" s="231">
        <v>558</v>
      </c>
      <c r="L259" s="231">
        <v>520.15</v>
      </c>
      <c r="M259" s="231">
        <v>9.6291499999999992</v>
      </c>
      <c r="N259" s="1"/>
      <c r="O259" s="1"/>
    </row>
    <row r="260" spans="1:15" ht="12.75" customHeight="1">
      <c r="A260" s="30">
        <v>250</v>
      </c>
      <c r="B260" s="217" t="s">
        <v>394</v>
      </c>
      <c r="C260" s="231">
        <v>745.15</v>
      </c>
      <c r="D260" s="232">
        <v>753.06666666666661</v>
      </c>
      <c r="E260" s="232">
        <v>733.98333333333323</v>
      </c>
      <c r="F260" s="232">
        <v>722.81666666666661</v>
      </c>
      <c r="G260" s="232">
        <v>703.73333333333323</v>
      </c>
      <c r="H260" s="232">
        <v>764.23333333333323</v>
      </c>
      <c r="I260" s="232">
        <v>783.31666666666672</v>
      </c>
      <c r="J260" s="232">
        <v>794.48333333333323</v>
      </c>
      <c r="K260" s="231">
        <v>772.15</v>
      </c>
      <c r="L260" s="231">
        <v>741.9</v>
      </c>
      <c r="M260" s="231">
        <v>3.0861800000000001</v>
      </c>
      <c r="N260" s="1"/>
      <c r="O260" s="1"/>
    </row>
    <row r="261" spans="1:15" ht="12.75" customHeight="1">
      <c r="A261" s="30">
        <v>251</v>
      </c>
      <c r="B261" s="217" t="s">
        <v>395</v>
      </c>
      <c r="C261" s="231">
        <v>396.25</v>
      </c>
      <c r="D261" s="232">
        <v>394.75</v>
      </c>
      <c r="E261" s="232">
        <v>391.6</v>
      </c>
      <c r="F261" s="232">
        <v>386.95000000000005</v>
      </c>
      <c r="G261" s="232">
        <v>383.80000000000007</v>
      </c>
      <c r="H261" s="232">
        <v>399.4</v>
      </c>
      <c r="I261" s="232">
        <v>402.54999999999995</v>
      </c>
      <c r="J261" s="232">
        <v>407.19999999999993</v>
      </c>
      <c r="K261" s="231">
        <v>397.9</v>
      </c>
      <c r="L261" s="231">
        <v>390.1</v>
      </c>
      <c r="M261" s="231">
        <v>3.64358</v>
      </c>
      <c r="N261" s="1"/>
      <c r="O261" s="1"/>
    </row>
    <row r="262" spans="1:15" ht="12.75" customHeight="1">
      <c r="A262" s="30">
        <v>252</v>
      </c>
      <c r="B262" s="217" t="s">
        <v>396</v>
      </c>
      <c r="C262" s="231">
        <v>64.2</v>
      </c>
      <c r="D262" s="232">
        <v>63.949999999999996</v>
      </c>
      <c r="E262" s="232">
        <v>63.149999999999991</v>
      </c>
      <c r="F262" s="232">
        <v>62.099999999999994</v>
      </c>
      <c r="G262" s="232">
        <v>61.29999999999999</v>
      </c>
      <c r="H262" s="232">
        <v>65</v>
      </c>
      <c r="I262" s="232">
        <v>65.799999999999983</v>
      </c>
      <c r="J262" s="232">
        <v>66.849999999999994</v>
      </c>
      <c r="K262" s="231">
        <v>64.75</v>
      </c>
      <c r="L262" s="231">
        <v>62.9</v>
      </c>
      <c r="M262" s="231">
        <v>5.64954</v>
      </c>
      <c r="N262" s="1"/>
      <c r="O262" s="1"/>
    </row>
    <row r="263" spans="1:15" ht="12.75" customHeight="1">
      <c r="A263" s="30">
        <v>253</v>
      </c>
      <c r="B263" s="217" t="s">
        <v>262</v>
      </c>
      <c r="C263" s="231">
        <v>226</v>
      </c>
      <c r="D263" s="232">
        <v>225.5</v>
      </c>
      <c r="E263" s="232">
        <v>222.5</v>
      </c>
      <c r="F263" s="232">
        <v>219</v>
      </c>
      <c r="G263" s="232">
        <v>216</v>
      </c>
      <c r="H263" s="232">
        <v>229</v>
      </c>
      <c r="I263" s="232">
        <v>232</v>
      </c>
      <c r="J263" s="232">
        <v>235.5</v>
      </c>
      <c r="K263" s="231">
        <v>228.5</v>
      </c>
      <c r="L263" s="231">
        <v>222</v>
      </c>
      <c r="M263" s="231">
        <v>6.4363700000000001</v>
      </c>
      <c r="N263" s="1"/>
      <c r="O263" s="1"/>
    </row>
    <row r="264" spans="1:15" ht="12.75" customHeight="1">
      <c r="A264" s="30">
        <v>254</v>
      </c>
      <c r="B264" s="217" t="s">
        <v>139</v>
      </c>
      <c r="C264" s="231">
        <v>728.4</v>
      </c>
      <c r="D264" s="232">
        <v>729.9</v>
      </c>
      <c r="E264" s="232">
        <v>723.9</v>
      </c>
      <c r="F264" s="232">
        <v>719.4</v>
      </c>
      <c r="G264" s="232">
        <v>713.4</v>
      </c>
      <c r="H264" s="232">
        <v>734.4</v>
      </c>
      <c r="I264" s="232">
        <v>740.4</v>
      </c>
      <c r="J264" s="232">
        <v>744.9</v>
      </c>
      <c r="K264" s="231">
        <v>735.9</v>
      </c>
      <c r="L264" s="231">
        <v>725.4</v>
      </c>
      <c r="M264" s="231">
        <v>11.427160000000001</v>
      </c>
      <c r="N264" s="1"/>
      <c r="O264" s="1"/>
    </row>
    <row r="265" spans="1:15" ht="12.75" customHeight="1">
      <c r="A265" s="30">
        <v>255</v>
      </c>
      <c r="B265" s="217" t="s">
        <v>397</v>
      </c>
      <c r="C265" s="231">
        <v>104.6</v>
      </c>
      <c r="D265" s="232">
        <v>104.61666666666667</v>
      </c>
      <c r="E265" s="232">
        <v>103.98333333333335</v>
      </c>
      <c r="F265" s="232">
        <v>103.36666666666667</v>
      </c>
      <c r="G265" s="232">
        <v>102.73333333333335</v>
      </c>
      <c r="H265" s="232">
        <v>105.23333333333335</v>
      </c>
      <c r="I265" s="232">
        <v>105.86666666666667</v>
      </c>
      <c r="J265" s="232">
        <v>106.48333333333335</v>
      </c>
      <c r="K265" s="231">
        <v>105.25</v>
      </c>
      <c r="L265" s="231">
        <v>104</v>
      </c>
      <c r="M265" s="231">
        <v>1.91797</v>
      </c>
      <c r="N265" s="1"/>
      <c r="O265" s="1"/>
    </row>
    <row r="266" spans="1:15" ht="12.75" customHeight="1">
      <c r="A266" s="30">
        <v>256</v>
      </c>
      <c r="B266" s="217" t="s">
        <v>398</v>
      </c>
      <c r="C266" s="231">
        <v>264</v>
      </c>
      <c r="D266" s="232">
        <v>262.21666666666664</v>
      </c>
      <c r="E266" s="232">
        <v>258.68333333333328</v>
      </c>
      <c r="F266" s="232">
        <v>253.36666666666662</v>
      </c>
      <c r="G266" s="232">
        <v>249.83333333333326</v>
      </c>
      <c r="H266" s="232">
        <v>267.5333333333333</v>
      </c>
      <c r="I266" s="232">
        <v>271.06666666666672</v>
      </c>
      <c r="J266" s="232">
        <v>276.38333333333333</v>
      </c>
      <c r="K266" s="231">
        <v>265.75</v>
      </c>
      <c r="L266" s="231">
        <v>256.89999999999998</v>
      </c>
      <c r="M266" s="231">
        <v>7.8348199999999997</v>
      </c>
      <c r="N266" s="1"/>
      <c r="O266" s="1"/>
    </row>
    <row r="267" spans="1:15" ht="12.75" customHeight="1">
      <c r="A267" s="30">
        <v>257</v>
      </c>
      <c r="B267" s="217" t="s">
        <v>138</v>
      </c>
      <c r="C267" s="231">
        <v>590.1</v>
      </c>
      <c r="D267" s="232">
        <v>595.1</v>
      </c>
      <c r="E267" s="232">
        <v>581.35</v>
      </c>
      <c r="F267" s="232">
        <v>572.6</v>
      </c>
      <c r="G267" s="232">
        <v>558.85</v>
      </c>
      <c r="H267" s="232">
        <v>603.85</v>
      </c>
      <c r="I267" s="232">
        <v>617.6</v>
      </c>
      <c r="J267" s="232">
        <v>626.35</v>
      </c>
      <c r="K267" s="231">
        <v>608.85</v>
      </c>
      <c r="L267" s="231">
        <v>586.35</v>
      </c>
      <c r="M267" s="231">
        <v>20.76033</v>
      </c>
      <c r="N267" s="1"/>
      <c r="O267" s="1"/>
    </row>
    <row r="268" spans="1:15" ht="12.75" customHeight="1">
      <c r="A268" s="30">
        <v>258</v>
      </c>
      <c r="B268" s="217" t="s">
        <v>140</v>
      </c>
      <c r="C268" s="231">
        <v>456.95</v>
      </c>
      <c r="D268" s="232">
        <v>459.93333333333334</v>
      </c>
      <c r="E268" s="232">
        <v>451.01666666666665</v>
      </c>
      <c r="F268" s="232">
        <v>445.08333333333331</v>
      </c>
      <c r="G268" s="232">
        <v>436.16666666666663</v>
      </c>
      <c r="H268" s="232">
        <v>465.86666666666667</v>
      </c>
      <c r="I268" s="232">
        <v>474.7833333333333</v>
      </c>
      <c r="J268" s="232">
        <v>480.7166666666667</v>
      </c>
      <c r="K268" s="231">
        <v>468.85</v>
      </c>
      <c r="L268" s="231">
        <v>454</v>
      </c>
      <c r="M268" s="231">
        <v>19.218050000000002</v>
      </c>
      <c r="N268" s="1"/>
      <c r="O268" s="1"/>
    </row>
    <row r="269" spans="1:15" ht="12.75" customHeight="1">
      <c r="A269" s="30">
        <v>259</v>
      </c>
      <c r="B269" s="217" t="s">
        <v>777</v>
      </c>
      <c r="C269" s="231">
        <v>458.4</v>
      </c>
      <c r="D269" s="232">
        <v>459.15000000000003</v>
      </c>
      <c r="E269" s="232">
        <v>449.30000000000007</v>
      </c>
      <c r="F269" s="232">
        <v>440.20000000000005</v>
      </c>
      <c r="G269" s="232">
        <v>430.35000000000008</v>
      </c>
      <c r="H269" s="232">
        <v>468.25000000000006</v>
      </c>
      <c r="I269" s="232">
        <v>478.10000000000008</v>
      </c>
      <c r="J269" s="232">
        <v>487.20000000000005</v>
      </c>
      <c r="K269" s="231">
        <v>469</v>
      </c>
      <c r="L269" s="231">
        <v>450.05</v>
      </c>
      <c r="M269" s="231">
        <v>1.35273</v>
      </c>
      <c r="N269" s="1"/>
      <c r="O269" s="1"/>
    </row>
    <row r="270" spans="1:15" ht="12.75" customHeight="1">
      <c r="A270" s="30">
        <v>260</v>
      </c>
      <c r="B270" s="217" t="s">
        <v>778</v>
      </c>
      <c r="C270" s="231">
        <v>312.3</v>
      </c>
      <c r="D270" s="232">
        <v>313.48333333333335</v>
      </c>
      <c r="E270" s="232">
        <v>309.01666666666671</v>
      </c>
      <c r="F270" s="232">
        <v>305.73333333333335</v>
      </c>
      <c r="G270" s="232">
        <v>301.26666666666671</v>
      </c>
      <c r="H270" s="232">
        <v>316.76666666666671</v>
      </c>
      <c r="I270" s="232">
        <v>321.23333333333341</v>
      </c>
      <c r="J270" s="232">
        <v>324.51666666666671</v>
      </c>
      <c r="K270" s="231">
        <v>317.95</v>
      </c>
      <c r="L270" s="231">
        <v>310.2</v>
      </c>
      <c r="M270" s="231">
        <v>0.64354</v>
      </c>
      <c r="N270" s="1"/>
      <c r="O270" s="1"/>
    </row>
    <row r="271" spans="1:15" ht="12.75" customHeight="1">
      <c r="A271" s="30">
        <v>261</v>
      </c>
      <c r="B271" s="217" t="s">
        <v>399</v>
      </c>
      <c r="C271" s="231">
        <v>634.70000000000005</v>
      </c>
      <c r="D271" s="232">
        <v>635.1</v>
      </c>
      <c r="E271" s="232">
        <v>630.5</v>
      </c>
      <c r="F271" s="232">
        <v>626.29999999999995</v>
      </c>
      <c r="G271" s="232">
        <v>621.69999999999993</v>
      </c>
      <c r="H271" s="232">
        <v>639.30000000000007</v>
      </c>
      <c r="I271" s="232">
        <v>643.9000000000002</v>
      </c>
      <c r="J271" s="232">
        <v>648.10000000000014</v>
      </c>
      <c r="K271" s="231">
        <v>639.70000000000005</v>
      </c>
      <c r="L271" s="231">
        <v>630.9</v>
      </c>
      <c r="M271" s="231">
        <v>0.60641</v>
      </c>
      <c r="N271" s="1"/>
      <c r="O271" s="1"/>
    </row>
    <row r="272" spans="1:15" ht="12.75" customHeight="1">
      <c r="A272" s="30">
        <v>262</v>
      </c>
      <c r="B272" s="217" t="s">
        <v>400</v>
      </c>
      <c r="C272" s="231">
        <v>201.65</v>
      </c>
      <c r="D272" s="232">
        <v>201.6</v>
      </c>
      <c r="E272" s="232">
        <v>199.25</v>
      </c>
      <c r="F272" s="232">
        <v>196.85</v>
      </c>
      <c r="G272" s="232">
        <v>194.5</v>
      </c>
      <c r="H272" s="232">
        <v>204</v>
      </c>
      <c r="I272" s="232">
        <v>206.34999999999997</v>
      </c>
      <c r="J272" s="232">
        <v>208.75</v>
      </c>
      <c r="K272" s="231">
        <v>203.95</v>
      </c>
      <c r="L272" s="231">
        <v>199.2</v>
      </c>
      <c r="M272" s="231">
        <v>2.2665000000000002</v>
      </c>
      <c r="N272" s="1"/>
      <c r="O272" s="1"/>
    </row>
    <row r="273" spans="1:15" ht="12.75" customHeight="1">
      <c r="A273" s="30">
        <v>263</v>
      </c>
      <c r="B273" s="217" t="s">
        <v>401</v>
      </c>
      <c r="C273" s="231">
        <v>600.1</v>
      </c>
      <c r="D273" s="232">
        <v>598.36666666666667</v>
      </c>
      <c r="E273" s="232">
        <v>588.73333333333335</v>
      </c>
      <c r="F273" s="232">
        <v>577.36666666666667</v>
      </c>
      <c r="G273" s="232">
        <v>567.73333333333335</v>
      </c>
      <c r="H273" s="232">
        <v>609.73333333333335</v>
      </c>
      <c r="I273" s="232">
        <v>619.36666666666679</v>
      </c>
      <c r="J273" s="232">
        <v>630.73333333333335</v>
      </c>
      <c r="K273" s="231">
        <v>608</v>
      </c>
      <c r="L273" s="231">
        <v>587</v>
      </c>
      <c r="M273" s="231">
        <v>4.5609500000000001</v>
      </c>
      <c r="N273" s="1"/>
      <c r="O273" s="1"/>
    </row>
    <row r="274" spans="1:15" ht="12.75" customHeight="1">
      <c r="A274" s="30">
        <v>264</v>
      </c>
      <c r="B274" s="217" t="s">
        <v>402</v>
      </c>
      <c r="C274" s="231">
        <v>1699.95</v>
      </c>
      <c r="D274" s="232">
        <v>1694.3166666666666</v>
      </c>
      <c r="E274" s="232">
        <v>1670.6833333333332</v>
      </c>
      <c r="F274" s="232">
        <v>1641.4166666666665</v>
      </c>
      <c r="G274" s="232">
        <v>1617.7833333333331</v>
      </c>
      <c r="H274" s="232">
        <v>1723.5833333333333</v>
      </c>
      <c r="I274" s="232">
        <v>1747.2166666666665</v>
      </c>
      <c r="J274" s="232">
        <v>1776.4833333333333</v>
      </c>
      <c r="K274" s="231">
        <v>1717.95</v>
      </c>
      <c r="L274" s="231">
        <v>1665.05</v>
      </c>
      <c r="M274" s="231">
        <v>1.78331</v>
      </c>
      <c r="N274" s="1"/>
      <c r="O274" s="1"/>
    </row>
    <row r="275" spans="1:15" ht="12.75" customHeight="1">
      <c r="A275" s="30">
        <v>265</v>
      </c>
      <c r="B275" s="217" t="s">
        <v>403</v>
      </c>
      <c r="C275" s="231">
        <v>255.9</v>
      </c>
      <c r="D275" s="232">
        <v>255.31666666666669</v>
      </c>
      <c r="E275" s="232">
        <v>254.03333333333336</v>
      </c>
      <c r="F275" s="232">
        <v>252.16666666666666</v>
      </c>
      <c r="G275" s="232">
        <v>250.88333333333333</v>
      </c>
      <c r="H275" s="232">
        <v>257.18333333333339</v>
      </c>
      <c r="I275" s="232">
        <v>258.46666666666675</v>
      </c>
      <c r="J275" s="232">
        <v>260.33333333333343</v>
      </c>
      <c r="K275" s="231">
        <v>256.60000000000002</v>
      </c>
      <c r="L275" s="231">
        <v>253.45</v>
      </c>
      <c r="M275" s="231">
        <v>0.73692999999999997</v>
      </c>
      <c r="N275" s="1"/>
      <c r="O275" s="1"/>
    </row>
    <row r="276" spans="1:15" ht="12.75" customHeight="1">
      <c r="A276" s="30">
        <v>266</v>
      </c>
      <c r="B276" s="217" t="s">
        <v>404</v>
      </c>
      <c r="C276" s="231">
        <v>856.1</v>
      </c>
      <c r="D276" s="232">
        <v>860.08333333333337</v>
      </c>
      <c r="E276" s="232">
        <v>844.01666666666677</v>
      </c>
      <c r="F276" s="232">
        <v>831.93333333333339</v>
      </c>
      <c r="G276" s="232">
        <v>815.86666666666679</v>
      </c>
      <c r="H276" s="232">
        <v>872.16666666666674</v>
      </c>
      <c r="I276" s="232">
        <v>888.23333333333335</v>
      </c>
      <c r="J276" s="232">
        <v>900.31666666666672</v>
      </c>
      <c r="K276" s="231">
        <v>876.15</v>
      </c>
      <c r="L276" s="231">
        <v>848</v>
      </c>
      <c r="M276" s="231">
        <v>10.844709999999999</v>
      </c>
      <c r="N276" s="1"/>
      <c r="O276" s="1"/>
    </row>
    <row r="277" spans="1:15" ht="12.75" customHeight="1">
      <c r="A277" s="30">
        <v>267</v>
      </c>
      <c r="B277" s="217" t="s">
        <v>405</v>
      </c>
      <c r="C277" s="231">
        <v>376.7</v>
      </c>
      <c r="D277" s="232">
        <v>375.2833333333333</v>
      </c>
      <c r="E277" s="232">
        <v>372.46666666666658</v>
      </c>
      <c r="F277" s="232">
        <v>368.23333333333329</v>
      </c>
      <c r="G277" s="232">
        <v>365.41666666666657</v>
      </c>
      <c r="H277" s="232">
        <v>379.51666666666659</v>
      </c>
      <c r="I277" s="232">
        <v>382.33333333333331</v>
      </c>
      <c r="J277" s="232">
        <v>386.56666666666661</v>
      </c>
      <c r="K277" s="231">
        <v>378.1</v>
      </c>
      <c r="L277" s="231">
        <v>371.05</v>
      </c>
      <c r="M277" s="231">
        <v>0.62790999999999997</v>
      </c>
      <c r="N277" s="1"/>
      <c r="O277" s="1"/>
    </row>
    <row r="278" spans="1:15" ht="12.75" customHeight="1">
      <c r="A278" s="30">
        <v>268</v>
      </c>
      <c r="B278" s="217" t="s">
        <v>406</v>
      </c>
      <c r="C278" s="231">
        <v>1067.7</v>
      </c>
      <c r="D278" s="232">
        <v>1071.7666666666667</v>
      </c>
      <c r="E278" s="232">
        <v>1060.9333333333334</v>
      </c>
      <c r="F278" s="232">
        <v>1054.1666666666667</v>
      </c>
      <c r="G278" s="232">
        <v>1043.3333333333335</v>
      </c>
      <c r="H278" s="232">
        <v>1078.5333333333333</v>
      </c>
      <c r="I278" s="232">
        <v>1089.3666666666668</v>
      </c>
      <c r="J278" s="232">
        <v>1096.1333333333332</v>
      </c>
      <c r="K278" s="231">
        <v>1082.5999999999999</v>
      </c>
      <c r="L278" s="231">
        <v>1065</v>
      </c>
      <c r="M278" s="231">
        <v>0.85275000000000001</v>
      </c>
      <c r="N278" s="1"/>
      <c r="O278" s="1"/>
    </row>
    <row r="279" spans="1:15" ht="12.75" customHeight="1">
      <c r="A279" s="30">
        <v>269</v>
      </c>
      <c r="B279" s="217" t="s">
        <v>407</v>
      </c>
      <c r="C279" s="231">
        <v>514</v>
      </c>
      <c r="D279" s="232">
        <v>514.01666666666677</v>
      </c>
      <c r="E279" s="232">
        <v>508.08333333333348</v>
      </c>
      <c r="F279" s="232">
        <v>502.16666666666674</v>
      </c>
      <c r="G279" s="232">
        <v>496.23333333333346</v>
      </c>
      <c r="H279" s="232">
        <v>519.93333333333351</v>
      </c>
      <c r="I279" s="232">
        <v>525.86666666666667</v>
      </c>
      <c r="J279" s="232">
        <v>531.78333333333353</v>
      </c>
      <c r="K279" s="231">
        <v>519.95000000000005</v>
      </c>
      <c r="L279" s="231">
        <v>508.1</v>
      </c>
      <c r="M279" s="231">
        <v>1.60459</v>
      </c>
      <c r="N279" s="1"/>
      <c r="O279" s="1"/>
    </row>
    <row r="280" spans="1:15" ht="12.75" customHeight="1">
      <c r="A280" s="30">
        <v>270</v>
      </c>
      <c r="B280" s="217" t="s">
        <v>779</v>
      </c>
      <c r="C280" s="231">
        <v>111.15</v>
      </c>
      <c r="D280" s="232">
        <v>110.93333333333334</v>
      </c>
      <c r="E280" s="232">
        <v>110.16666666666667</v>
      </c>
      <c r="F280" s="232">
        <v>109.18333333333334</v>
      </c>
      <c r="G280" s="232">
        <v>108.41666666666667</v>
      </c>
      <c r="H280" s="232">
        <v>111.91666666666667</v>
      </c>
      <c r="I280" s="232">
        <v>112.68333333333332</v>
      </c>
      <c r="J280" s="232">
        <v>113.66666666666667</v>
      </c>
      <c r="K280" s="231">
        <v>111.7</v>
      </c>
      <c r="L280" s="231">
        <v>109.95</v>
      </c>
      <c r="M280" s="231">
        <v>10.81194</v>
      </c>
      <c r="N280" s="1"/>
      <c r="O280" s="1"/>
    </row>
    <row r="281" spans="1:15" ht="12.75" customHeight="1">
      <c r="A281" s="30">
        <v>271</v>
      </c>
      <c r="B281" s="217" t="s">
        <v>408</v>
      </c>
      <c r="C281" s="231">
        <v>414.65</v>
      </c>
      <c r="D281" s="232">
        <v>413.84999999999997</v>
      </c>
      <c r="E281" s="232">
        <v>412.44999999999993</v>
      </c>
      <c r="F281" s="232">
        <v>410.24999999999994</v>
      </c>
      <c r="G281" s="232">
        <v>408.84999999999991</v>
      </c>
      <c r="H281" s="232">
        <v>416.04999999999995</v>
      </c>
      <c r="I281" s="232">
        <v>417.44999999999993</v>
      </c>
      <c r="J281" s="232">
        <v>419.65</v>
      </c>
      <c r="K281" s="231">
        <v>415.25</v>
      </c>
      <c r="L281" s="231">
        <v>411.65</v>
      </c>
      <c r="M281" s="231">
        <v>0.33716000000000002</v>
      </c>
      <c r="N281" s="1"/>
      <c r="O281" s="1"/>
    </row>
    <row r="282" spans="1:15" ht="12.75" customHeight="1">
      <c r="A282" s="30">
        <v>272</v>
      </c>
      <c r="B282" s="217" t="s">
        <v>409</v>
      </c>
      <c r="C282" s="231">
        <v>99.95</v>
      </c>
      <c r="D282" s="232">
        <v>100.85000000000001</v>
      </c>
      <c r="E282" s="232">
        <v>98.250000000000014</v>
      </c>
      <c r="F282" s="232">
        <v>96.550000000000011</v>
      </c>
      <c r="G282" s="232">
        <v>93.950000000000017</v>
      </c>
      <c r="H282" s="232">
        <v>102.55000000000001</v>
      </c>
      <c r="I282" s="232">
        <v>105.15</v>
      </c>
      <c r="J282" s="232">
        <v>106.85000000000001</v>
      </c>
      <c r="K282" s="231">
        <v>103.45</v>
      </c>
      <c r="L282" s="231">
        <v>99.15</v>
      </c>
      <c r="M282" s="231">
        <v>18.95524</v>
      </c>
      <c r="N282" s="1"/>
      <c r="O282" s="1"/>
    </row>
    <row r="283" spans="1:15" ht="12.75" customHeight="1">
      <c r="A283" s="30">
        <v>273</v>
      </c>
      <c r="B283" s="217" t="s">
        <v>410</v>
      </c>
      <c r="C283" s="231">
        <v>475.3</v>
      </c>
      <c r="D283" s="232">
        <v>473.76666666666665</v>
      </c>
      <c r="E283" s="232">
        <v>468.83333333333331</v>
      </c>
      <c r="F283" s="232">
        <v>462.36666666666667</v>
      </c>
      <c r="G283" s="232">
        <v>457.43333333333334</v>
      </c>
      <c r="H283" s="232">
        <v>480.23333333333329</v>
      </c>
      <c r="I283" s="232">
        <v>485.16666666666669</v>
      </c>
      <c r="J283" s="232">
        <v>491.63333333333327</v>
      </c>
      <c r="K283" s="231">
        <v>478.7</v>
      </c>
      <c r="L283" s="231">
        <v>467.3</v>
      </c>
      <c r="M283" s="231">
        <v>0.81084999999999996</v>
      </c>
      <c r="N283" s="1"/>
      <c r="O283" s="1"/>
    </row>
    <row r="284" spans="1:15" ht="12.75" customHeight="1">
      <c r="A284" s="30">
        <v>274</v>
      </c>
      <c r="B284" s="217" t="s">
        <v>141</v>
      </c>
      <c r="C284" s="231">
        <v>1759.25</v>
      </c>
      <c r="D284" s="232">
        <v>1767.2333333333333</v>
      </c>
      <c r="E284" s="232">
        <v>1743.0666666666666</v>
      </c>
      <c r="F284" s="232">
        <v>1726.8833333333332</v>
      </c>
      <c r="G284" s="232">
        <v>1702.7166666666665</v>
      </c>
      <c r="H284" s="232">
        <v>1783.4166666666667</v>
      </c>
      <c r="I284" s="232">
        <v>1807.5833333333333</v>
      </c>
      <c r="J284" s="232">
        <v>1823.7666666666669</v>
      </c>
      <c r="K284" s="231">
        <v>1791.4</v>
      </c>
      <c r="L284" s="231">
        <v>1751.05</v>
      </c>
      <c r="M284" s="231">
        <v>25.879090000000001</v>
      </c>
      <c r="N284" s="1"/>
      <c r="O284" s="1"/>
    </row>
    <row r="285" spans="1:15" ht="12.75" customHeight="1">
      <c r="A285" s="30">
        <v>275</v>
      </c>
      <c r="B285" s="217" t="s">
        <v>764</v>
      </c>
      <c r="C285" s="231">
        <v>1401.2</v>
      </c>
      <c r="D285" s="232">
        <v>1405.7333333333333</v>
      </c>
      <c r="E285" s="232">
        <v>1389.4666666666667</v>
      </c>
      <c r="F285" s="232">
        <v>1377.7333333333333</v>
      </c>
      <c r="G285" s="232">
        <v>1361.4666666666667</v>
      </c>
      <c r="H285" s="232">
        <v>1417.4666666666667</v>
      </c>
      <c r="I285" s="232">
        <v>1433.7333333333336</v>
      </c>
      <c r="J285" s="232">
        <v>1445.4666666666667</v>
      </c>
      <c r="K285" s="231">
        <v>1422</v>
      </c>
      <c r="L285" s="231">
        <v>1394</v>
      </c>
      <c r="M285" s="231">
        <v>2.9322900000000001</v>
      </c>
      <c r="N285" s="1"/>
      <c r="O285" s="1"/>
    </row>
    <row r="286" spans="1:15" ht="12.75" customHeight="1">
      <c r="A286" s="30">
        <v>276</v>
      </c>
      <c r="B286" s="217" t="s">
        <v>142</v>
      </c>
      <c r="C286" s="231">
        <v>92.35</v>
      </c>
      <c r="D286" s="232">
        <v>92.95</v>
      </c>
      <c r="E286" s="232">
        <v>91.45</v>
      </c>
      <c r="F286" s="232">
        <v>90.55</v>
      </c>
      <c r="G286" s="232">
        <v>89.05</v>
      </c>
      <c r="H286" s="232">
        <v>93.850000000000009</v>
      </c>
      <c r="I286" s="232">
        <v>95.350000000000009</v>
      </c>
      <c r="J286" s="232">
        <v>96.250000000000014</v>
      </c>
      <c r="K286" s="231">
        <v>94.45</v>
      </c>
      <c r="L286" s="231">
        <v>92.05</v>
      </c>
      <c r="M286" s="231">
        <v>34.147970000000001</v>
      </c>
      <c r="N286" s="1"/>
      <c r="O286" s="1"/>
    </row>
    <row r="287" spans="1:15" ht="12.75" customHeight="1">
      <c r="A287" s="30">
        <v>277</v>
      </c>
      <c r="B287" s="217" t="s">
        <v>146</v>
      </c>
      <c r="C287" s="231">
        <v>3694.2</v>
      </c>
      <c r="D287" s="232">
        <v>3696.1666666666665</v>
      </c>
      <c r="E287" s="232">
        <v>3651.3833333333332</v>
      </c>
      <c r="F287" s="232">
        <v>3608.5666666666666</v>
      </c>
      <c r="G287" s="232">
        <v>3563.7833333333333</v>
      </c>
      <c r="H287" s="232">
        <v>3738.9833333333331</v>
      </c>
      <c r="I287" s="232">
        <v>3783.7666666666669</v>
      </c>
      <c r="J287" s="232">
        <v>3826.583333333333</v>
      </c>
      <c r="K287" s="231">
        <v>3740.95</v>
      </c>
      <c r="L287" s="231">
        <v>3653.35</v>
      </c>
      <c r="M287" s="231">
        <v>2.8203800000000001</v>
      </c>
      <c r="N287" s="1"/>
      <c r="O287" s="1"/>
    </row>
    <row r="288" spans="1:15" ht="12.75" customHeight="1">
      <c r="A288" s="30">
        <v>278</v>
      </c>
      <c r="B288" s="217" t="s">
        <v>144</v>
      </c>
      <c r="C288" s="231">
        <v>366.3</v>
      </c>
      <c r="D288" s="232">
        <v>367.5333333333333</v>
      </c>
      <c r="E288" s="232">
        <v>362.76666666666659</v>
      </c>
      <c r="F288" s="232">
        <v>359.23333333333329</v>
      </c>
      <c r="G288" s="232">
        <v>354.46666666666658</v>
      </c>
      <c r="H288" s="232">
        <v>371.06666666666661</v>
      </c>
      <c r="I288" s="232">
        <v>375.83333333333326</v>
      </c>
      <c r="J288" s="232">
        <v>379.36666666666662</v>
      </c>
      <c r="K288" s="231">
        <v>372.3</v>
      </c>
      <c r="L288" s="231">
        <v>364</v>
      </c>
      <c r="M288" s="231">
        <v>22.004660000000001</v>
      </c>
      <c r="N288" s="1"/>
      <c r="O288" s="1"/>
    </row>
    <row r="289" spans="1:15" ht="12.75" customHeight="1">
      <c r="A289" s="30">
        <v>279</v>
      </c>
      <c r="B289" s="217" t="s">
        <v>411</v>
      </c>
      <c r="C289" s="231">
        <v>11287.85</v>
      </c>
      <c r="D289" s="232">
        <v>11323.183333333334</v>
      </c>
      <c r="E289" s="232">
        <v>11151.766666666668</v>
      </c>
      <c r="F289" s="232">
        <v>11015.683333333334</v>
      </c>
      <c r="G289" s="232">
        <v>10844.266666666668</v>
      </c>
      <c r="H289" s="232">
        <v>11459.266666666668</v>
      </c>
      <c r="I289" s="232">
        <v>11630.683333333332</v>
      </c>
      <c r="J289" s="232">
        <v>11766.766666666668</v>
      </c>
      <c r="K289" s="231">
        <v>11494.6</v>
      </c>
      <c r="L289" s="231">
        <v>11187.1</v>
      </c>
      <c r="M289" s="231">
        <v>2.462E-2</v>
      </c>
      <c r="N289" s="1"/>
      <c r="O289" s="1"/>
    </row>
    <row r="290" spans="1:15" ht="12.75" customHeight="1">
      <c r="A290" s="30">
        <v>280</v>
      </c>
      <c r="B290" s="217" t="s">
        <v>871</v>
      </c>
      <c r="C290" s="231">
        <v>4858.3</v>
      </c>
      <c r="D290" s="232">
        <v>4866.6833333333334</v>
      </c>
      <c r="E290" s="232">
        <v>4825.3666666666668</v>
      </c>
      <c r="F290" s="232">
        <v>4792.4333333333334</v>
      </c>
      <c r="G290" s="232">
        <v>4751.1166666666668</v>
      </c>
      <c r="H290" s="232">
        <v>4899.6166666666668</v>
      </c>
      <c r="I290" s="232">
        <v>4940.9333333333343</v>
      </c>
      <c r="J290" s="232">
        <v>4973.8666666666668</v>
      </c>
      <c r="K290" s="231">
        <v>4908</v>
      </c>
      <c r="L290" s="231">
        <v>4833.75</v>
      </c>
      <c r="M290" s="231">
        <v>3.9697399999999998</v>
      </c>
      <c r="N290" s="1"/>
      <c r="O290" s="1"/>
    </row>
    <row r="291" spans="1:15" ht="12.75" customHeight="1">
      <c r="A291" s="30">
        <v>281</v>
      </c>
      <c r="B291" s="217" t="s">
        <v>145</v>
      </c>
      <c r="C291" s="231">
        <v>2226.35</v>
      </c>
      <c r="D291" s="232">
        <v>2211.7833333333333</v>
      </c>
      <c r="E291" s="232">
        <v>2174.5666666666666</v>
      </c>
      <c r="F291" s="232">
        <v>2122.7833333333333</v>
      </c>
      <c r="G291" s="232">
        <v>2085.5666666666666</v>
      </c>
      <c r="H291" s="232">
        <v>2263.5666666666666</v>
      </c>
      <c r="I291" s="232">
        <v>2300.7833333333328</v>
      </c>
      <c r="J291" s="232">
        <v>2352.5666666666666</v>
      </c>
      <c r="K291" s="231">
        <v>2249</v>
      </c>
      <c r="L291" s="231">
        <v>2160</v>
      </c>
      <c r="M291" s="231">
        <v>37.531790000000001</v>
      </c>
      <c r="N291" s="1"/>
      <c r="O291" s="1"/>
    </row>
    <row r="292" spans="1:15" ht="12.75" customHeight="1">
      <c r="A292" s="30">
        <v>282</v>
      </c>
      <c r="B292" s="217" t="s">
        <v>820</v>
      </c>
      <c r="C292" s="231">
        <v>356.95</v>
      </c>
      <c r="D292" s="232">
        <v>358.15000000000003</v>
      </c>
      <c r="E292" s="232">
        <v>354.80000000000007</v>
      </c>
      <c r="F292" s="232">
        <v>352.65000000000003</v>
      </c>
      <c r="G292" s="232">
        <v>349.30000000000007</v>
      </c>
      <c r="H292" s="232">
        <v>360.30000000000007</v>
      </c>
      <c r="I292" s="232">
        <v>363.65000000000009</v>
      </c>
      <c r="J292" s="232">
        <v>365.80000000000007</v>
      </c>
      <c r="K292" s="231">
        <v>361.5</v>
      </c>
      <c r="L292" s="231">
        <v>356</v>
      </c>
      <c r="M292" s="231">
        <v>1.0906100000000001</v>
      </c>
      <c r="N292" s="1"/>
      <c r="O292" s="1"/>
    </row>
    <row r="293" spans="1:15" ht="12.75" customHeight="1">
      <c r="A293" s="30">
        <v>283</v>
      </c>
      <c r="B293" s="217" t="s">
        <v>263</v>
      </c>
      <c r="C293" s="231">
        <v>329.05</v>
      </c>
      <c r="D293" s="232">
        <v>330.08333333333331</v>
      </c>
      <c r="E293" s="232">
        <v>324.76666666666665</v>
      </c>
      <c r="F293" s="232">
        <v>320.48333333333335</v>
      </c>
      <c r="G293" s="232">
        <v>315.16666666666669</v>
      </c>
      <c r="H293" s="232">
        <v>334.36666666666662</v>
      </c>
      <c r="I293" s="232">
        <v>339.68333333333334</v>
      </c>
      <c r="J293" s="232">
        <v>343.96666666666658</v>
      </c>
      <c r="K293" s="231">
        <v>335.4</v>
      </c>
      <c r="L293" s="231">
        <v>325.8</v>
      </c>
      <c r="M293" s="231">
        <v>7.7793400000000004</v>
      </c>
      <c r="N293" s="1"/>
      <c r="O293" s="1"/>
    </row>
    <row r="294" spans="1:15" ht="12.75" customHeight="1">
      <c r="A294" s="30">
        <v>284</v>
      </c>
      <c r="B294" s="217" t="s">
        <v>781</v>
      </c>
      <c r="C294" s="231">
        <v>264.95</v>
      </c>
      <c r="D294" s="232">
        <v>266.21666666666664</v>
      </c>
      <c r="E294" s="232">
        <v>262.73333333333329</v>
      </c>
      <c r="F294" s="232">
        <v>260.51666666666665</v>
      </c>
      <c r="G294" s="232">
        <v>257.0333333333333</v>
      </c>
      <c r="H294" s="232">
        <v>268.43333333333328</v>
      </c>
      <c r="I294" s="232">
        <v>271.91666666666663</v>
      </c>
      <c r="J294" s="232">
        <v>274.13333333333327</v>
      </c>
      <c r="K294" s="231">
        <v>269.7</v>
      </c>
      <c r="L294" s="231">
        <v>264</v>
      </c>
      <c r="M294" s="231">
        <v>2.944</v>
      </c>
      <c r="N294" s="1"/>
      <c r="O294" s="1"/>
    </row>
    <row r="295" spans="1:15" ht="12.75" customHeight="1">
      <c r="A295" s="30">
        <v>285</v>
      </c>
      <c r="B295" s="217" t="s">
        <v>847</v>
      </c>
      <c r="C295" s="231">
        <v>602.65</v>
      </c>
      <c r="D295" s="232">
        <v>602.9</v>
      </c>
      <c r="E295" s="232">
        <v>600.04999999999995</v>
      </c>
      <c r="F295" s="232">
        <v>597.44999999999993</v>
      </c>
      <c r="G295" s="232">
        <v>594.59999999999991</v>
      </c>
      <c r="H295" s="232">
        <v>605.5</v>
      </c>
      <c r="I295" s="232">
        <v>608.35000000000014</v>
      </c>
      <c r="J295" s="232">
        <v>610.95000000000005</v>
      </c>
      <c r="K295" s="231">
        <v>605.75</v>
      </c>
      <c r="L295" s="231">
        <v>600.29999999999995</v>
      </c>
      <c r="M295" s="231">
        <v>6.4240000000000004</v>
      </c>
      <c r="N295" s="1"/>
      <c r="O295" s="1"/>
    </row>
    <row r="296" spans="1:15" ht="12.75" customHeight="1">
      <c r="A296" s="30">
        <v>286</v>
      </c>
      <c r="B296" s="217" t="s">
        <v>412</v>
      </c>
      <c r="C296" s="231">
        <v>3733.2</v>
      </c>
      <c r="D296" s="232">
        <v>3749.4</v>
      </c>
      <c r="E296" s="232">
        <v>3698.8</v>
      </c>
      <c r="F296" s="232">
        <v>3664.4</v>
      </c>
      <c r="G296" s="232">
        <v>3613.8</v>
      </c>
      <c r="H296" s="232">
        <v>3783.8</v>
      </c>
      <c r="I296" s="232">
        <v>3834.3999999999996</v>
      </c>
      <c r="J296" s="232">
        <v>3868.8</v>
      </c>
      <c r="K296" s="231">
        <v>3800</v>
      </c>
      <c r="L296" s="231">
        <v>3715</v>
      </c>
      <c r="M296" s="231">
        <v>0.52517000000000003</v>
      </c>
      <c r="N296" s="1"/>
      <c r="O296" s="1"/>
    </row>
    <row r="297" spans="1:15" ht="12.75" customHeight="1">
      <c r="A297" s="30">
        <v>287</v>
      </c>
      <c r="B297" s="217" t="s">
        <v>147</v>
      </c>
      <c r="C297" s="231">
        <v>670.2</v>
      </c>
      <c r="D297" s="232">
        <v>675.23333333333335</v>
      </c>
      <c r="E297" s="232">
        <v>663.01666666666665</v>
      </c>
      <c r="F297" s="232">
        <v>655.83333333333326</v>
      </c>
      <c r="G297" s="232">
        <v>643.61666666666656</v>
      </c>
      <c r="H297" s="232">
        <v>682.41666666666674</v>
      </c>
      <c r="I297" s="232">
        <v>694.63333333333344</v>
      </c>
      <c r="J297" s="232">
        <v>701.81666666666683</v>
      </c>
      <c r="K297" s="231">
        <v>687.45</v>
      </c>
      <c r="L297" s="231">
        <v>668.05</v>
      </c>
      <c r="M297" s="231">
        <v>8.2133900000000004</v>
      </c>
      <c r="N297" s="1"/>
      <c r="O297" s="1"/>
    </row>
    <row r="298" spans="1:15" ht="12.75" customHeight="1">
      <c r="A298" s="30">
        <v>288</v>
      </c>
      <c r="B298" s="217" t="s">
        <v>413</v>
      </c>
      <c r="C298" s="231">
        <v>1389</v>
      </c>
      <c r="D298" s="232">
        <v>1389.5</v>
      </c>
      <c r="E298" s="232">
        <v>1380.6</v>
      </c>
      <c r="F298" s="232">
        <v>1372.1999999999998</v>
      </c>
      <c r="G298" s="232">
        <v>1363.2999999999997</v>
      </c>
      <c r="H298" s="232">
        <v>1397.9</v>
      </c>
      <c r="I298" s="232">
        <v>1406.8000000000002</v>
      </c>
      <c r="J298" s="232">
        <v>1415.2000000000003</v>
      </c>
      <c r="K298" s="231">
        <v>1398.4</v>
      </c>
      <c r="L298" s="231">
        <v>1381.1</v>
      </c>
      <c r="M298" s="231">
        <v>0.13027</v>
      </c>
      <c r="N298" s="1"/>
      <c r="O298" s="1"/>
    </row>
    <row r="299" spans="1:15" ht="12.75" customHeight="1">
      <c r="A299" s="30">
        <v>289</v>
      </c>
      <c r="B299" s="217" t="s">
        <v>414</v>
      </c>
      <c r="C299" s="231">
        <v>33.6</v>
      </c>
      <c r="D299" s="232">
        <v>33.449999999999996</v>
      </c>
      <c r="E299" s="232">
        <v>32.79999999999999</v>
      </c>
      <c r="F299" s="232">
        <v>31.999999999999993</v>
      </c>
      <c r="G299" s="232">
        <v>31.349999999999987</v>
      </c>
      <c r="H299" s="232">
        <v>34.249999999999993</v>
      </c>
      <c r="I299" s="232">
        <v>34.9</v>
      </c>
      <c r="J299" s="232">
        <v>35.699999999999996</v>
      </c>
      <c r="K299" s="231">
        <v>34.1</v>
      </c>
      <c r="L299" s="231">
        <v>32.65</v>
      </c>
      <c r="M299" s="231">
        <v>18.53961</v>
      </c>
      <c r="N299" s="1"/>
      <c r="O299" s="1"/>
    </row>
    <row r="300" spans="1:15" ht="12.75" customHeight="1">
      <c r="A300" s="30">
        <v>290</v>
      </c>
      <c r="B300" s="217" t="s">
        <v>415</v>
      </c>
      <c r="C300" s="231">
        <v>156.55000000000001</v>
      </c>
      <c r="D300" s="232">
        <v>156.71666666666667</v>
      </c>
      <c r="E300" s="232">
        <v>155.68333333333334</v>
      </c>
      <c r="F300" s="232">
        <v>154.81666666666666</v>
      </c>
      <c r="G300" s="232">
        <v>153.78333333333333</v>
      </c>
      <c r="H300" s="232">
        <v>157.58333333333334</v>
      </c>
      <c r="I300" s="232">
        <v>158.6166666666667</v>
      </c>
      <c r="J300" s="232">
        <v>159.48333333333335</v>
      </c>
      <c r="K300" s="231">
        <v>157.75</v>
      </c>
      <c r="L300" s="231">
        <v>155.85</v>
      </c>
      <c r="M300" s="231">
        <v>1.0443100000000001</v>
      </c>
      <c r="N300" s="1"/>
      <c r="O300" s="1"/>
    </row>
    <row r="301" spans="1:15" ht="12.75" customHeight="1">
      <c r="A301" s="30">
        <v>291</v>
      </c>
      <c r="B301" s="217" t="s">
        <v>158</v>
      </c>
      <c r="C301" s="231">
        <v>88739.7</v>
      </c>
      <c r="D301" s="232">
        <v>88985.900000000009</v>
      </c>
      <c r="E301" s="232">
        <v>88303.800000000017</v>
      </c>
      <c r="F301" s="232">
        <v>87867.900000000009</v>
      </c>
      <c r="G301" s="232">
        <v>87185.800000000017</v>
      </c>
      <c r="H301" s="232">
        <v>89421.800000000017</v>
      </c>
      <c r="I301" s="232">
        <v>90103.900000000023</v>
      </c>
      <c r="J301" s="232">
        <v>90539.800000000017</v>
      </c>
      <c r="K301" s="231">
        <v>89668</v>
      </c>
      <c r="L301" s="231">
        <v>88550</v>
      </c>
      <c r="M301" s="231">
        <v>4.351E-2</v>
      </c>
      <c r="N301" s="1"/>
      <c r="O301" s="1"/>
    </row>
    <row r="302" spans="1:15" ht="12.75" customHeight="1">
      <c r="A302" s="30">
        <v>292</v>
      </c>
      <c r="B302" s="217" t="s">
        <v>821</v>
      </c>
      <c r="C302" s="231">
        <v>1764.85</v>
      </c>
      <c r="D302" s="232">
        <v>1758.1499999999999</v>
      </c>
      <c r="E302" s="232">
        <v>1738.2999999999997</v>
      </c>
      <c r="F302" s="232">
        <v>1711.7499999999998</v>
      </c>
      <c r="G302" s="232">
        <v>1691.8999999999996</v>
      </c>
      <c r="H302" s="232">
        <v>1784.6999999999998</v>
      </c>
      <c r="I302" s="232">
        <v>1804.5499999999997</v>
      </c>
      <c r="J302" s="232">
        <v>1831.1</v>
      </c>
      <c r="K302" s="231">
        <v>1778</v>
      </c>
      <c r="L302" s="231">
        <v>1731.6</v>
      </c>
      <c r="M302" s="231">
        <v>1.2051799999999999</v>
      </c>
      <c r="N302" s="1"/>
      <c r="O302" s="1"/>
    </row>
    <row r="303" spans="1:15" ht="12.75" customHeight="1">
      <c r="A303" s="30">
        <v>293</v>
      </c>
      <c r="B303" s="217" t="s">
        <v>780</v>
      </c>
      <c r="C303" s="231">
        <v>900.4</v>
      </c>
      <c r="D303" s="232">
        <v>908.15</v>
      </c>
      <c r="E303" s="232">
        <v>887.25</v>
      </c>
      <c r="F303" s="232">
        <v>874.1</v>
      </c>
      <c r="G303" s="232">
        <v>853.2</v>
      </c>
      <c r="H303" s="232">
        <v>921.3</v>
      </c>
      <c r="I303" s="232">
        <v>942.19999999999982</v>
      </c>
      <c r="J303" s="232">
        <v>955.34999999999991</v>
      </c>
      <c r="K303" s="231">
        <v>929.05</v>
      </c>
      <c r="L303" s="231">
        <v>895</v>
      </c>
      <c r="M303" s="231">
        <v>3.0530499999999998</v>
      </c>
      <c r="N303" s="1"/>
      <c r="O303" s="1"/>
    </row>
    <row r="304" spans="1:15" ht="12.75" customHeight="1">
      <c r="A304" s="30">
        <v>294</v>
      </c>
      <c r="B304" s="217" t="s">
        <v>156</v>
      </c>
      <c r="C304" s="231">
        <v>886.9</v>
      </c>
      <c r="D304" s="232">
        <v>899.13333333333333</v>
      </c>
      <c r="E304" s="232">
        <v>872.76666666666665</v>
      </c>
      <c r="F304" s="232">
        <v>858.63333333333333</v>
      </c>
      <c r="G304" s="232">
        <v>832.26666666666665</v>
      </c>
      <c r="H304" s="232">
        <v>913.26666666666665</v>
      </c>
      <c r="I304" s="232">
        <v>939.63333333333321</v>
      </c>
      <c r="J304" s="232">
        <v>953.76666666666665</v>
      </c>
      <c r="K304" s="231">
        <v>925.5</v>
      </c>
      <c r="L304" s="231">
        <v>885</v>
      </c>
      <c r="M304" s="231">
        <v>6.9318099999999996</v>
      </c>
      <c r="N304" s="1"/>
      <c r="O304" s="1"/>
    </row>
    <row r="305" spans="1:15" ht="12.75" customHeight="1">
      <c r="A305" s="30">
        <v>295</v>
      </c>
      <c r="B305" s="217" t="s">
        <v>149</v>
      </c>
      <c r="C305" s="231">
        <v>262.25</v>
      </c>
      <c r="D305" s="232">
        <v>263.25</v>
      </c>
      <c r="E305" s="232">
        <v>259.7</v>
      </c>
      <c r="F305" s="232">
        <v>257.14999999999998</v>
      </c>
      <c r="G305" s="232">
        <v>253.59999999999997</v>
      </c>
      <c r="H305" s="232">
        <v>265.8</v>
      </c>
      <c r="I305" s="232">
        <v>269.34999999999997</v>
      </c>
      <c r="J305" s="232">
        <v>271.90000000000003</v>
      </c>
      <c r="K305" s="231">
        <v>266.8</v>
      </c>
      <c r="L305" s="231">
        <v>260.7</v>
      </c>
      <c r="M305" s="231">
        <v>9.3386399999999998</v>
      </c>
      <c r="N305" s="1"/>
      <c r="O305" s="1"/>
    </row>
    <row r="306" spans="1:15" ht="12.75" customHeight="1">
      <c r="A306" s="30">
        <v>296</v>
      </c>
      <c r="B306" s="217" t="s">
        <v>148</v>
      </c>
      <c r="C306" s="231">
        <v>1341.5</v>
      </c>
      <c r="D306" s="232">
        <v>1348.7833333333335</v>
      </c>
      <c r="E306" s="232">
        <v>1325.0166666666671</v>
      </c>
      <c r="F306" s="232">
        <v>1308.5333333333335</v>
      </c>
      <c r="G306" s="232">
        <v>1284.7666666666671</v>
      </c>
      <c r="H306" s="232">
        <v>1365.2666666666671</v>
      </c>
      <c r="I306" s="232">
        <v>1389.0333333333335</v>
      </c>
      <c r="J306" s="232">
        <v>1405.5166666666671</v>
      </c>
      <c r="K306" s="231">
        <v>1372.55</v>
      </c>
      <c r="L306" s="231">
        <v>1332.3</v>
      </c>
      <c r="M306" s="231">
        <v>21.50027</v>
      </c>
      <c r="N306" s="1"/>
      <c r="O306" s="1"/>
    </row>
    <row r="307" spans="1:15" ht="12.75" customHeight="1">
      <c r="A307" s="30">
        <v>297</v>
      </c>
      <c r="B307" s="217" t="s">
        <v>416</v>
      </c>
      <c r="C307" s="231">
        <v>391.2</v>
      </c>
      <c r="D307" s="232">
        <v>390.73333333333329</v>
      </c>
      <c r="E307" s="232">
        <v>385.61666666666656</v>
      </c>
      <c r="F307" s="232">
        <v>380.03333333333325</v>
      </c>
      <c r="G307" s="232">
        <v>374.91666666666652</v>
      </c>
      <c r="H307" s="232">
        <v>396.31666666666661</v>
      </c>
      <c r="I307" s="232">
        <v>401.43333333333328</v>
      </c>
      <c r="J307" s="232">
        <v>407.01666666666665</v>
      </c>
      <c r="K307" s="231">
        <v>395.85</v>
      </c>
      <c r="L307" s="231">
        <v>385.15</v>
      </c>
      <c r="M307" s="231">
        <v>3.2128700000000001</v>
      </c>
      <c r="N307" s="1"/>
      <c r="O307" s="1"/>
    </row>
    <row r="308" spans="1:15" ht="12.75" customHeight="1">
      <c r="A308" s="30">
        <v>298</v>
      </c>
      <c r="B308" s="217" t="s">
        <v>417</v>
      </c>
      <c r="C308" s="231">
        <v>280.05</v>
      </c>
      <c r="D308" s="232">
        <v>279.50000000000006</v>
      </c>
      <c r="E308" s="232">
        <v>276.90000000000009</v>
      </c>
      <c r="F308" s="232">
        <v>273.75000000000006</v>
      </c>
      <c r="G308" s="232">
        <v>271.15000000000009</v>
      </c>
      <c r="H308" s="232">
        <v>282.65000000000009</v>
      </c>
      <c r="I308" s="232">
        <v>285.25000000000011</v>
      </c>
      <c r="J308" s="232">
        <v>288.40000000000009</v>
      </c>
      <c r="K308" s="231">
        <v>282.10000000000002</v>
      </c>
      <c r="L308" s="231">
        <v>276.35000000000002</v>
      </c>
      <c r="M308" s="231">
        <v>1.3894</v>
      </c>
      <c r="N308" s="1"/>
      <c r="O308" s="1"/>
    </row>
    <row r="309" spans="1:15" ht="12.75" customHeight="1">
      <c r="A309" s="30">
        <v>299</v>
      </c>
      <c r="B309" s="217" t="s">
        <v>856</v>
      </c>
      <c r="C309" s="231">
        <v>383.75</v>
      </c>
      <c r="D309" s="232">
        <v>386</v>
      </c>
      <c r="E309" s="232">
        <v>379.6</v>
      </c>
      <c r="F309" s="232">
        <v>375.45000000000005</v>
      </c>
      <c r="G309" s="232">
        <v>369.05000000000007</v>
      </c>
      <c r="H309" s="232">
        <v>390.15</v>
      </c>
      <c r="I309" s="232">
        <v>396.54999999999995</v>
      </c>
      <c r="J309" s="232">
        <v>400.69999999999993</v>
      </c>
      <c r="K309" s="231">
        <v>392.4</v>
      </c>
      <c r="L309" s="231">
        <v>381.85</v>
      </c>
      <c r="M309" s="231">
        <v>0.68957000000000002</v>
      </c>
      <c r="N309" s="1"/>
      <c r="O309" s="1"/>
    </row>
    <row r="310" spans="1:15" ht="12.75" customHeight="1">
      <c r="A310" s="30">
        <v>300</v>
      </c>
      <c r="B310" s="217" t="s">
        <v>418</v>
      </c>
      <c r="C310" s="231">
        <v>379.6</v>
      </c>
      <c r="D310" s="232">
        <v>378.91666666666669</v>
      </c>
      <c r="E310" s="232">
        <v>375.23333333333335</v>
      </c>
      <c r="F310" s="232">
        <v>370.86666666666667</v>
      </c>
      <c r="G310" s="232">
        <v>367.18333333333334</v>
      </c>
      <c r="H310" s="232">
        <v>383.28333333333336</v>
      </c>
      <c r="I310" s="232">
        <v>386.96666666666664</v>
      </c>
      <c r="J310" s="232">
        <v>391.33333333333337</v>
      </c>
      <c r="K310" s="231">
        <v>382.6</v>
      </c>
      <c r="L310" s="231">
        <v>374.55</v>
      </c>
      <c r="M310" s="231">
        <v>1.7922199999999999</v>
      </c>
      <c r="N310" s="1"/>
      <c r="O310" s="1"/>
    </row>
    <row r="311" spans="1:15" ht="12.75" customHeight="1">
      <c r="A311" s="30">
        <v>301</v>
      </c>
      <c r="B311" s="217" t="s">
        <v>150</v>
      </c>
      <c r="C311" s="231">
        <v>108.8</v>
      </c>
      <c r="D311" s="232">
        <v>109.35000000000001</v>
      </c>
      <c r="E311" s="232">
        <v>107.70000000000002</v>
      </c>
      <c r="F311" s="232">
        <v>106.60000000000001</v>
      </c>
      <c r="G311" s="232">
        <v>104.95000000000002</v>
      </c>
      <c r="H311" s="232">
        <v>110.45000000000002</v>
      </c>
      <c r="I311" s="232">
        <v>112.10000000000002</v>
      </c>
      <c r="J311" s="232">
        <v>113.20000000000002</v>
      </c>
      <c r="K311" s="231">
        <v>111</v>
      </c>
      <c r="L311" s="231">
        <v>108.25</v>
      </c>
      <c r="M311" s="231">
        <v>61.571159999999999</v>
      </c>
      <c r="N311" s="1"/>
      <c r="O311" s="1"/>
    </row>
    <row r="312" spans="1:15" ht="12.75" customHeight="1">
      <c r="A312" s="30">
        <v>302</v>
      </c>
      <c r="B312" s="217" t="s">
        <v>419</v>
      </c>
      <c r="C312" s="231">
        <v>54</v>
      </c>
      <c r="D312" s="232">
        <v>54.183333333333337</v>
      </c>
      <c r="E312" s="232">
        <v>53.616666666666674</v>
      </c>
      <c r="F312" s="232">
        <v>53.233333333333334</v>
      </c>
      <c r="G312" s="232">
        <v>52.666666666666671</v>
      </c>
      <c r="H312" s="232">
        <v>54.566666666666677</v>
      </c>
      <c r="I312" s="232">
        <v>55.13333333333334</v>
      </c>
      <c r="J312" s="232">
        <v>55.51666666666668</v>
      </c>
      <c r="K312" s="231">
        <v>54.75</v>
      </c>
      <c r="L312" s="231">
        <v>53.8</v>
      </c>
      <c r="M312" s="231">
        <v>6.8274299999999997</v>
      </c>
      <c r="N312" s="1"/>
      <c r="O312" s="1"/>
    </row>
    <row r="313" spans="1:15" ht="12.75" customHeight="1">
      <c r="A313" s="30">
        <v>303</v>
      </c>
      <c r="B313" s="217" t="s">
        <v>151</v>
      </c>
      <c r="C313" s="231">
        <v>489.5</v>
      </c>
      <c r="D313" s="232">
        <v>491.5333333333333</v>
      </c>
      <c r="E313" s="232">
        <v>486.06666666666661</v>
      </c>
      <c r="F313" s="232">
        <v>482.63333333333333</v>
      </c>
      <c r="G313" s="232">
        <v>477.16666666666663</v>
      </c>
      <c r="H313" s="232">
        <v>494.96666666666658</v>
      </c>
      <c r="I313" s="232">
        <v>500.43333333333328</v>
      </c>
      <c r="J313" s="232">
        <v>503.86666666666656</v>
      </c>
      <c r="K313" s="231">
        <v>497</v>
      </c>
      <c r="L313" s="231">
        <v>488.1</v>
      </c>
      <c r="M313" s="231">
        <v>8.6473800000000001</v>
      </c>
      <c r="N313" s="1"/>
      <c r="O313" s="1"/>
    </row>
    <row r="314" spans="1:15" ht="12.75" customHeight="1">
      <c r="A314" s="30">
        <v>304</v>
      </c>
      <c r="B314" s="217" t="s">
        <v>152</v>
      </c>
      <c r="C314" s="231">
        <v>8807.75</v>
      </c>
      <c r="D314" s="232">
        <v>8810.5</v>
      </c>
      <c r="E314" s="232">
        <v>8747</v>
      </c>
      <c r="F314" s="232">
        <v>8686.25</v>
      </c>
      <c r="G314" s="232">
        <v>8622.75</v>
      </c>
      <c r="H314" s="232">
        <v>8871.25</v>
      </c>
      <c r="I314" s="232">
        <v>8934.75</v>
      </c>
      <c r="J314" s="232">
        <v>8995.5</v>
      </c>
      <c r="K314" s="231">
        <v>8874</v>
      </c>
      <c r="L314" s="231">
        <v>8749.75</v>
      </c>
      <c r="M314" s="231">
        <v>2.1458699999999999</v>
      </c>
      <c r="N314" s="1"/>
      <c r="O314" s="1"/>
    </row>
    <row r="315" spans="1:15" ht="12.75" customHeight="1">
      <c r="A315" s="30">
        <v>305</v>
      </c>
      <c r="B315" s="217" t="s">
        <v>782</v>
      </c>
      <c r="C315" s="231">
        <v>1624.95</v>
      </c>
      <c r="D315" s="232">
        <v>1636.9833333333333</v>
      </c>
      <c r="E315" s="232">
        <v>1598.9666666666667</v>
      </c>
      <c r="F315" s="232">
        <v>1572.9833333333333</v>
      </c>
      <c r="G315" s="232">
        <v>1534.9666666666667</v>
      </c>
      <c r="H315" s="232">
        <v>1662.9666666666667</v>
      </c>
      <c r="I315" s="232">
        <v>1700.9833333333336</v>
      </c>
      <c r="J315" s="232">
        <v>1726.9666666666667</v>
      </c>
      <c r="K315" s="231">
        <v>1675</v>
      </c>
      <c r="L315" s="231">
        <v>1611</v>
      </c>
      <c r="M315" s="231">
        <v>0.9173</v>
      </c>
      <c r="N315" s="1"/>
      <c r="O315" s="1"/>
    </row>
    <row r="316" spans="1:15" ht="12.75" customHeight="1">
      <c r="A316" s="30">
        <v>306</v>
      </c>
      <c r="B316" s="217" t="s">
        <v>155</v>
      </c>
      <c r="C316" s="231">
        <v>719.6</v>
      </c>
      <c r="D316" s="232">
        <v>724.41666666666663</v>
      </c>
      <c r="E316" s="232">
        <v>707.73333333333323</v>
      </c>
      <c r="F316" s="232">
        <v>695.86666666666656</v>
      </c>
      <c r="G316" s="232">
        <v>679.18333333333317</v>
      </c>
      <c r="H316" s="232">
        <v>736.2833333333333</v>
      </c>
      <c r="I316" s="232">
        <v>752.9666666666667</v>
      </c>
      <c r="J316" s="232">
        <v>764.83333333333337</v>
      </c>
      <c r="K316" s="231">
        <v>741.1</v>
      </c>
      <c r="L316" s="231">
        <v>712.55</v>
      </c>
      <c r="M316" s="231">
        <v>5.6951599999999996</v>
      </c>
      <c r="N316" s="1"/>
      <c r="O316" s="1"/>
    </row>
    <row r="317" spans="1:15" ht="12.75" customHeight="1">
      <c r="A317" s="30">
        <v>307</v>
      </c>
      <c r="B317" s="217" t="s">
        <v>420</v>
      </c>
      <c r="C317" s="231">
        <v>433.8</v>
      </c>
      <c r="D317" s="232">
        <v>433.7166666666667</v>
      </c>
      <c r="E317" s="232">
        <v>428.68333333333339</v>
      </c>
      <c r="F317" s="232">
        <v>423.56666666666672</v>
      </c>
      <c r="G317" s="232">
        <v>418.53333333333342</v>
      </c>
      <c r="H317" s="232">
        <v>438.83333333333337</v>
      </c>
      <c r="I317" s="232">
        <v>443.86666666666667</v>
      </c>
      <c r="J317" s="232">
        <v>448.98333333333335</v>
      </c>
      <c r="K317" s="231">
        <v>438.75</v>
      </c>
      <c r="L317" s="231">
        <v>428.6</v>
      </c>
      <c r="M317" s="231">
        <v>12.970969999999999</v>
      </c>
      <c r="N317" s="1"/>
      <c r="O317" s="1"/>
    </row>
    <row r="318" spans="1:15" ht="12.75" customHeight="1">
      <c r="A318" s="30">
        <v>308</v>
      </c>
      <c r="B318" s="217" t="s">
        <v>421</v>
      </c>
      <c r="C318" s="231">
        <v>758.75</v>
      </c>
      <c r="D318" s="232">
        <v>760.5</v>
      </c>
      <c r="E318" s="232">
        <v>749</v>
      </c>
      <c r="F318" s="232">
        <v>739.25</v>
      </c>
      <c r="G318" s="232">
        <v>727.75</v>
      </c>
      <c r="H318" s="232">
        <v>770.25</v>
      </c>
      <c r="I318" s="232">
        <v>781.75</v>
      </c>
      <c r="J318" s="232">
        <v>791.5</v>
      </c>
      <c r="K318" s="231">
        <v>772</v>
      </c>
      <c r="L318" s="231">
        <v>750.75</v>
      </c>
      <c r="M318" s="231">
        <v>17.411079999999998</v>
      </c>
      <c r="N318" s="1"/>
      <c r="O318" s="1"/>
    </row>
    <row r="319" spans="1:15" ht="12.75" customHeight="1">
      <c r="A319" s="30">
        <v>309</v>
      </c>
      <c r="B319" s="217" t="s">
        <v>822</v>
      </c>
      <c r="C319" s="231">
        <v>638.6</v>
      </c>
      <c r="D319" s="232">
        <v>642.19999999999993</v>
      </c>
      <c r="E319" s="232">
        <v>626.39999999999986</v>
      </c>
      <c r="F319" s="232">
        <v>614.19999999999993</v>
      </c>
      <c r="G319" s="232">
        <v>598.39999999999986</v>
      </c>
      <c r="H319" s="232">
        <v>654.39999999999986</v>
      </c>
      <c r="I319" s="232">
        <v>670.19999999999982</v>
      </c>
      <c r="J319" s="232">
        <v>682.39999999999986</v>
      </c>
      <c r="K319" s="231">
        <v>658</v>
      </c>
      <c r="L319" s="231">
        <v>630</v>
      </c>
      <c r="M319" s="231">
        <v>1.0200199999999999</v>
      </c>
      <c r="N319" s="1"/>
      <c r="O319" s="1"/>
    </row>
    <row r="320" spans="1:15" ht="12.75" customHeight="1">
      <c r="A320" s="30">
        <v>310</v>
      </c>
      <c r="B320" s="217" t="s">
        <v>823</v>
      </c>
      <c r="C320" s="231">
        <v>832.25</v>
      </c>
      <c r="D320" s="232">
        <v>839.4</v>
      </c>
      <c r="E320" s="232">
        <v>818.9</v>
      </c>
      <c r="F320" s="232">
        <v>805.55</v>
      </c>
      <c r="G320" s="232">
        <v>785.05</v>
      </c>
      <c r="H320" s="232">
        <v>852.75</v>
      </c>
      <c r="I320" s="232">
        <v>873.25</v>
      </c>
      <c r="J320" s="232">
        <v>886.6</v>
      </c>
      <c r="K320" s="231">
        <v>859.9</v>
      </c>
      <c r="L320" s="231">
        <v>826.05</v>
      </c>
      <c r="M320" s="231">
        <v>1.8692200000000001</v>
      </c>
      <c r="N320" s="1"/>
      <c r="O320" s="1"/>
    </row>
    <row r="321" spans="1:15" ht="12.75" customHeight="1">
      <c r="A321" s="30">
        <v>311</v>
      </c>
      <c r="B321" s="217" t="s">
        <v>154</v>
      </c>
      <c r="C321" s="231">
        <v>1348</v>
      </c>
      <c r="D321" s="232">
        <v>1344.9166666666667</v>
      </c>
      <c r="E321" s="232">
        <v>1333.3333333333335</v>
      </c>
      <c r="F321" s="232">
        <v>1318.6666666666667</v>
      </c>
      <c r="G321" s="232">
        <v>1307.0833333333335</v>
      </c>
      <c r="H321" s="232">
        <v>1359.5833333333335</v>
      </c>
      <c r="I321" s="232">
        <v>1371.166666666667</v>
      </c>
      <c r="J321" s="232">
        <v>1385.8333333333335</v>
      </c>
      <c r="K321" s="231">
        <v>1356.5</v>
      </c>
      <c r="L321" s="231">
        <v>1330.25</v>
      </c>
      <c r="M321" s="231">
        <v>3.17849</v>
      </c>
      <c r="N321" s="1"/>
      <c r="O321" s="1"/>
    </row>
    <row r="322" spans="1:15" ht="12.75" customHeight="1">
      <c r="A322" s="30">
        <v>312</v>
      </c>
      <c r="B322" s="217" t="s">
        <v>848</v>
      </c>
      <c r="C322" s="231">
        <v>50.8</v>
      </c>
      <c r="D322" s="232">
        <v>50.533333333333331</v>
      </c>
      <c r="E322" s="232">
        <v>50.066666666666663</v>
      </c>
      <c r="F322" s="232">
        <v>49.333333333333329</v>
      </c>
      <c r="G322" s="232">
        <v>48.86666666666666</v>
      </c>
      <c r="H322" s="232">
        <v>51.266666666666666</v>
      </c>
      <c r="I322" s="232">
        <v>51.733333333333334</v>
      </c>
      <c r="J322" s="232">
        <v>52.466666666666669</v>
      </c>
      <c r="K322" s="231">
        <v>51</v>
      </c>
      <c r="L322" s="231">
        <v>49.8</v>
      </c>
      <c r="M322" s="231">
        <v>68.125249999999994</v>
      </c>
      <c r="N322" s="1"/>
      <c r="O322" s="1"/>
    </row>
    <row r="323" spans="1:15" ht="12.75" customHeight="1">
      <c r="A323" s="30">
        <v>313</v>
      </c>
      <c r="B323" s="217" t="s">
        <v>423</v>
      </c>
      <c r="C323" s="231">
        <v>657.55</v>
      </c>
      <c r="D323" s="232">
        <v>658.6</v>
      </c>
      <c r="E323" s="232">
        <v>654.95000000000005</v>
      </c>
      <c r="F323" s="232">
        <v>652.35</v>
      </c>
      <c r="G323" s="232">
        <v>648.70000000000005</v>
      </c>
      <c r="H323" s="232">
        <v>661.2</v>
      </c>
      <c r="I323" s="232">
        <v>664.84999999999991</v>
      </c>
      <c r="J323" s="232">
        <v>667.45</v>
      </c>
      <c r="K323" s="231">
        <v>662.25</v>
      </c>
      <c r="L323" s="231">
        <v>656</v>
      </c>
      <c r="M323" s="231">
        <v>0.20527000000000001</v>
      </c>
      <c r="N323" s="1"/>
      <c r="O323" s="1"/>
    </row>
    <row r="324" spans="1:15" ht="12.75" customHeight="1">
      <c r="A324" s="30">
        <v>314</v>
      </c>
      <c r="B324" s="217" t="s">
        <v>157</v>
      </c>
      <c r="C324" s="231">
        <v>2236.5500000000002</v>
      </c>
      <c r="D324" s="232">
        <v>2237.4166666666665</v>
      </c>
      <c r="E324" s="232">
        <v>2212.0333333333328</v>
      </c>
      <c r="F324" s="232">
        <v>2187.5166666666664</v>
      </c>
      <c r="G324" s="232">
        <v>2162.1333333333328</v>
      </c>
      <c r="H324" s="232">
        <v>2261.9333333333329</v>
      </c>
      <c r="I324" s="232">
        <v>2287.3166666666671</v>
      </c>
      <c r="J324" s="232">
        <v>2311.833333333333</v>
      </c>
      <c r="K324" s="231">
        <v>2262.8000000000002</v>
      </c>
      <c r="L324" s="231">
        <v>2212.9</v>
      </c>
      <c r="M324" s="231">
        <v>5.2326499999999996</v>
      </c>
      <c r="N324" s="1"/>
      <c r="O324" s="1"/>
    </row>
    <row r="325" spans="1:15" ht="12.75" customHeight="1">
      <c r="A325" s="30">
        <v>315</v>
      </c>
      <c r="B325" s="217" t="s">
        <v>424</v>
      </c>
      <c r="C325" s="231">
        <v>1379.95</v>
      </c>
      <c r="D325" s="232">
        <v>1380.5666666666666</v>
      </c>
      <c r="E325" s="232">
        <v>1369.3833333333332</v>
      </c>
      <c r="F325" s="232">
        <v>1358.8166666666666</v>
      </c>
      <c r="G325" s="232">
        <v>1347.6333333333332</v>
      </c>
      <c r="H325" s="232">
        <v>1391.1333333333332</v>
      </c>
      <c r="I325" s="232">
        <v>1402.3166666666666</v>
      </c>
      <c r="J325" s="232">
        <v>1412.8833333333332</v>
      </c>
      <c r="K325" s="231">
        <v>1391.75</v>
      </c>
      <c r="L325" s="231">
        <v>1370</v>
      </c>
      <c r="M325" s="231">
        <v>1.4708300000000001</v>
      </c>
      <c r="N325" s="1"/>
      <c r="O325" s="1"/>
    </row>
    <row r="326" spans="1:15" ht="12.75" customHeight="1">
      <c r="A326" s="30">
        <v>316</v>
      </c>
      <c r="B326" s="217" t="s">
        <v>159</v>
      </c>
      <c r="C326" s="231">
        <v>981.25</v>
      </c>
      <c r="D326" s="232">
        <v>983.11666666666667</v>
      </c>
      <c r="E326" s="232">
        <v>974.13333333333333</v>
      </c>
      <c r="F326" s="232">
        <v>967.01666666666665</v>
      </c>
      <c r="G326" s="232">
        <v>958.0333333333333</v>
      </c>
      <c r="H326" s="232">
        <v>990.23333333333335</v>
      </c>
      <c r="I326" s="232">
        <v>999.2166666666667</v>
      </c>
      <c r="J326" s="232">
        <v>1006.3333333333334</v>
      </c>
      <c r="K326" s="231">
        <v>992.1</v>
      </c>
      <c r="L326" s="231">
        <v>976</v>
      </c>
      <c r="M326" s="231">
        <v>3.2947500000000001</v>
      </c>
      <c r="N326" s="1"/>
      <c r="O326" s="1"/>
    </row>
    <row r="327" spans="1:15" ht="12.75" customHeight="1">
      <c r="A327" s="30">
        <v>317</v>
      </c>
      <c r="B327" s="217" t="s">
        <v>264</v>
      </c>
      <c r="C327" s="231">
        <v>534.85</v>
      </c>
      <c r="D327" s="232">
        <v>536.13333333333333</v>
      </c>
      <c r="E327" s="232">
        <v>532.51666666666665</v>
      </c>
      <c r="F327" s="232">
        <v>530.18333333333328</v>
      </c>
      <c r="G327" s="232">
        <v>526.56666666666661</v>
      </c>
      <c r="H327" s="232">
        <v>538.4666666666667</v>
      </c>
      <c r="I327" s="232">
        <v>542.08333333333326</v>
      </c>
      <c r="J327" s="232">
        <v>544.41666666666674</v>
      </c>
      <c r="K327" s="231">
        <v>539.75</v>
      </c>
      <c r="L327" s="231">
        <v>533.79999999999995</v>
      </c>
      <c r="M327" s="231">
        <v>0.58552999999999999</v>
      </c>
      <c r="N327" s="1"/>
      <c r="O327" s="1"/>
    </row>
    <row r="328" spans="1:15" ht="12.75" customHeight="1">
      <c r="A328" s="30">
        <v>318</v>
      </c>
      <c r="B328" s="217" t="s">
        <v>425</v>
      </c>
      <c r="C328" s="231">
        <v>34</v>
      </c>
      <c r="D328" s="232">
        <v>34.166666666666664</v>
      </c>
      <c r="E328" s="232">
        <v>33.633333333333326</v>
      </c>
      <c r="F328" s="232">
        <v>33.266666666666659</v>
      </c>
      <c r="G328" s="232">
        <v>32.73333333333332</v>
      </c>
      <c r="H328" s="232">
        <v>34.533333333333331</v>
      </c>
      <c r="I328" s="232">
        <v>35.066666666666677</v>
      </c>
      <c r="J328" s="232">
        <v>35.433333333333337</v>
      </c>
      <c r="K328" s="231">
        <v>34.700000000000003</v>
      </c>
      <c r="L328" s="231">
        <v>33.799999999999997</v>
      </c>
      <c r="M328" s="231">
        <v>25.283850000000001</v>
      </c>
      <c r="N328" s="1"/>
      <c r="O328" s="1"/>
    </row>
    <row r="329" spans="1:15" ht="12.75" customHeight="1">
      <c r="A329" s="30">
        <v>319</v>
      </c>
      <c r="B329" s="217" t="s">
        <v>426</v>
      </c>
      <c r="C329" s="231">
        <v>91.8</v>
      </c>
      <c r="D329" s="232">
        <v>91.866666666666674</v>
      </c>
      <c r="E329" s="232">
        <v>91.033333333333346</v>
      </c>
      <c r="F329" s="232">
        <v>90.266666666666666</v>
      </c>
      <c r="G329" s="232">
        <v>89.433333333333337</v>
      </c>
      <c r="H329" s="232">
        <v>92.633333333333354</v>
      </c>
      <c r="I329" s="232">
        <v>93.466666666666669</v>
      </c>
      <c r="J329" s="232">
        <v>94.233333333333363</v>
      </c>
      <c r="K329" s="231">
        <v>92.7</v>
      </c>
      <c r="L329" s="231">
        <v>91.1</v>
      </c>
      <c r="M329" s="231">
        <v>25.735489999999999</v>
      </c>
      <c r="N329" s="1"/>
      <c r="O329" s="1"/>
    </row>
    <row r="330" spans="1:15" ht="12.75" customHeight="1">
      <c r="A330" s="30">
        <v>320</v>
      </c>
      <c r="B330" s="217" t="s">
        <v>427</v>
      </c>
      <c r="C330" s="231">
        <v>40</v>
      </c>
      <c r="D330" s="232">
        <v>40.116666666666667</v>
      </c>
      <c r="E330" s="232">
        <v>39.633333333333333</v>
      </c>
      <c r="F330" s="232">
        <v>39.266666666666666</v>
      </c>
      <c r="G330" s="232">
        <v>38.783333333333331</v>
      </c>
      <c r="H330" s="232">
        <v>40.483333333333334</v>
      </c>
      <c r="I330" s="232">
        <v>40.966666666666669</v>
      </c>
      <c r="J330" s="232">
        <v>41.333333333333336</v>
      </c>
      <c r="K330" s="231">
        <v>40.6</v>
      </c>
      <c r="L330" s="231">
        <v>39.75</v>
      </c>
      <c r="M330" s="231">
        <v>55.721850000000003</v>
      </c>
      <c r="N330" s="1"/>
      <c r="O330" s="1"/>
    </row>
    <row r="331" spans="1:15" ht="12.75" customHeight="1">
      <c r="A331" s="30">
        <v>321</v>
      </c>
      <c r="B331" s="217" t="s">
        <v>857</v>
      </c>
      <c r="C331" s="231">
        <v>352.65</v>
      </c>
      <c r="D331" s="232">
        <v>355.08333333333331</v>
      </c>
      <c r="E331" s="232">
        <v>348.86666666666662</v>
      </c>
      <c r="F331" s="232">
        <v>345.08333333333331</v>
      </c>
      <c r="G331" s="232">
        <v>338.86666666666662</v>
      </c>
      <c r="H331" s="232">
        <v>358.86666666666662</v>
      </c>
      <c r="I331" s="232">
        <v>365.08333333333331</v>
      </c>
      <c r="J331" s="232">
        <v>368.86666666666662</v>
      </c>
      <c r="K331" s="231">
        <v>361.3</v>
      </c>
      <c r="L331" s="231">
        <v>351.3</v>
      </c>
      <c r="M331" s="231">
        <v>2.2615699999999999</v>
      </c>
      <c r="N331" s="1"/>
      <c r="O331" s="1"/>
    </row>
    <row r="332" spans="1:15" ht="12.75" customHeight="1">
      <c r="A332" s="30">
        <v>322</v>
      </c>
      <c r="B332" s="217" t="s">
        <v>428</v>
      </c>
      <c r="C332" s="231">
        <v>78.099999999999994</v>
      </c>
      <c r="D332" s="232">
        <v>78.366666666666674</v>
      </c>
      <c r="E332" s="232">
        <v>77.283333333333346</v>
      </c>
      <c r="F332" s="232">
        <v>76.466666666666669</v>
      </c>
      <c r="G332" s="232">
        <v>75.38333333333334</v>
      </c>
      <c r="H332" s="232">
        <v>79.183333333333351</v>
      </c>
      <c r="I332" s="232">
        <v>80.266666666666666</v>
      </c>
      <c r="J332" s="232">
        <v>81.083333333333357</v>
      </c>
      <c r="K332" s="231">
        <v>79.45</v>
      </c>
      <c r="L332" s="231">
        <v>77.55</v>
      </c>
      <c r="M332" s="231">
        <v>16.686119999999999</v>
      </c>
      <c r="N332" s="1"/>
      <c r="O332" s="1"/>
    </row>
    <row r="333" spans="1:15" ht="12.75" customHeight="1">
      <c r="A333" s="30">
        <v>323</v>
      </c>
      <c r="B333" s="217" t="s">
        <v>429</v>
      </c>
      <c r="C333" s="231">
        <v>223.1</v>
      </c>
      <c r="D333" s="232">
        <v>222.58333333333334</v>
      </c>
      <c r="E333" s="232">
        <v>220.56666666666669</v>
      </c>
      <c r="F333" s="232">
        <v>218.03333333333336</v>
      </c>
      <c r="G333" s="232">
        <v>216.01666666666671</v>
      </c>
      <c r="H333" s="232">
        <v>225.11666666666667</v>
      </c>
      <c r="I333" s="232">
        <v>227.13333333333333</v>
      </c>
      <c r="J333" s="232">
        <v>229.66666666666666</v>
      </c>
      <c r="K333" s="231">
        <v>224.6</v>
      </c>
      <c r="L333" s="231">
        <v>220.05</v>
      </c>
      <c r="M333" s="231">
        <v>1.9474499999999999</v>
      </c>
      <c r="N333" s="1"/>
      <c r="O333" s="1"/>
    </row>
    <row r="334" spans="1:15" ht="12.75" customHeight="1">
      <c r="A334" s="30">
        <v>324</v>
      </c>
      <c r="B334" s="217" t="s">
        <v>167</v>
      </c>
      <c r="C334" s="231">
        <v>168.05</v>
      </c>
      <c r="D334" s="232">
        <v>168.05</v>
      </c>
      <c r="E334" s="232">
        <v>166.45000000000002</v>
      </c>
      <c r="F334" s="232">
        <v>164.85</v>
      </c>
      <c r="G334" s="232">
        <v>163.25</v>
      </c>
      <c r="H334" s="232">
        <v>169.65000000000003</v>
      </c>
      <c r="I334" s="232">
        <v>171.25000000000006</v>
      </c>
      <c r="J334" s="232">
        <v>172.85000000000005</v>
      </c>
      <c r="K334" s="231">
        <v>169.65</v>
      </c>
      <c r="L334" s="231">
        <v>166.45</v>
      </c>
      <c r="M334" s="231">
        <v>101.82025</v>
      </c>
      <c r="N334" s="1"/>
      <c r="O334" s="1"/>
    </row>
    <row r="335" spans="1:15" ht="12.75" customHeight="1">
      <c r="A335" s="30">
        <v>325</v>
      </c>
      <c r="B335" s="217" t="s">
        <v>430</v>
      </c>
      <c r="C335" s="231">
        <v>728</v>
      </c>
      <c r="D335" s="232">
        <v>730.16666666666663</v>
      </c>
      <c r="E335" s="232">
        <v>722.98333333333323</v>
      </c>
      <c r="F335" s="232">
        <v>717.96666666666658</v>
      </c>
      <c r="G335" s="232">
        <v>710.78333333333319</v>
      </c>
      <c r="H335" s="232">
        <v>735.18333333333328</v>
      </c>
      <c r="I335" s="232">
        <v>742.36666666666667</v>
      </c>
      <c r="J335" s="232">
        <v>747.38333333333333</v>
      </c>
      <c r="K335" s="231">
        <v>737.35</v>
      </c>
      <c r="L335" s="231">
        <v>725.15</v>
      </c>
      <c r="M335" s="231">
        <v>1.0120199999999999</v>
      </c>
      <c r="N335" s="1"/>
      <c r="O335" s="1"/>
    </row>
    <row r="336" spans="1:15" ht="12.75" customHeight="1">
      <c r="A336" s="30">
        <v>326</v>
      </c>
      <c r="B336" s="217" t="s">
        <v>161</v>
      </c>
      <c r="C336" s="231">
        <v>80.45</v>
      </c>
      <c r="D336" s="232">
        <v>80.466666666666654</v>
      </c>
      <c r="E336" s="232">
        <v>79.683333333333309</v>
      </c>
      <c r="F336" s="232">
        <v>78.916666666666657</v>
      </c>
      <c r="G336" s="232">
        <v>78.133333333333312</v>
      </c>
      <c r="H336" s="232">
        <v>81.233333333333306</v>
      </c>
      <c r="I336" s="232">
        <v>82.016666666666637</v>
      </c>
      <c r="J336" s="232">
        <v>82.783333333333303</v>
      </c>
      <c r="K336" s="231">
        <v>81.25</v>
      </c>
      <c r="L336" s="231">
        <v>79.7</v>
      </c>
      <c r="M336" s="231">
        <v>80.391199999999998</v>
      </c>
      <c r="N336" s="1"/>
      <c r="O336" s="1"/>
    </row>
    <row r="337" spans="1:15" ht="12.75" customHeight="1">
      <c r="A337" s="30">
        <v>327</v>
      </c>
      <c r="B337" s="217" t="s">
        <v>163</v>
      </c>
      <c r="C337" s="231">
        <v>4182.75</v>
      </c>
      <c r="D337" s="232">
        <v>4213.3666666666659</v>
      </c>
      <c r="E337" s="232">
        <v>4131.6833333333316</v>
      </c>
      <c r="F337" s="232">
        <v>4080.6166666666659</v>
      </c>
      <c r="G337" s="232">
        <v>3998.9333333333316</v>
      </c>
      <c r="H337" s="232">
        <v>4264.4333333333316</v>
      </c>
      <c r="I337" s="232">
        <v>4346.1166666666659</v>
      </c>
      <c r="J337" s="232">
        <v>4397.1833333333316</v>
      </c>
      <c r="K337" s="231">
        <v>4295.05</v>
      </c>
      <c r="L337" s="231">
        <v>4162.3</v>
      </c>
      <c r="M337" s="231">
        <v>1.36222</v>
      </c>
      <c r="N337" s="1"/>
      <c r="O337" s="1"/>
    </row>
    <row r="338" spans="1:15" ht="12.75" customHeight="1">
      <c r="A338" s="30">
        <v>328</v>
      </c>
      <c r="B338" s="217" t="s">
        <v>783</v>
      </c>
      <c r="C338" s="231">
        <v>557</v>
      </c>
      <c r="D338" s="232">
        <v>560.33333333333337</v>
      </c>
      <c r="E338" s="232">
        <v>550.66666666666674</v>
      </c>
      <c r="F338" s="232">
        <v>544.33333333333337</v>
      </c>
      <c r="G338" s="232">
        <v>534.66666666666674</v>
      </c>
      <c r="H338" s="232">
        <v>566.66666666666674</v>
      </c>
      <c r="I338" s="232">
        <v>576.33333333333348</v>
      </c>
      <c r="J338" s="232">
        <v>582.66666666666674</v>
      </c>
      <c r="K338" s="231">
        <v>570</v>
      </c>
      <c r="L338" s="231">
        <v>554</v>
      </c>
      <c r="M338" s="231">
        <v>1.6975800000000001</v>
      </c>
      <c r="N338" s="1"/>
      <c r="O338" s="1"/>
    </row>
    <row r="339" spans="1:15" ht="12.75" customHeight="1">
      <c r="A339" s="30">
        <v>329</v>
      </c>
      <c r="B339" s="217" t="s">
        <v>164</v>
      </c>
      <c r="C339" s="231">
        <v>19021.3</v>
      </c>
      <c r="D339" s="232">
        <v>19139.466666666664</v>
      </c>
      <c r="E339" s="232">
        <v>18703.883333333328</v>
      </c>
      <c r="F339" s="232">
        <v>18386.466666666664</v>
      </c>
      <c r="G339" s="232">
        <v>17950.883333333328</v>
      </c>
      <c r="H339" s="232">
        <v>19456.883333333328</v>
      </c>
      <c r="I339" s="232">
        <v>19892.466666666664</v>
      </c>
      <c r="J339" s="232">
        <v>20209.883333333328</v>
      </c>
      <c r="K339" s="231">
        <v>19575.05</v>
      </c>
      <c r="L339" s="231">
        <v>18822.05</v>
      </c>
      <c r="M339" s="231">
        <v>1.88435</v>
      </c>
      <c r="N339" s="1"/>
      <c r="O339" s="1"/>
    </row>
    <row r="340" spans="1:15" ht="12.75" customHeight="1">
      <c r="A340" s="30">
        <v>330</v>
      </c>
      <c r="B340" s="217" t="s">
        <v>431</v>
      </c>
      <c r="C340" s="231">
        <v>61.4</v>
      </c>
      <c r="D340" s="232">
        <v>61.416666666666664</v>
      </c>
      <c r="E340" s="232">
        <v>60.033333333333331</v>
      </c>
      <c r="F340" s="232">
        <v>58.666666666666664</v>
      </c>
      <c r="G340" s="232">
        <v>57.283333333333331</v>
      </c>
      <c r="H340" s="232">
        <v>62.783333333333331</v>
      </c>
      <c r="I340" s="232">
        <v>64.166666666666671</v>
      </c>
      <c r="J340" s="232">
        <v>65.533333333333331</v>
      </c>
      <c r="K340" s="231">
        <v>62.8</v>
      </c>
      <c r="L340" s="231">
        <v>60.05</v>
      </c>
      <c r="M340" s="231">
        <v>16.059080000000002</v>
      </c>
      <c r="N340" s="1"/>
      <c r="O340" s="1"/>
    </row>
    <row r="341" spans="1:15" ht="12.75" customHeight="1">
      <c r="A341" s="30">
        <v>331</v>
      </c>
      <c r="B341" s="217" t="s">
        <v>160</v>
      </c>
      <c r="C341" s="231">
        <v>222.3</v>
      </c>
      <c r="D341" s="232">
        <v>223.29999999999998</v>
      </c>
      <c r="E341" s="232">
        <v>220.49999999999997</v>
      </c>
      <c r="F341" s="232">
        <v>218.7</v>
      </c>
      <c r="G341" s="232">
        <v>215.89999999999998</v>
      </c>
      <c r="H341" s="232">
        <v>225.09999999999997</v>
      </c>
      <c r="I341" s="232">
        <v>227.89999999999998</v>
      </c>
      <c r="J341" s="232">
        <v>229.69999999999996</v>
      </c>
      <c r="K341" s="231">
        <v>226.1</v>
      </c>
      <c r="L341" s="231">
        <v>221.5</v>
      </c>
      <c r="M341" s="231">
        <v>4.4291099999999997</v>
      </c>
      <c r="N341" s="1"/>
      <c r="O341" s="1"/>
    </row>
    <row r="342" spans="1:15" ht="12.75" customHeight="1">
      <c r="A342" s="30">
        <v>332</v>
      </c>
      <c r="B342" s="217" t="s">
        <v>824</v>
      </c>
      <c r="C342" s="231">
        <v>361.35</v>
      </c>
      <c r="D342" s="232">
        <v>362.18333333333334</v>
      </c>
      <c r="E342" s="232">
        <v>352.36666666666667</v>
      </c>
      <c r="F342" s="232">
        <v>343.38333333333333</v>
      </c>
      <c r="G342" s="232">
        <v>333.56666666666666</v>
      </c>
      <c r="H342" s="232">
        <v>371.16666666666669</v>
      </c>
      <c r="I342" s="232">
        <v>380.98333333333341</v>
      </c>
      <c r="J342" s="232">
        <v>389.9666666666667</v>
      </c>
      <c r="K342" s="231">
        <v>372</v>
      </c>
      <c r="L342" s="231">
        <v>353.2</v>
      </c>
      <c r="M342" s="231">
        <v>2.1879</v>
      </c>
      <c r="N342" s="1"/>
      <c r="O342" s="1"/>
    </row>
    <row r="343" spans="1:15" ht="12.75" customHeight="1">
      <c r="A343" s="30">
        <v>333</v>
      </c>
      <c r="B343" s="217" t="s">
        <v>265</v>
      </c>
      <c r="C343" s="231">
        <v>861.05</v>
      </c>
      <c r="D343" s="232">
        <v>868.38333333333333</v>
      </c>
      <c r="E343" s="232">
        <v>847.76666666666665</v>
      </c>
      <c r="F343" s="232">
        <v>834.48333333333335</v>
      </c>
      <c r="G343" s="232">
        <v>813.86666666666667</v>
      </c>
      <c r="H343" s="232">
        <v>881.66666666666663</v>
      </c>
      <c r="I343" s="232">
        <v>902.28333333333319</v>
      </c>
      <c r="J343" s="232">
        <v>915.56666666666661</v>
      </c>
      <c r="K343" s="231">
        <v>889</v>
      </c>
      <c r="L343" s="231">
        <v>855.1</v>
      </c>
      <c r="M343" s="231">
        <v>4.5456500000000002</v>
      </c>
      <c r="N343" s="1"/>
      <c r="O343" s="1"/>
    </row>
    <row r="344" spans="1:15" ht="12.75" customHeight="1">
      <c r="A344" s="30">
        <v>334</v>
      </c>
      <c r="B344" s="217" t="s">
        <v>168</v>
      </c>
      <c r="C344" s="231">
        <v>156.6</v>
      </c>
      <c r="D344" s="232">
        <v>156.6</v>
      </c>
      <c r="E344" s="232">
        <v>154.39999999999998</v>
      </c>
      <c r="F344" s="232">
        <v>152.19999999999999</v>
      </c>
      <c r="G344" s="232">
        <v>149.99999999999997</v>
      </c>
      <c r="H344" s="232">
        <v>158.79999999999998</v>
      </c>
      <c r="I344" s="232">
        <v>160.99999999999997</v>
      </c>
      <c r="J344" s="232">
        <v>163.19999999999999</v>
      </c>
      <c r="K344" s="231">
        <v>158.80000000000001</v>
      </c>
      <c r="L344" s="231">
        <v>154.4</v>
      </c>
      <c r="M344" s="231">
        <v>198.74561</v>
      </c>
      <c r="N344" s="1"/>
      <c r="O344" s="1"/>
    </row>
    <row r="345" spans="1:15" ht="12.75" customHeight="1">
      <c r="A345" s="30">
        <v>335</v>
      </c>
      <c r="B345" s="217" t="s">
        <v>266</v>
      </c>
      <c r="C345" s="231">
        <v>260.8</v>
      </c>
      <c r="D345" s="232">
        <v>261.2</v>
      </c>
      <c r="E345" s="232">
        <v>257.59999999999997</v>
      </c>
      <c r="F345" s="232">
        <v>254.39999999999998</v>
      </c>
      <c r="G345" s="232">
        <v>250.79999999999995</v>
      </c>
      <c r="H345" s="232">
        <v>264.39999999999998</v>
      </c>
      <c r="I345" s="232">
        <v>268</v>
      </c>
      <c r="J345" s="232">
        <v>271.2</v>
      </c>
      <c r="K345" s="231">
        <v>264.8</v>
      </c>
      <c r="L345" s="231">
        <v>258</v>
      </c>
      <c r="M345" s="231">
        <v>32.939590000000003</v>
      </c>
      <c r="N345" s="1"/>
      <c r="O345" s="1"/>
    </row>
    <row r="346" spans="1:15" ht="12.75" customHeight="1">
      <c r="A346" s="30">
        <v>336</v>
      </c>
      <c r="B346" s="217" t="s">
        <v>858</v>
      </c>
      <c r="C346" s="231">
        <v>422.55</v>
      </c>
      <c r="D346" s="232">
        <v>426.7166666666667</v>
      </c>
      <c r="E346" s="232">
        <v>410.43333333333339</v>
      </c>
      <c r="F346" s="232">
        <v>398.31666666666672</v>
      </c>
      <c r="G346" s="232">
        <v>382.03333333333342</v>
      </c>
      <c r="H346" s="232">
        <v>438.83333333333337</v>
      </c>
      <c r="I346" s="232">
        <v>455.11666666666667</v>
      </c>
      <c r="J346" s="232">
        <v>467.23333333333335</v>
      </c>
      <c r="K346" s="231">
        <v>443</v>
      </c>
      <c r="L346" s="231">
        <v>414.6</v>
      </c>
      <c r="M346" s="231">
        <v>2.1150000000000002</v>
      </c>
      <c r="N346" s="1"/>
      <c r="O346" s="1"/>
    </row>
    <row r="347" spans="1:15" ht="12.75" customHeight="1">
      <c r="A347" s="30">
        <v>337</v>
      </c>
      <c r="B347" s="217" t="s">
        <v>806</v>
      </c>
      <c r="C347" s="231">
        <v>626.85</v>
      </c>
      <c r="D347" s="232">
        <v>629.13333333333333</v>
      </c>
      <c r="E347" s="232">
        <v>618.36666666666667</v>
      </c>
      <c r="F347" s="232">
        <v>609.88333333333333</v>
      </c>
      <c r="G347" s="232">
        <v>599.11666666666667</v>
      </c>
      <c r="H347" s="232">
        <v>637.61666666666667</v>
      </c>
      <c r="I347" s="232">
        <v>648.38333333333333</v>
      </c>
      <c r="J347" s="232">
        <v>656.86666666666667</v>
      </c>
      <c r="K347" s="231">
        <v>639.9</v>
      </c>
      <c r="L347" s="231">
        <v>620.65</v>
      </c>
      <c r="M347" s="231">
        <v>23.76643</v>
      </c>
      <c r="N347" s="1"/>
      <c r="O347" s="1"/>
    </row>
    <row r="348" spans="1:15" ht="12.75" customHeight="1">
      <c r="A348" s="30">
        <v>338</v>
      </c>
      <c r="B348" s="217" t="s">
        <v>432</v>
      </c>
      <c r="C348" s="231">
        <v>3231.65</v>
      </c>
      <c r="D348" s="232">
        <v>3219.0666666666671</v>
      </c>
      <c r="E348" s="232">
        <v>3200.1333333333341</v>
      </c>
      <c r="F348" s="232">
        <v>3168.6166666666672</v>
      </c>
      <c r="G348" s="232">
        <v>3149.6833333333343</v>
      </c>
      <c r="H348" s="232">
        <v>3250.5833333333339</v>
      </c>
      <c r="I348" s="232">
        <v>3269.5166666666673</v>
      </c>
      <c r="J348" s="232">
        <v>3301.0333333333338</v>
      </c>
      <c r="K348" s="231">
        <v>3238</v>
      </c>
      <c r="L348" s="231">
        <v>3187.55</v>
      </c>
      <c r="M348" s="231">
        <v>0.78707000000000005</v>
      </c>
      <c r="N348" s="1"/>
      <c r="O348" s="1"/>
    </row>
    <row r="349" spans="1:15" ht="12.75" customHeight="1">
      <c r="A349" s="30">
        <v>339</v>
      </c>
      <c r="B349" s="217" t="s">
        <v>433</v>
      </c>
      <c r="C349" s="231">
        <v>274.95</v>
      </c>
      <c r="D349" s="232">
        <v>273.33333333333331</v>
      </c>
      <c r="E349" s="232">
        <v>268.66666666666663</v>
      </c>
      <c r="F349" s="232">
        <v>262.38333333333333</v>
      </c>
      <c r="G349" s="232">
        <v>257.71666666666664</v>
      </c>
      <c r="H349" s="232">
        <v>279.61666666666662</v>
      </c>
      <c r="I349" s="232">
        <v>284.28333333333325</v>
      </c>
      <c r="J349" s="232">
        <v>290.56666666666661</v>
      </c>
      <c r="K349" s="231">
        <v>278</v>
      </c>
      <c r="L349" s="231">
        <v>267.05</v>
      </c>
      <c r="M349" s="231">
        <v>3.6333099999999998</v>
      </c>
      <c r="N349" s="1"/>
      <c r="O349" s="1"/>
    </row>
    <row r="350" spans="1:15" ht="12.75" customHeight="1">
      <c r="A350" s="30">
        <v>340</v>
      </c>
      <c r="B350" s="217" t="s">
        <v>807</v>
      </c>
      <c r="C350" s="231">
        <v>484.8</v>
      </c>
      <c r="D350" s="232">
        <v>490.59999999999997</v>
      </c>
      <c r="E350" s="232">
        <v>475.19999999999993</v>
      </c>
      <c r="F350" s="232">
        <v>465.59999999999997</v>
      </c>
      <c r="G350" s="232">
        <v>450.19999999999993</v>
      </c>
      <c r="H350" s="232">
        <v>500.19999999999993</v>
      </c>
      <c r="I350" s="232">
        <v>515.59999999999991</v>
      </c>
      <c r="J350" s="232">
        <v>525.19999999999993</v>
      </c>
      <c r="K350" s="231">
        <v>506</v>
      </c>
      <c r="L350" s="231">
        <v>481</v>
      </c>
      <c r="M350" s="231">
        <v>10.75257</v>
      </c>
      <c r="N350" s="1"/>
      <c r="O350" s="1"/>
    </row>
    <row r="351" spans="1:15" ht="12.75" customHeight="1">
      <c r="A351" s="30">
        <v>341</v>
      </c>
      <c r="B351" s="217" t="s">
        <v>796</v>
      </c>
      <c r="C351" s="231">
        <v>120.4</v>
      </c>
      <c r="D351" s="232">
        <v>120.25</v>
      </c>
      <c r="E351" s="232">
        <v>119</v>
      </c>
      <c r="F351" s="232">
        <v>117.6</v>
      </c>
      <c r="G351" s="232">
        <v>116.35</v>
      </c>
      <c r="H351" s="232">
        <v>121.65</v>
      </c>
      <c r="I351" s="232">
        <v>122.9</v>
      </c>
      <c r="J351" s="232">
        <v>124.30000000000001</v>
      </c>
      <c r="K351" s="231">
        <v>121.5</v>
      </c>
      <c r="L351" s="231">
        <v>118.85</v>
      </c>
      <c r="M351" s="231">
        <v>5.7215100000000003</v>
      </c>
      <c r="N351" s="1"/>
      <c r="O351" s="1"/>
    </row>
    <row r="352" spans="1:15" ht="12.75" customHeight="1">
      <c r="A352" s="30">
        <v>342</v>
      </c>
      <c r="B352" s="217" t="s">
        <v>175</v>
      </c>
      <c r="C352" s="231">
        <v>3292.4</v>
      </c>
      <c r="D352" s="232">
        <v>3326.6333333333332</v>
      </c>
      <c r="E352" s="232">
        <v>3238.4166666666665</v>
      </c>
      <c r="F352" s="232">
        <v>3184.4333333333334</v>
      </c>
      <c r="G352" s="232">
        <v>3096.2166666666667</v>
      </c>
      <c r="H352" s="232">
        <v>3380.6166666666663</v>
      </c>
      <c r="I352" s="232">
        <v>3468.8333333333335</v>
      </c>
      <c r="J352" s="232">
        <v>3522.8166666666662</v>
      </c>
      <c r="K352" s="231">
        <v>3414.85</v>
      </c>
      <c r="L352" s="231">
        <v>3272.65</v>
      </c>
      <c r="M352" s="231">
        <v>7.1769800000000004</v>
      </c>
      <c r="N352" s="1"/>
      <c r="O352" s="1"/>
    </row>
    <row r="353" spans="1:15" ht="12.75" customHeight="1">
      <c r="A353" s="30">
        <v>343</v>
      </c>
      <c r="B353" s="217" t="s">
        <v>435</v>
      </c>
      <c r="C353" s="231">
        <v>593.75</v>
      </c>
      <c r="D353" s="232">
        <v>597.93333333333328</v>
      </c>
      <c r="E353" s="232">
        <v>584.01666666666654</v>
      </c>
      <c r="F353" s="232">
        <v>574.2833333333333</v>
      </c>
      <c r="G353" s="232">
        <v>560.36666666666656</v>
      </c>
      <c r="H353" s="232">
        <v>607.66666666666652</v>
      </c>
      <c r="I353" s="232">
        <v>621.58333333333326</v>
      </c>
      <c r="J353" s="232">
        <v>631.31666666666649</v>
      </c>
      <c r="K353" s="231">
        <v>611.85</v>
      </c>
      <c r="L353" s="231">
        <v>588.20000000000005</v>
      </c>
      <c r="M353" s="231">
        <v>21.101680000000002</v>
      </c>
      <c r="N353" s="1"/>
      <c r="O353" s="1"/>
    </row>
    <row r="354" spans="1:15" ht="12.75" customHeight="1">
      <c r="A354" s="30">
        <v>344</v>
      </c>
      <c r="B354" s="217" t="s">
        <v>436</v>
      </c>
      <c r="C354" s="231">
        <v>315.14999999999998</v>
      </c>
      <c r="D354" s="232">
        <v>317.51666666666665</v>
      </c>
      <c r="E354" s="232">
        <v>309.13333333333333</v>
      </c>
      <c r="F354" s="232">
        <v>303.11666666666667</v>
      </c>
      <c r="G354" s="232">
        <v>294.73333333333335</v>
      </c>
      <c r="H354" s="232">
        <v>323.5333333333333</v>
      </c>
      <c r="I354" s="232">
        <v>331.91666666666663</v>
      </c>
      <c r="J354" s="232">
        <v>337.93333333333328</v>
      </c>
      <c r="K354" s="231">
        <v>325.89999999999998</v>
      </c>
      <c r="L354" s="231">
        <v>311.5</v>
      </c>
      <c r="M354" s="231">
        <v>3.0588799999999998</v>
      </c>
      <c r="N354" s="1"/>
      <c r="O354" s="1"/>
    </row>
    <row r="355" spans="1:15" ht="12.75" customHeight="1">
      <c r="A355" s="30">
        <v>345</v>
      </c>
      <c r="B355" s="217" t="s">
        <v>179</v>
      </c>
      <c r="C355" s="231">
        <v>1655.4</v>
      </c>
      <c r="D355" s="232">
        <v>1671.7666666666667</v>
      </c>
      <c r="E355" s="232">
        <v>1629.5333333333333</v>
      </c>
      <c r="F355" s="232">
        <v>1603.6666666666667</v>
      </c>
      <c r="G355" s="232">
        <v>1561.4333333333334</v>
      </c>
      <c r="H355" s="232">
        <v>1697.6333333333332</v>
      </c>
      <c r="I355" s="232">
        <v>1739.8666666666663</v>
      </c>
      <c r="J355" s="232">
        <v>1765.7333333333331</v>
      </c>
      <c r="K355" s="231">
        <v>1714</v>
      </c>
      <c r="L355" s="231">
        <v>1645.9</v>
      </c>
      <c r="M355" s="231">
        <v>2.5907499999999999</v>
      </c>
      <c r="N355" s="1"/>
      <c r="O355" s="1"/>
    </row>
    <row r="356" spans="1:15" ht="12.75" customHeight="1">
      <c r="A356" s="30">
        <v>346</v>
      </c>
      <c r="B356" s="217" t="s">
        <v>169</v>
      </c>
      <c r="C356" s="231">
        <v>38878.1</v>
      </c>
      <c r="D356" s="232">
        <v>38796.383333333339</v>
      </c>
      <c r="E356" s="232">
        <v>38381.766666666677</v>
      </c>
      <c r="F356" s="232">
        <v>37885.433333333342</v>
      </c>
      <c r="G356" s="232">
        <v>37470.81666666668</v>
      </c>
      <c r="H356" s="232">
        <v>39292.716666666674</v>
      </c>
      <c r="I356" s="232">
        <v>39707.333333333328</v>
      </c>
      <c r="J356" s="232">
        <v>40203.666666666672</v>
      </c>
      <c r="K356" s="231">
        <v>39211</v>
      </c>
      <c r="L356" s="231">
        <v>38300.050000000003</v>
      </c>
      <c r="M356" s="231">
        <v>0.16163</v>
      </c>
      <c r="N356" s="1"/>
      <c r="O356" s="1"/>
    </row>
    <row r="357" spans="1:15" ht="12.75" customHeight="1">
      <c r="A357" s="30">
        <v>347</v>
      </c>
      <c r="B357" s="217" t="s">
        <v>849</v>
      </c>
      <c r="C357" s="231">
        <v>919.8</v>
      </c>
      <c r="D357" s="232">
        <v>925.80000000000007</v>
      </c>
      <c r="E357" s="232">
        <v>906.60000000000014</v>
      </c>
      <c r="F357" s="232">
        <v>893.40000000000009</v>
      </c>
      <c r="G357" s="232">
        <v>874.20000000000016</v>
      </c>
      <c r="H357" s="232">
        <v>939.00000000000011</v>
      </c>
      <c r="I357" s="232">
        <v>958.20000000000016</v>
      </c>
      <c r="J357" s="232">
        <v>971.40000000000009</v>
      </c>
      <c r="K357" s="231">
        <v>945</v>
      </c>
      <c r="L357" s="231">
        <v>912.6</v>
      </c>
      <c r="M357" s="231">
        <v>2.19428</v>
      </c>
      <c r="N357" s="1"/>
      <c r="O357" s="1"/>
    </row>
    <row r="358" spans="1:15" ht="12.75" customHeight="1">
      <c r="A358" s="30">
        <v>348</v>
      </c>
      <c r="B358" s="217" t="s">
        <v>437</v>
      </c>
      <c r="C358" s="231">
        <v>4910.3500000000004</v>
      </c>
      <c r="D358" s="232">
        <v>4900.1166666666668</v>
      </c>
      <c r="E358" s="232">
        <v>4860.2333333333336</v>
      </c>
      <c r="F358" s="232">
        <v>4810.1166666666668</v>
      </c>
      <c r="G358" s="232">
        <v>4770.2333333333336</v>
      </c>
      <c r="H358" s="232">
        <v>4950.2333333333336</v>
      </c>
      <c r="I358" s="232">
        <v>4990.1166666666668</v>
      </c>
      <c r="J358" s="232">
        <v>5040.2333333333336</v>
      </c>
      <c r="K358" s="231">
        <v>4940</v>
      </c>
      <c r="L358" s="231">
        <v>4850</v>
      </c>
      <c r="M358" s="231">
        <v>2.2459799999999999</v>
      </c>
      <c r="N358" s="1"/>
      <c r="O358" s="1"/>
    </row>
    <row r="359" spans="1:15" ht="12.75" customHeight="1">
      <c r="A359" s="30">
        <v>349</v>
      </c>
      <c r="B359" s="217" t="s">
        <v>171</v>
      </c>
      <c r="C359" s="231">
        <v>218.6</v>
      </c>
      <c r="D359" s="232">
        <v>219.11666666666667</v>
      </c>
      <c r="E359" s="232">
        <v>217.23333333333335</v>
      </c>
      <c r="F359" s="232">
        <v>215.86666666666667</v>
      </c>
      <c r="G359" s="232">
        <v>213.98333333333335</v>
      </c>
      <c r="H359" s="232">
        <v>220.48333333333335</v>
      </c>
      <c r="I359" s="232">
        <v>222.36666666666667</v>
      </c>
      <c r="J359" s="232">
        <v>223.73333333333335</v>
      </c>
      <c r="K359" s="231">
        <v>221</v>
      </c>
      <c r="L359" s="231">
        <v>217.75</v>
      </c>
      <c r="M359" s="231">
        <v>6.4997400000000001</v>
      </c>
      <c r="N359" s="1"/>
      <c r="O359" s="1"/>
    </row>
    <row r="360" spans="1:15" ht="12.75" customHeight="1">
      <c r="A360" s="30">
        <v>350</v>
      </c>
      <c r="B360" s="217" t="s">
        <v>173</v>
      </c>
      <c r="C360" s="231">
        <v>3860.4</v>
      </c>
      <c r="D360" s="232">
        <v>3859.5166666666664</v>
      </c>
      <c r="E360" s="232">
        <v>3849.0333333333328</v>
      </c>
      <c r="F360" s="232">
        <v>3837.6666666666665</v>
      </c>
      <c r="G360" s="232">
        <v>3827.1833333333329</v>
      </c>
      <c r="H360" s="232">
        <v>3870.8833333333328</v>
      </c>
      <c r="I360" s="232">
        <v>3881.3666666666663</v>
      </c>
      <c r="J360" s="232">
        <v>3892.7333333333327</v>
      </c>
      <c r="K360" s="231">
        <v>3870</v>
      </c>
      <c r="L360" s="231">
        <v>3848.15</v>
      </c>
      <c r="M360" s="231">
        <v>3.5610000000000003E-2</v>
      </c>
      <c r="N360" s="1"/>
      <c r="O360" s="1"/>
    </row>
    <row r="361" spans="1:15" ht="12.75" customHeight="1">
      <c r="A361" s="30">
        <v>351</v>
      </c>
      <c r="B361" s="217" t="s">
        <v>439</v>
      </c>
      <c r="C361" s="231">
        <v>1300</v>
      </c>
      <c r="D361" s="232">
        <v>1310.8166666666666</v>
      </c>
      <c r="E361" s="232">
        <v>1281.6833333333332</v>
      </c>
      <c r="F361" s="232">
        <v>1263.3666666666666</v>
      </c>
      <c r="G361" s="232">
        <v>1234.2333333333331</v>
      </c>
      <c r="H361" s="232">
        <v>1329.1333333333332</v>
      </c>
      <c r="I361" s="232">
        <v>1358.2666666666664</v>
      </c>
      <c r="J361" s="232">
        <v>1376.5833333333333</v>
      </c>
      <c r="K361" s="231">
        <v>1339.95</v>
      </c>
      <c r="L361" s="231">
        <v>1292.5</v>
      </c>
      <c r="M361" s="231">
        <v>4.0959599999999998</v>
      </c>
      <c r="N361" s="1"/>
      <c r="O361" s="1"/>
    </row>
    <row r="362" spans="1:15" ht="12.75" customHeight="1">
      <c r="A362" s="30">
        <v>352</v>
      </c>
      <c r="B362" s="217" t="s">
        <v>174</v>
      </c>
      <c r="C362" s="231">
        <v>2333.1</v>
      </c>
      <c r="D362" s="232">
        <v>2325.2833333333333</v>
      </c>
      <c r="E362" s="232">
        <v>2308.4666666666667</v>
      </c>
      <c r="F362" s="232">
        <v>2283.8333333333335</v>
      </c>
      <c r="G362" s="232">
        <v>2267.0166666666669</v>
      </c>
      <c r="H362" s="232">
        <v>2349.9166666666665</v>
      </c>
      <c r="I362" s="232">
        <v>2366.7333333333331</v>
      </c>
      <c r="J362" s="232">
        <v>2391.3666666666663</v>
      </c>
      <c r="K362" s="231">
        <v>2342.1</v>
      </c>
      <c r="L362" s="231">
        <v>2300.65</v>
      </c>
      <c r="M362" s="231">
        <v>3.16431</v>
      </c>
      <c r="N362" s="1"/>
      <c r="O362" s="1"/>
    </row>
    <row r="363" spans="1:15" ht="12.75" customHeight="1">
      <c r="A363" s="30">
        <v>353</v>
      </c>
      <c r="B363" s="217" t="s">
        <v>440</v>
      </c>
      <c r="C363" s="231">
        <v>891.6</v>
      </c>
      <c r="D363" s="232">
        <v>893.86666666666667</v>
      </c>
      <c r="E363" s="232">
        <v>882.73333333333335</v>
      </c>
      <c r="F363" s="232">
        <v>873.86666666666667</v>
      </c>
      <c r="G363" s="232">
        <v>862.73333333333335</v>
      </c>
      <c r="H363" s="232">
        <v>902.73333333333335</v>
      </c>
      <c r="I363" s="232">
        <v>913.86666666666679</v>
      </c>
      <c r="J363" s="232">
        <v>922.73333333333335</v>
      </c>
      <c r="K363" s="231">
        <v>905</v>
      </c>
      <c r="L363" s="231">
        <v>885</v>
      </c>
      <c r="M363" s="231">
        <v>9.7530000000000006E-2</v>
      </c>
      <c r="N363" s="1"/>
      <c r="O363" s="1"/>
    </row>
    <row r="364" spans="1:15" ht="12.75" customHeight="1">
      <c r="A364" s="30">
        <v>354</v>
      </c>
      <c r="B364" s="217" t="s">
        <v>267</v>
      </c>
      <c r="C364" s="231">
        <v>3014.8</v>
      </c>
      <c r="D364" s="232">
        <v>3049.7333333333336</v>
      </c>
      <c r="E364" s="232">
        <v>2956.0666666666671</v>
      </c>
      <c r="F364" s="232">
        <v>2897.3333333333335</v>
      </c>
      <c r="G364" s="232">
        <v>2803.666666666667</v>
      </c>
      <c r="H364" s="232">
        <v>3108.4666666666672</v>
      </c>
      <c r="I364" s="232">
        <v>3202.1333333333332</v>
      </c>
      <c r="J364" s="232">
        <v>3260.8666666666672</v>
      </c>
      <c r="K364" s="231">
        <v>3143.4</v>
      </c>
      <c r="L364" s="231">
        <v>2991</v>
      </c>
      <c r="M364" s="231">
        <v>10.670389999999999</v>
      </c>
      <c r="N364" s="1"/>
      <c r="O364" s="1"/>
    </row>
    <row r="365" spans="1:15" ht="12.75" customHeight="1">
      <c r="A365" s="30">
        <v>355</v>
      </c>
      <c r="B365" s="217" t="s">
        <v>441</v>
      </c>
      <c r="C365" s="231">
        <v>1478.85</v>
      </c>
      <c r="D365" s="232">
        <v>1477.4833333333333</v>
      </c>
      <c r="E365" s="232">
        <v>1461.6666666666667</v>
      </c>
      <c r="F365" s="232">
        <v>1444.4833333333333</v>
      </c>
      <c r="G365" s="232">
        <v>1428.6666666666667</v>
      </c>
      <c r="H365" s="232">
        <v>1494.6666666666667</v>
      </c>
      <c r="I365" s="232">
        <v>1510.4833333333333</v>
      </c>
      <c r="J365" s="232">
        <v>1527.6666666666667</v>
      </c>
      <c r="K365" s="231">
        <v>1493.3</v>
      </c>
      <c r="L365" s="231">
        <v>1460.3</v>
      </c>
      <c r="M365" s="231">
        <v>0.59991000000000005</v>
      </c>
      <c r="N365" s="1"/>
      <c r="O365" s="1"/>
    </row>
    <row r="366" spans="1:15" ht="12.75" customHeight="1">
      <c r="A366" s="30">
        <v>356</v>
      </c>
      <c r="B366" s="217" t="s">
        <v>784</v>
      </c>
      <c r="C366" s="231">
        <v>314.3</v>
      </c>
      <c r="D366" s="232">
        <v>316.95</v>
      </c>
      <c r="E366" s="232">
        <v>310.59999999999997</v>
      </c>
      <c r="F366" s="232">
        <v>306.89999999999998</v>
      </c>
      <c r="G366" s="232">
        <v>300.54999999999995</v>
      </c>
      <c r="H366" s="232">
        <v>320.64999999999998</v>
      </c>
      <c r="I366" s="232">
        <v>327</v>
      </c>
      <c r="J366" s="232">
        <v>330.7</v>
      </c>
      <c r="K366" s="231">
        <v>323.3</v>
      </c>
      <c r="L366" s="231">
        <v>313.25</v>
      </c>
      <c r="M366" s="231">
        <v>19.698830000000001</v>
      </c>
      <c r="N366" s="1"/>
      <c r="O366" s="1"/>
    </row>
    <row r="367" spans="1:15" ht="12.75" customHeight="1">
      <c r="A367" s="30">
        <v>357</v>
      </c>
      <c r="B367" s="217" t="s">
        <v>172</v>
      </c>
      <c r="C367" s="231">
        <v>148.5</v>
      </c>
      <c r="D367" s="232">
        <v>148.91666666666666</v>
      </c>
      <c r="E367" s="232">
        <v>147.23333333333332</v>
      </c>
      <c r="F367" s="232">
        <v>145.96666666666667</v>
      </c>
      <c r="G367" s="232">
        <v>144.28333333333333</v>
      </c>
      <c r="H367" s="232">
        <v>150.18333333333331</v>
      </c>
      <c r="I367" s="232">
        <v>151.86666666666665</v>
      </c>
      <c r="J367" s="232">
        <v>153.1333333333333</v>
      </c>
      <c r="K367" s="231">
        <v>150.6</v>
      </c>
      <c r="L367" s="231">
        <v>147.65</v>
      </c>
      <c r="M367" s="231">
        <v>29.011559999999999</v>
      </c>
      <c r="N367" s="1"/>
      <c r="O367" s="1"/>
    </row>
    <row r="368" spans="1:15" ht="12.75" customHeight="1">
      <c r="A368" s="30">
        <v>358</v>
      </c>
      <c r="B368" s="217" t="s">
        <v>177</v>
      </c>
      <c r="C368" s="231">
        <v>213.8</v>
      </c>
      <c r="D368" s="232">
        <v>214.23333333333335</v>
      </c>
      <c r="E368" s="232">
        <v>212.56666666666669</v>
      </c>
      <c r="F368" s="232">
        <v>211.33333333333334</v>
      </c>
      <c r="G368" s="232">
        <v>209.66666666666669</v>
      </c>
      <c r="H368" s="232">
        <v>215.4666666666667</v>
      </c>
      <c r="I368" s="232">
        <v>217.13333333333333</v>
      </c>
      <c r="J368" s="232">
        <v>218.3666666666667</v>
      </c>
      <c r="K368" s="231">
        <v>215.9</v>
      </c>
      <c r="L368" s="231">
        <v>213</v>
      </c>
      <c r="M368" s="231">
        <v>48.683619999999998</v>
      </c>
      <c r="N368" s="1"/>
      <c r="O368" s="1"/>
    </row>
    <row r="369" spans="1:15" ht="12.75" customHeight="1">
      <c r="A369" s="30">
        <v>359</v>
      </c>
      <c r="B369" s="217" t="s">
        <v>785</v>
      </c>
      <c r="C369" s="231">
        <v>361.9</v>
      </c>
      <c r="D369" s="232">
        <v>363.45</v>
      </c>
      <c r="E369" s="232">
        <v>358.65</v>
      </c>
      <c r="F369" s="232">
        <v>355.4</v>
      </c>
      <c r="G369" s="232">
        <v>350.59999999999997</v>
      </c>
      <c r="H369" s="232">
        <v>366.7</v>
      </c>
      <c r="I369" s="232">
        <v>371.50000000000006</v>
      </c>
      <c r="J369" s="232">
        <v>374.75</v>
      </c>
      <c r="K369" s="231">
        <v>368.25</v>
      </c>
      <c r="L369" s="231">
        <v>360.2</v>
      </c>
      <c r="M369" s="231">
        <v>2.5894599999999999</v>
      </c>
      <c r="N369" s="1"/>
      <c r="O369" s="1"/>
    </row>
    <row r="370" spans="1:15" ht="12.75" customHeight="1">
      <c r="A370" s="30">
        <v>360</v>
      </c>
      <c r="B370" s="217" t="s">
        <v>268</v>
      </c>
      <c r="C370" s="231">
        <v>433.25</v>
      </c>
      <c r="D370" s="232">
        <v>429.95</v>
      </c>
      <c r="E370" s="232">
        <v>422.9</v>
      </c>
      <c r="F370" s="232">
        <v>412.55</v>
      </c>
      <c r="G370" s="232">
        <v>405.5</v>
      </c>
      <c r="H370" s="232">
        <v>440.29999999999995</v>
      </c>
      <c r="I370" s="232">
        <v>447.35</v>
      </c>
      <c r="J370" s="232">
        <v>457.69999999999993</v>
      </c>
      <c r="K370" s="231">
        <v>437</v>
      </c>
      <c r="L370" s="231">
        <v>419.6</v>
      </c>
      <c r="M370" s="231">
        <v>9.5351599999999994</v>
      </c>
      <c r="N370" s="1"/>
      <c r="O370" s="1"/>
    </row>
    <row r="371" spans="1:15" ht="12.75" customHeight="1">
      <c r="A371" s="30">
        <v>361</v>
      </c>
      <c r="B371" s="217" t="s">
        <v>442</v>
      </c>
      <c r="C371" s="231">
        <v>573.79999999999995</v>
      </c>
      <c r="D371" s="232">
        <v>582.26666666666665</v>
      </c>
      <c r="E371" s="232">
        <v>559.5333333333333</v>
      </c>
      <c r="F371" s="232">
        <v>545.26666666666665</v>
      </c>
      <c r="G371" s="232">
        <v>522.5333333333333</v>
      </c>
      <c r="H371" s="232">
        <v>596.5333333333333</v>
      </c>
      <c r="I371" s="232">
        <v>619.26666666666665</v>
      </c>
      <c r="J371" s="232">
        <v>633.5333333333333</v>
      </c>
      <c r="K371" s="231">
        <v>605</v>
      </c>
      <c r="L371" s="231">
        <v>568</v>
      </c>
      <c r="M371" s="231">
        <v>12.21644</v>
      </c>
      <c r="N371" s="1"/>
      <c r="O371" s="1"/>
    </row>
    <row r="372" spans="1:15" ht="12.75" customHeight="1">
      <c r="A372" s="30">
        <v>362</v>
      </c>
      <c r="B372" s="217" t="s">
        <v>443</v>
      </c>
      <c r="C372" s="231">
        <v>104.7</v>
      </c>
      <c r="D372" s="232">
        <v>104.88333333333333</v>
      </c>
      <c r="E372" s="232">
        <v>103.46666666666665</v>
      </c>
      <c r="F372" s="232">
        <v>102.23333333333333</v>
      </c>
      <c r="G372" s="232">
        <v>100.81666666666666</v>
      </c>
      <c r="H372" s="232">
        <v>106.11666666666665</v>
      </c>
      <c r="I372" s="232">
        <v>107.53333333333333</v>
      </c>
      <c r="J372" s="232">
        <v>108.76666666666664</v>
      </c>
      <c r="K372" s="231">
        <v>106.3</v>
      </c>
      <c r="L372" s="231">
        <v>103.65</v>
      </c>
      <c r="M372" s="231">
        <v>1.4963900000000001</v>
      </c>
      <c r="N372" s="1"/>
      <c r="O372" s="1"/>
    </row>
    <row r="373" spans="1:15" ht="12.75" customHeight="1">
      <c r="A373" s="30">
        <v>363</v>
      </c>
      <c r="B373" s="217" t="s">
        <v>825</v>
      </c>
      <c r="C373" s="231">
        <v>1003.95</v>
      </c>
      <c r="D373" s="232">
        <v>989.48333333333323</v>
      </c>
      <c r="E373" s="232">
        <v>954.41666666666652</v>
      </c>
      <c r="F373" s="232">
        <v>904.88333333333333</v>
      </c>
      <c r="G373" s="232">
        <v>869.81666666666661</v>
      </c>
      <c r="H373" s="232">
        <v>1039.0166666666664</v>
      </c>
      <c r="I373" s="232">
        <v>1074.0833333333333</v>
      </c>
      <c r="J373" s="232">
        <v>1123.6166666666663</v>
      </c>
      <c r="K373" s="231">
        <v>1024.55</v>
      </c>
      <c r="L373" s="231">
        <v>939.95</v>
      </c>
      <c r="M373" s="231">
        <v>0.55323</v>
      </c>
      <c r="N373" s="1"/>
      <c r="O373" s="1"/>
    </row>
    <row r="374" spans="1:15" ht="12.75" customHeight="1">
      <c r="A374" s="30">
        <v>364</v>
      </c>
      <c r="B374" s="217" t="s">
        <v>444</v>
      </c>
      <c r="C374" s="231">
        <v>4593.3999999999996</v>
      </c>
      <c r="D374" s="232">
        <v>4617.8</v>
      </c>
      <c r="E374" s="232">
        <v>4555.6000000000004</v>
      </c>
      <c r="F374" s="232">
        <v>4517.8</v>
      </c>
      <c r="G374" s="232">
        <v>4455.6000000000004</v>
      </c>
      <c r="H374" s="232">
        <v>4655.6000000000004</v>
      </c>
      <c r="I374" s="232">
        <v>4717.7999999999993</v>
      </c>
      <c r="J374" s="232">
        <v>4755.6000000000004</v>
      </c>
      <c r="K374" s="231">
        <v>4680</v>
      </c>
      <c r="L374" s="231">
        <v>4580</v>
      </c>
      <c r="M374" s="231">
        <v>3.0099999999999998E-2</v>
      </c>
      <c r="N374" s="1"/>
      <c r="O374" s="1"/>
    </row>
    <row r="375" spans="1:15" ht="12.75" customHeight="1">
      <c r="A375" s="30">
        <v>365</v>
      </c>
      <c r="B375" s="217" t="s">
        <v>269</v>
      </c>
      <c r="C375" s="231">
        <v>13693.05</v>
      </c>
      <c r="D375" s="232">
        <v>13893.783333333333</v>
      </c>
      <c r="E375" s="232">
        <v>13407.916666666666</v>
      </c>
      <c r="F375" s="232">
        <v>13122.783333333333</v>
      </c>
      <c r="G375" s="232">
        <v>12636.916666666666</v>
      </c>
      <c r="H375" s="232">
        <v>14178.916666666666</v>
      </c>
      <c r="I375" s="232">
        <v>14664.783333333335</v>
      </c>
      <c r="J375" s="232">
        <v>14949.916666666666</v>
      </c>
      <c r="K375" s="231">
        <v>14379.65</v>
      </c>
      <c r="L375" s="231">
        <v>13608.65</v>
      </c>
      <c r="M375" s="231">
        <v>0.27581</v>
      </c>
      <c r="N375" s="1"/>
      <c r="O375" s="1"/>
    </row>
    <row r="376" spans="1:15" ht="12.75" customHeight="1">
      <c r="A376" s="30">
        <v>366</v>
      </c>
      <c r="B376" s="217" t="s">
        <v>176</v>
      </c>
      <c r="C376" s="231">
        <v>49.7</v>
      </c>
      <c r="D376" s="232">
        <v>49.916666666666664</v>
      </c>
      <c r="E376" s="232">
        <v>49.283333333333331</v>
      </c>
      <c r="F376" s="232">
        <v>48.866666666666667</v>
      </c>
      <c r="G376" s="232">
        <v>48.233333333333334</v>
      </c>
      <c r="H376" s="232">
        <v>50.333333333333329</v>
      </c>
      <c r="I376" s="232">
        <v>50.966666666666669</v>
      </c>
      <c r="J376" s="232">
        <v>51.383333333333326</v>
      </c>
      <c r="K376" s="231">
        <v>50.55</v>
      </c>
      <c r="L376" s="231">
        <v>49.5</v>
      </c>
      <c r="M376" s="231">
        <v>373.86646000000002</v>
      </c>
      <c r="N376" s="1"/>
      <c r="O376" s="1"/>
    </row>
    <row r="377" spans="1:15" ht="12.75" customHeight="1">
      <c r="A377" s="30">
        <v>367</v>
      </c>
      <c r="B377" s="217" t="s">
        <v>445</v>
      </c>
      <c r="C377" s="231">
        <v>377.55</v>
      </c>
      <c r="D377" s="232">
        <v>375.45</v>
      </c>
      <c r="E377" s="232">
        <v>370.9</v>
      </c>
      <c r="F377" s="232">
        <v>364.25</v>
      </c>
      <c r="G377" s="232">
        <v>359.7</v>
      </c>
      <c r="H377" s="232">
        <v>382.09999999999997</v>
      </c>
      <c r="I377" s="232">
        <v>386.65000000000003</v>
      </c>
      <c r="J377" s="232">
        <v>393.29999999999995</v>
      </c>
      <c r="K377" s="231">
        <v>380</v>
      </c>
      <c r="L377" s="231">
        <v>368.8</v>
      </c>
      <c r="M377" s="231">
        <v>1.9444399999999999</v>
      </c>
      <c r="N377" s="1"/>
      <c r="O377" s="1"/>
    </row>
    <row r="378" spans="1:15" ht="12.75" customHeight="1">
      <c r="A378" s="30">
        <v>368</v>
      </c>
      <c r="B378" s="217" t="s">
        <v>181</v>
      </c>
      <c r="C378" s="231">
        <v>158.65</v>
      </c>
      <c r="D378" s="232">
        <v>159.33333333333334</v>
      </c>
      <c r="E378" s="232">
        <v>156.66666666666669</v>
      </c>
      <c r="F378" s="232">
        <v>154.68333333333334</v>
      </c>
      <c r="G378" s="232">
        <v>152.01666666666668</v>
      </c>
      <c r="H378" s="232">
        <v>161.31666666666669</v>
      </c>
      <c r="I378" s="232">
        <v>163.98333333333338</v>
      </c>
      <c r="J378" s="232">
        <v>165.9666666666667</v>
      </c>
      <c r="K378" s="231">
        <v>162</v>
      </c>
      <c r="L378" s="231">
        <v>157.35</v>
      </c>
      <c r="M378" s="231">
        <v>64.780550000000005</v>
      </c>
      <c r="N378" s="1"/>
      <c r="O378" s="1"/>
    </row>
    <row r="379" spans="1:15" ht="12.75" customHeight="1">
      <c r="A379" s="30">
        <v>369</v>
      </c>
      <c r="B379" s="217" t="s">
        <v>182</v>
      </c>
      <c r="C379" s="231">
        <v>115.6</v>
      </c>
      <c r="D379" s="232">
        <v>115.66666666666667</v>
      </c>
      <c r="E379" s="232">
        <v>114.78333333333335</v>
      </c>
      <c r="F379" s="232">
        <v>113.96666666666667</v>
      </c>
      <c r="G379" s="232">
        <v>113.08333333333334</v>
      </c>
      <c r="H379" s="232">
        <v>116.48333333333335</v>
      </c>
      <c r="I379" s="232">
        <v>117.36666666666667</v>
      </c>
      <c r="J379" s="232">
        <v>118.18333333333335</v>
      </c>
      <c r="K379" s="231">
        <v>116.55</v>
      </c>
      <c r="L379" s="231">
        <v>114.85</v>
      </c>
      <c r="M379" s="231">
        <v>30.00421</v>
      </c>
      <c r="N379" s="1"/>
      <c r="O379" s="1"/>
    </row>
    <row r="380" spans="1:15" ht="12.75" customHeight="1">
      <c r="A380" s="30">
        <v>370</v>
      </c>
      <c r="B380" s="217" t="s">
        <v>786</v>
      </c>
      <c r="C380" s="231">
        <v>659.9</v>
      </c>
      <c r="D380" s="232">
        <v>668.15</v>
      </c>
      <c r="E380" s="232">
        <v>648.75</v>
      </c>
      <c r="F380" s="232">
        <v>637.6</v>
      </c>
      <c r="G380" s="232">
        <v>618.20000000000005</v>
      </c>
      <c r="H380" s="232">
        <v>679.3</v>
      </c>
      <c r="I380" s="232">
        <v>698.69999999999982</v>
      </c>
      <c r="J380" s="232">
        <v>709.84999999999991</v>
      </c>
      <c r="K380" s="231">
        <v>687.55</v>
      </c>
      <c r="L380" s="231">
        <v>657</v>
      </c>
      <c r="M380" s="231">
        <v>3.4116300000000002</v>
      </c>
      <c r="N380" s="1"/>
      <c r="O380" s="1"/>
    </row>
    <row r="381" spans="1:15" ht="12.75" customHeight="1">
      <c r="A381" s="30">
        <v>371</v>
      </c>
      <c r="B381" s="217" t="s">
        <v>446</v>
      </c>
      <c r="C381" s="231">
        <v>336.5</v>
      </c>
      <c r="D381" s="232">
        <v>338.03333333333336</v>
      </c>
      <c r="E381" s="232">
        <v>332.56666666666672</v>
      </c>
      <c r="F381" s="232">
        <v>328.63333333333338</v>
      </c>
      <c r="G381" s="232">
        <v>323.16666666666674</v>
      </c>
      <c r="H381" s="232">
        <v>341.9666666666667</v>
      </c>
      <c r="I381" s="232">
        <v>347.43333333333328</v>
      </c>
      <c r="J381" s="232">
        <v>351.36666666666667</v>
      </c>
      <c r="K381" s="231">
        <v>343.5</v>
      </c>
      <c r="L381" s="231">
        <v>334.1</v>
      </c>
      <c r="M381" s="231">
        <v>2.3674400000000002</v>
      </c>
      <c r="N381" s="1"/>
      <c r="O381" s="1"/>
    </row>
    <row r="382" spans="1:15" ht="12.75" customHeight="1">
      <c r="A382" s="30">
        <v>372</v>
      </c>
      <c r="B382" s="217" t="s">
        <v>447</v>
      </c>
      <c r="C382" s="231">
        <v>1124.05</v>
      </c>
      <c r="D382" s="232">
        <v>1116.5166666666667</v>
      </c>
      <c r="E382" s="232">
        <v>1099.0333333333333</v>
      </c>
      <c r="F382" s="232">
        <v>1074.0166666666667</v>
      </c>
      <c r="G382" s="232">
        <v>1056.5333333333333</v>
      </c>
      <c r="H382" s="232">
        <v>1141.5333333333333</v>
      </c>
      <c r="I382" s="232">
        <v>1159.0166666666664</v>
      </c>
      <c r="J382" s="232">
        <v>1184.0333333333333</v>
      </c>
      <c r="K382" s="231">
        <v>1134</v>
      </c>
      <c r="L382" s="231">
        <v>1091.5</v>
      </c>
      <c r="M382" s="231">
        <v>1.74614</v>
      </c>
      <c r="N382" s="1"/>
      <c r="O382" s="1"/>
    </row>
    <row r="383" spans="1:15" ht="12.75" customHeight="1">
      <c r="A383" s="30">
        <v>373</v>
      </c>
      <c r="B383" s="217" t="s">
        <v>448</v>
      </c>
      <c r="C383" s="231">
        <v>68.45</v>
      </c>
      <c r="D383" s="232">
        <v>68.88333333333334</v>
      </c>
      <c r="E383" s="232">
        <v>67.566666666666677</v>
      </c>
      <c r="F383" s="232">
        <v>66.683333333333337</v>
      </c>
      <c r="G383" s="232">
        <v>65.366666666666674</v>
      </c>
      <c r="H383" s="232">
        <v>69.76666666666668</v>
      </c>
      <c r="I383" s="232">
        <v>71.083333333333343</v>
      </c>
      <c r="J383" s="232">
        <v>71.966666666666683</v>
      </c>
      <c r="K383" s="231">
        <v>70.2</v>
      </c>
      <c r="L383" s="231">
        <v>68</v>
      </c>
      <c r="M383" s="231">
        <v>48.494709999999998</v>
      </c>
      <c r="N383" s="1"/>
      <c r="O383" s="1"/>
    </row>
    <row r="384" spans="1:15" ht="12.75" customHeight="1">
      <c r="A384" s="30">
        <v>374</v>
      </c>
      <c r="B384" s="217" t="s">
        <v>449</v>
      </c>
      <c r="C384" s="231">
        <v>167.55</v>
      </c>
      <c r="D384" s="232">
        <v>168.54999999999998</v>
      </c>
      <c r="E384" s="232">
        <v>166.09999999999997</v>
      </c>
      <c r="F384" s="232">
        <v>164.64999999999998</v>
      </c>
      <c r="G384" s="232">
        <v>162.19999999999996</v>
      </c>
      <c r="H384" s="232">
        <v>169.99999999999997</v>
      </c>
      <c r="I384" s="232">
        <v>172.44999999999996</v>
      </c>
      <c r="J384" s="232">
        <v>173.89999999999998</v>
      </c>
      <c r="K384" s="231">
        <v>171</v>
      </c>
      <c r="L384" s="231">
        <v>167.1</v>
      </c>
      <c r="M384" s="231">
        <v>6.7293099999999999</v>
      </c>
      <c r="N384" s="1"/>
      <c r="O384" s="1"/>
    </row>
    <row r="385" spans="1:15" ht="12.75" customHeight="1">
      <c r="A385" s="30">
        <v>375</v>
      </c>
      <c r="B385" s="217" t="s">
        <v>450</v>
      </c>
      <c r="C385" s="231">
        <v>763.75</v>
      </c>
      <c r="D385" s="232">
        <v>762.23333333333323</v>
      </c>
      <c r="E385" s="232">
        <v>749.56666666666649</v>
      </c>
      <c r="F385" s="232">
        <v>735.38333333333321</v>
      </c>
      <c r="G385" s="232">
        <v>722.71666666666647</v>
      </c>
      <c r="H385" s="232">
        <v>776.41666666666652</v>
      </c>
      <c r="I385" s="232">
        <v>789.08333333333326</v>
      </c>
      <c r="J385" s="232">
        <v>803.26666666666654</v>
      </c>
      <c r="K385" s="231">
        <v>774.9</v>
      </c>
      <c r="L385" s="231">
        <v>748.05</v>
      </c>
      <c r="M385" s="231">
        <v>3.3411400000000002</v>
      </c>
      <c r="N385" s="1"/>
      <c r="O385" s="1"/>
    </row>
    <row r="386" spans="1:15" ht="12.75" customHeight="1">
      <c r="A386" s="30">
        <v>376</v>
      </c>
      <c r="B386" s="217" t="s">
        <v>451</v>
      </c>
      <c r="C386" s="231">
        <v>208.7</v>
      </c>
      <c r="D386" s="232">
        <v>209.54999999999998</v>
      </c>
      <c r="E386" s="232">
        <v>207.14999999999998</v>
      </c>
      <c r="F386" s="232">
        <v>205.6</v>
      </c>
      <c r="G386" s="232">
        <v>203.2</v>
      </c>
      <c r="H386" s="232">
        <v>211.09999999999997</v>
      </c>
      <c r="I386" s="232">
        <v>213.5</v>
      </c>
      <c r="J386" s="232">
        <v>215.04999999999995</v>
      </c>
      <c r="K386" s="231">
        <v>211.95</v>
      </c>
      <c r="L386" s="231">
        <v>208</v>
      </c>
      <c r="M386" s="231">
        <v>1.8034300000000001</v>
      </c>
      <c r="N386" s="1"/>
      <c r="O386" s="1"/>
    </row>
    <row r="387" spans="1:15" ht="12.75" customHeight="1">
      <c r="A387" s="30">
        <v>377</v>
      </c>
      <c r="B387" s="217" t="s">
        <v>452</v>
      </c>
      <c r="C387" s="231">
        <v>111.15</v>
      </c>
      <c r="D387" s="232">
        <v>111.76666666666665</v>
      </c>
      <c r="E387" s="232">
        <v>109.73333333333331</v>
      </c>
      <c r="F387" s="232">
        <v>108.31666666666665</v>
      </c>
      <c r="G387" s="232">
        <v>106.2833333333333</v>
      </c>
      <c r="H387" s="232">
        <v>113.18333333333331</v>
      </c>
      <c r="I387" s="232">
        <v>115.21666666666667</v>
      </c>
      <c r="J387" s="232">
        <v>116.63333333333331</v>
      </c>
      <c r="K387" s="231">
        <v>113.8</v>
      </c>
      <c r="L387" s="231">
        <v>110.35</v>
      </c>
      <c r="M387" s="231">
        <v>20.427790000000002</v>
      </c>
      <c r="N387" s="1"/>
      <c r="O387" s="1"/>
    </row>
    <row r="388" spans="1:15" ht="12.75" customHeight="1">
      <c r="A388" s="30">
        <v>378</v>
      </c>
      <c r="B388" s="217" t="s">
        <v>453</v>
      </c>
      <c r="C388" s="231">
        <v>2105.15</v>
      </c>
      <c r="D388" s="232">
        <v>2153.4</v>
      </c>
      <c r="E388" s="232">
        <v>2041.8500000000004</v>
      </c>
      <c r="F388" s="232">
        <v>1978.5500000000002</v>
      </c>
      <c r="G388" s="232">
        <v>1867.0000000000005</v>
      </c>
      <c r="H388" s="232">
        <v>2216.7000000000003</v>
      </c>
      <c r="I388" s="232">
        <v>2328.2500000000005</v>
      </c>
      <c r="J388" s="232">
        <v>2391.5500000000002</v>
      </c>
      <c r="K388" s="231">
        <v>2264.9499999999998</v>
      </c>
      <c r="L388" s="231">
        <v>2090.1</v>
      </c>
      <c r="M388" s="231">
        <v>2.6879300000000002</v>
      </c>
      <c r="N388" s="1"/>
      <c r="O388" s="1"/>
    </row>
    <row r="389" spans="1:15" ht="12.75" customHeight="1">
      <c r="A389" s="30">
        <v>379</v>
      </c>
      <c r="B389" s="217" t="s">
        <v>826</v>
      </c>
      <c r="C389" s="231">
        <v>39.85</v>
      </c>
      <c r="D389" s="232">
        <v>40.033333333333331</v>
      </c>
      <c r="E389" s="232">
        <v>39.166666666666664</v>
      </c>
      <c r="F389" s="232">
        <v>38.483333333333334</v>
      </c>
      <c r="G389" s="232">
        <v>37.616666666666667</v>
      </c>
      <c r="H389" s="232">
        <v>40.716666666666661</v>
      </c>
      <c r="I389" s="232">
        <v>41.583333333333336</v>
      </c>
      <c r="J389" s="232">
        <v>42.266666666666659</v>
      </c>
      <c r="K389" s="231">
        <v>40.9</v>
      </c>
      <c r="L389" s="231">
        <v>39.35</v>
      </c>
      <c r="M389" s="231">
        <v>11.553240000000001</v>
      </c>
      <c r="N389" s="1"/>
      <c r="O389" s="1"/>
    </row>
    <row r="390" spans="1:15" ht="12.75" customHeight="1">
      <c r="A390" s="30">
        <v>380</v>
      </c>
      <c r="B390" s="217" t="s">
        <v>859</v>
      </c>
      <c r="C390" s="231">
        <v>1352.9</v>
      </c>
      <c r="D390" s="232">
        <v>1345.3</v>
      </c>
      <c r="E390" s="232">
        <v>1330.6999999999998</v>
      </c>
      <c r="F390" s="232">
        <v>1308.4999999999998</v>
      </c>
      <c r="G390" s="232">
        <v>1293.8999999999996</v>
      </c>
      <c r="H390" s="232">
        <v>1367.5</v>
      </c>
      <c r="I390" s="232">
        <v>1382.1</v>
      </c>
      <c r="J390" s="232">
        <v>1404.3000000000002</v>
      </c>
      <c r="K390" s="231">
        <v>1359.9</v>
      </c>
      <c r="L390" s="231">
        <v>1323.1</v>
      </c>
      <c r="M390" s="231">
        <v>1.9251499999999999</v>
      </c>
      <c r="N390" s="1"/>
      <c r="O390" s="1"/>
    </row>
    <row r="391" spans="1:15" ht="12.75" customHeight="1">
      <c r="A391" s="30">
        <v>381</v>
      </c>
      <c r="B391" s="217" t="s">
        <v>454</v>
      </c>
      <c r="C391" s="231">
        <v>179.85</v>
      </c>
      <c r="D391" s="232">
        <v>179.96666666666667</v>
      </c>
      <c r="E391" s="232">
        <v>178.48333333333335</v>
      </c>
      <c r="F391" s="232">
        <v>177.11666666666667</v>
      </c>
      <c r="G391" s="232">
        <v>175.63333333333335</v>
      </c>
      <c r="H391" s="232">
        <v>181.33333333333334</v>
      </c>
      <c r="I391" s="232">
        <v>182.81666666666663</v>
      </c>
      <c r="J391" s="232">
        <v>184.18333333333334</v>
      </c>
      <c r="K391" s="231">
        <v>181.45</v>
      </c>
      <c r="L391" s="231">
        <v>178.6</v>
      </c>
      <c r="M391" s="231">
        <v>7.5697000000000001</v>
      </c>
      <c r="N391" s="1"/>
      <c r="O391" s="1"/>
    </row>
    <row r="392" spans="1:15" ht="12.75" customHeight="1">
      <c r="A392" s="30">
        <v>382</v>
      </c>
      <c r="B392" s="217" t="s">
        <v>455</v>
      </c>
      <c r="C392" s="231">
        <v>779.1</v>
      </c>
      <c r="D392" s="232">
        <v>780.11666666666667</v>
      </c>
      <c r="E392" s="232">
        <v>776.98333333333335</v>
      </c>
      <c r="F392" s="232">
        <v>774.86666666666667</v>
      </c>
      <c r="G392" s="232">
        <v>771.73333333333335</v>
      </c>
      <c r="H392" s="232">
        <v>782.23333333333335</v>
      </c>
      <c r="I392" s="232">
        <v>785.36666666666679</v>
      </c>
      <c r="J392" s="232">
        <v>787.48333333333335</v>
      </c>
      <c r="K392" s="231">
        <v>783.25</v>
      </c>
      <c r="L392" s="231">
        <v>778</v>
      </c>
      <c r="M392" s="231">
        <v>0.57711000000000001</v>
      </c>
      <c r="N392" s="1"/>
      <c r="O392" s="1"/>
    </row>
    <row r="393" spans="1:15" ht="12.75" customHeight="1">
      <c r="A393" s="30">
        <v>383</v>
      </c>
      <c r="B393" s="217" t="s">
        <v>183</v>
      </c>
      <c r="C393" s="231">
        <v>2440.1999999999998</v>
      </c>
      <c r="D393" s="232">
        <v>2432.7666666666664</v>
      </c>
      <c r="E393" s="232">
        <v>2418.0333333333328</v>
      </c>
      <c r="F393" s="232">
        <v>2395.8666666666663</v>
      </c>
      <c r="G393" s="232">
        <v>2381.1333333333328</v>
      </c>
      <c r="H393" s="232">
        <v>2454.9333333333329</v>
      </c>
      <c r="I393" s="232">
        <v>2469.6666666666665</v>
      </c>
      <c r="J393" s="232">
        <v>2491.833333333333</v>
      </c>
      <c r="K393" s="231">
        <v>2447.5</v>
      </c>
      <c r="L393" s="231">
        <v>2410.6</v>
      </c>
      <c r="M393" s="231">
        <v>54.500920000000001</v>
      </c>
      <c r="N393" s="1"/>
      <c r="O393" s="1"/>
    </row>
    <row r="394" spans="1:15" ht="12.75" customHeight="1">
      <c r="A394" s="30">
        <v>384</v>
      </c>
      <c r="B394" s="217" t="s">
        <v>797</v>
      </c>
      <c r="C394" s="231">
        <v>99.05</v>
      </c>
      <c r="D394" s="232">
        <v>98.933333333333337</v>
      </c>
      <c r="E394" s="232">
        <v>98.366666666666674</v>
      </c>
      <c r="F394" s="232">
        <v>97.683333333333337</v>
      </c>
      <c r="G394" s="232">
        <v>97.116666666666674</v>
      </c>
      <c r="H394" s="232">
        <v>99.616666666666674</v>
      </c>
      <c r="I394" s="232">
        <v>100.18333333333334</v>
      </c>
      <c r="J394" s="232">
        <v>100.86666666666667</v>
      </c>
      <c r="K394" s="231">
        <v>99.5</v>
      </c>
      <c r="L394" s="231">
        <v>98.25</v>
      </c>
      <c r="M394" s="231">
        <v>7.2751700000000001</v>
      </c>
      <c r="N394" s="1"/>
      <c r="O394" s="1"/>
    </row>
    <row r="395" spans="1:15" ht="12.75" customHeight="1">
      <c r="A395" s="30">
        <v>385</v>
      </c>
      <c r="B395" s="217" t="s">
        <v>456</v>
      </c>
      <c r="C395" s="231">
        <v>688.75</v>
      </c>
      <c r="D395" s="232">
        <v>690.65</v>
      </c>
      <c r="E395" s="232">
        <v>681.3</v>
      </c>
      <c r="F395" s="232">
        <v>673.85</v>
      </c>
      <c r="G395" s="232">
        <v>664.5</v>
      </c>
      <c r="H395" s="232">
        <v>698.09999999999991</v>
      </c>
      <c r="I395" s="232">
        <v>707.45</v>
      </c>
      <c r="J395" s="232">
        <v>714.89999999999986</v>
      </c>
      <c r="K395" s="231">
        <v>700</v>
      </c>
      <c r="L395" s="231">
        <v>683.2</v>
      </c>
      <c r="M395" s="231">
        <v>1.4632000000000001</v>
      </c>
      <c r="N395" s="1"/>
      <c r="O395" s="1"/>
    </row>
    <row r="396" spans="1:15" ht="12.75" customHeight="1">
      <c r="A396" s="30">
        <v>386</v>
      </c>
      <c r="B396" s="217" t="s">
        <v>457</v>
      </c>
      <c r="C396" s="231">
        <v>1328.8</v>
      </c>
      <c r="D396" s="232">
        <v>1318.2666666666667</v>
      </c>
      <c r="E396" s="232">
        <v>1302.5333333333333</v>
      </c>
      <c r="F396" s="232">
        <v>1276.2666666666667</v>
      </c>
      <c r="G396" s="232">
        <v>1260.5333333333333</v>
      </c>
      <c r="H396" s="232">
        <v>1344.5333333333333</v>
      </c>
      <c r="I396" s="232">
        <v>1360.2666666666664</v>
      </c>
      <c r="J396" s="232">
        <v>1386.5333333333333</v>
      </c>
      <c r="K396" s="231">
        <v>1334</v>
      </c>
      <c r="L396" s="231">
        <v>1292</v>
      </c>
      <c r="M396" s="231">
        <v>4.4202000000000004</v>
      </c>
      <c r="N396" s="1"/>
      <c r="O396" s="1"/>
    </row>
    <row r="397" spans="1:15" ht="12.75" customHeight="1">
      <c r="A397" s="30">
        <v>387</v>
      </c>
      <c r="B397" s="217" t="s">
        <v>270</v>
      </c>
      <c r="C397" s="231">
        <v>758.7</v>
      </c>
      <c r="D397" s="232">
        <v>758.38333333333333</v>
      </c>
      <c r="E397" s="232">
        <v>751.31666666666661</v>
      </c>
      <c r="F397" s="232">
        <v>743.93333333333328</v>
      </c>
      <c r="G397" s="232">
        <v>736.86666666666656</v>
      </c>
      <c r="H397" s="232">
        <v>765.76666666666665</v>
      </c>
      <c r="I397" s="232">
        <v>772.83333333333348</v>
      </c>
      <c r="J397" s="232">
        <v>780.2166666666667</v>
      </c>
      <c r="K397" s="231">
        <v>765.45</v>
      </c>
      <c r="L397" s="231">
        <v>751</v>
      </c>
      <c r="M397" s="231">
        <v>8.3272099999999991</v>
      </c>
      <c r="N397" s="1"/>
      <c r="O397" s="1"/>
    </row>
    <row r="398" spans="1:15" ht="12.75" customHeight="1">
      <c r="A398" s="30">
        <v>388</v>
      </c>
      <c r="B398" s="217" t="s">
        <v>185</v>
      </c>
      <c r="C398" s="231">
        <v>1149.7</v>
      </c>
      <c r="D398" s="232">
        <v>1154.1833333333334</v>
      </c>
      <c r="E398" s="232">
        <v>1132.7666666666669</v>
      </c>
      <c r="F398" s="232">
        <v>1115.8333333333335</v>
      </c>
      <c r="G398" s="232">
        <v>1094.416666666667</v>
      </c>
      <c r="H398" s="232">
        <v>1171.1166666666668</v>
      </c>
      <c r="I398" s="232">
        <v>1192.5333333333333</v>
      </c>
      <c r="J398" s="232">
        <v>1209.4666666666667</v>
      </c>
      <c r="K398" s="231">
        <v>1175.5999999999999</v>
      </c>
      <c r="L398" s="231">
        <v>1137.25</v>
      </c>
      <c r="M398" s="231">
        <v>9.0995100000000004</v>
      </c>
      <c r="N398" s="1"/>
      <c r="O398" s="1"/>
    </row>
    <row r="399" spans="1:15" ht="12.75" customHeight="1">
      <c r="A399" s="30">
        <v>389</v>
      </c>
      <c r="B399" s="217" t="s">
        <v>458</v>
      </c>
      <c r="C399" s="231">
        <v>361</v>
      </c>
      <c r="D399" s="232">
        <v>360.45</v>
      </c>
      <c r="E399" s="232">
        <v>355.9</v>
      </c>
      <c r="F399" s="232">
        <v>350.8</v>
      </c>
      <c r="G399" s="232">
        <v>346.25</v>
      </c>
      <c r="H399" s="232">
        <v>365.54999999999995</v>
      </c>
      <c r="I399" s="232">
        <v>370.1</v>
      </c>
      <c r="J399" s="232">
        <v>375.19999999999993</v>
      </c>
      <c r="K399" s="231">
        <v>365</v>
      </c>
      <c r="L399" s="231">
        <v>355.35</v>
      </c>
      <c r="M399" s="231">
        <v>0.54025000000000001</v>
      </c>
      <c r="N399" s="1"/>
      <c r="O399" s="1"/>
    </row>
    <row r="400" spans="1:15" ht="12.75" customHeight="1">
      <c r="A400" s="30">
        <v>390</v>
      </c>
      <c r="B400" s="217" t="s">
        <v>459</v>
      </c>
      <c r="C400" s="231">
        <v>31.9</v>
      </c>
      <c r="D400" s="232">
        <v>31.849999999999998</v>
      </c>
      <c r="E400" s="232">
        <v>31.299999999999997</v>
      </c>
      <c r="F400" s="232">
        <v>30.7</v>
      </c>
      <c r="G400" s="232">
        <v>30.15</v>
      </c>
      <c r="H400" s="232">
        <v>32.449999999999996</v>
      </c>
      <c r="I400" s="232">
        <v>33</v>
      </c>
      <c r="J400" s="232">
        <v>33.599999999999994</v>
      </c>
      <c r="K400" s="231">
        <v>32.4</v>
      </c>
      <c r="L400" s="231">
        <v>31.25</v>
      </c>
      <c r="M400" s="231">
        <v>22.181270000000001</v>
      </c>
      <c r="N400" s="1"/>
      <c r="O400" s="1"/>
    </row>
    <row r="401" spans="1:15" ht="12.75" customHeight="1">
      <c r="A401" s="30">
        <v>391</v>
      </c>
      <c r="B401" s="217" t="s">
        <v>460</v>
      </c>
      <c r="C401" s="231">
        <v>4463.95</v>
      </c>
      <c r="D401" s="232">
        <v>4458.95</v>
      </c>
      <c r="E401" s="232">
        <v>4429.8999999999996</v>
      </c>
      <c r="F401" s="232">
        <v>4395.8499999999995</v>
      </c>
      <c r="G401" s="232">
        <v>4366.7999999999993</v>
      </c>
      <c r="H401" s="232">
        <v>4493</v>
      </c>
      <c r="I401" s="232">
        <v>4522.0500000000011</v>
      </c>
      <c r="J401" s="232">
        <v>4556.1000000000004</v>
      </c>
      <c r="K401" s="231">
        <v>4488</v>
      </c>
      <c r="L401" s="231">
        <v>4424.8999999999996</v>
      </c>
      <c r="M401" s="231">
        <v>0.41359000000000001</v>
      </c>
      <c r="N401" s="1"/>
      <c r="O401" s="1"/>
    </row>
    <row r="402" spans="1:15" ht="12.75" customHeight="1">
      <c r="A402" s="30">
        <v>392</v>
      </c>
      <c r="B402" s="217" t="s">
        <v>189</v>
      </c>
      <c r="C402" s="231">
        <v>2318.85</v>
      </c>
      <c r="D402" s="232">
        <v>2317.7333333333336</v>
      </c>
      <c r="E402" s="232">
        <v>2306.4666666666672</v>
      </c>
      <c r="F402" s="232">
        <v>2294.0833333333335</v>
      </c>
      <c r="G402" s="232">
        <v>2282.8166666666671</v>
      </c>
      <c r="H402" s="232">
        <v>2330.1166666666672</v>
      </c>
      <c r="I402" s="232">
        <v>2341.3833333333337</v>
      </c>
      <c r="J402" s="232">
        <v>2353.7666666666673</v>
      </c>
      <c r="K402" s="231">
        <v>2329</v>
      </c>
      <c r="L402" s="231">
        <v>2305.35</v>
      </c>
      <c r="M402" s="231">
        <v>3.9030399999999998</v>
      </c>
      <c r="N402" s="1"/>
      <c r="O402" s="1"/>
    </row>
    <row r="403" spans="1:15" ht="12.75" customHeight="1">
      <c r="A403" s="30">
        <v>393</v>
      </c>
      <c r="B403" s="217" t="s">
        <v>803</v>
      </c>
      <c r="C403" s="231">
        <v>79.7</v>
      </c>
      <c r="D403" s="232">
        <v>79.766666666666666</v>
      </c>
      <c r="E403" s="232">
        <v>78.983333333333334</v>
      </c>
      <c r="F403" s="232">
        <v>78.266666666666666</v>
      </c>
      <c r="G403" s="232">
        <v>77.483333333333334</v>
      </c>
      <c r="H403" s="232">
        <v>80.483333333333334</v>
      </c>
      <c r="I403" s="232">
        <v>81.266666666666666</v>
      </c>
      <c r="J403" s="232">
        <v>81.983333333333334</v>
      </c>
      <c r="K403" s="231">
        <v>80.55</v>
      </c>
      <c r="L403" s="231">
        <v>79.05</v>
      </c>
      <c r="M403" s="231">
        <v>50.396990000000002</v>
      </c>
      <c r="N403" s="1"/>
      <c r="O403" s="1"/>
    </row>
    <row r="404" spans="1:15" ht="12.75" customHeight="1">
      <c r="A404" s="30">
        <v>394</v>
      </c>
      <c r="B404" s="217" t="s">
        <v>271</v>
      </c>
      <c r="C404" s="231">
        <v>5361.5</v>
      </c>
      <c r="D404" s="232">
        <v>5360.2166666666662</v>
      </c>
      <c r="E404" s="232">
        <v>5350.5333333333328</v>
      </c>
      <c r="F404" s="232">
        <v>5339.5666666666666</v>
      </c>
      <c r="G404" s="232">
        <v>5329.8833333333332</v>
      </c>
      <c r="H404" s="232">
        <v>5371.1833333333325</v>
      </c>
      <c r="I404" s="232">
        <v>5380.866666666665</v>
      </c>
      <c r="J404" s="232">
        <v>5391.8333333333321</v>
      </c>
      <c r="K404" s="231">
        <v>5369.9</v>
      </c>
      <c r="L404" s="231">
        <v>5349.25</v>
      </c>
      <c r="M404" s="231">
        <v>3.6110000000000003E-2</v>
      </c>
      <c r="N404" s="1"/>
      <c r="O404" s="1"/>
    </row>
    <row r="405" spans="1:15" ht="12.75" customHeight="1">
      <c r="A405" s="30">
        <v>395</v>
      </c>
      <c r="B405" s="217" t="s">
        <v>827</v>
      </c>
      <c r="C405" s="231">
        <v>1169.7</v>
      </c>
      <c r="D405" s="232">
        <v>1174.8499999999999</v>
      </c>
      <c r="E405" s="232">
        <v>1158.4499999999998</v>
      </c>
      <c r="F405" s="232">
        <v>1147.1999999999998</v>
      </c>
      <c r="G405" s="232">
        <v>1130.7999999999997</v>
      </c>
      <c r="H405" s="232">
        <v>1186.0999999999999</v>
      </c>
      <c r="I405" s="232">
        <v>1202.5</v>
      </c>
      <c r="J405" s="232">
        <v>1213.75</v>
      </c>
      <c r="K405" s="231">
        <v>1191.25</v>
      </c>
      <c r="L405" s="231">
        <v>1163.5999999999999</v>
      </c>
      <c r="M405" s="231">
        <v>4.6366300000000003</v>
      </c>
      <c r="N405" s="1"/>
      <c r="O405" s="1"/>
    </row>
    <row r="406" spans="1:15" ht="12.75" customHeight="1">
      <c r="A406" s="30">
        <v>396</v>
      </c>
      <c r="B406" s="217" t="s">
        <v>828</v>
      </c>
      <c r="C406" s="231">
        <v>331.3</v>
      </c>
      <c r="D406" s="232">
        <v>332.63333333333333</v>
      </c>
      <c r="E406" s="232">
        <v>328.76666666666665</v>
      </c>
      <c r="F406" s="232">
        <v>326.23333333333335</v>
      </c>
      <c r="G406" s="232">
        <v>322.36666666666667</v>
      </c>
      <c r="H406" s="232">
        <v>335.16666666666663</v>
      </c>
      <c r="I406" s="232">
        <v>339.0333333333333</v>
      </c>
      <c r="J406" s="232">
        <v>341.56666666666661</v>
      </c>
      <c r="K406" s="231">
        <v>336.5</v>
      </c>
      <c r="L406" s="231">
        <v>330.1</v>
      </c>
      <c r="M406" s="231">
        <v>0.60721000000000003</v>
      </c>
      <c r="N406" s="1"/>
      <c r="O406" s="1"/>
    </row>
    <row r="407" spans="1:15" ht="12.75" customHeight="1">
      <c r="A407" s="30">
        <v>397</v>
      </c>
      <c r="B407" s="217" t="s">
        <v>461</v>
      </c>
      <c r="C407" s="231">
        <v>2943</v>
      </c>
      <c r="D407" s="232">
        <v>2932.4</v>
      </c>
      <c r="E407" s="232">
        <v>2875.8</v>
      </c>
      <c r="F407" s="232">
        <v>2808.6</v>
      </c>
      <c r="G407" s="232">
        <v>2752</v>
      </c>
      <c r="H407" s="232">
        <v>2999.6000000000004</v>
      </c>
      <c r="I407" s="232">
        <v>3056.2</v>
      </c>
      <c r="J407" s="232">
        <v>3123.4000000000005</v>
      </c>
      <c r="K407" s="231">
        <v>2989</v>
      </c>
      <c r="L407" s="231">
        <v>2865.2</v>
      </c>
      <c r="M407" s="231">
        <v>8.3014399999999995</v>
      </c>
      <c r="N407" s="1"/>
      <c r="O407" s="1"/>
    </row>
    <row r="408" spans="1:15" ht="12.75" customHeight="1">
      <c r="A408" s="30">
        <v>398</v>
      </c>
      <c r="B408" s="217" t="s">
        <v>860</v>
      </c>
      <c r="C408" s="231">
        <v>477.55</v>
      </c>
      <c r="D408" s="232">
        <v>480.98333333333329</v>
      </c>
      <c r="E408" s="232">
        <v>470.96666666666658</v>
      </c>
      <c r="F408" s="232">
        <v>464.38333333333327</v>
      </c>
      <c r="G408" s="232">
        <v>454.36666666666656</v>
      </c>
      <c r="H408" s="232">
        <v>487.56666666666661</v>
      </c>
      <c r="I408" s="232">
        <v>497.58333333333337</v>
      </c>
      <c r="J408" s="232">
        <v>504.16666666666663</v>
      </c>
      <c r="K408" s="231">
        <v>491</v>
      </c>
      <c r="L408" s="231">
        <v>474.4</v>
      </c>
      <c r="M408" s="231">
        <v>1.06498</v>
      </c>
      <c r="N408" s="1"/>
      <c r="O408" s="1"/>
    </row>
    <row r="409" spans="1:15" ht="12.75" customHeight="1">
      <c r="A409" s="30">
        <v>399</v>
      </c>
      <c r="B409" s="217" t="s">
        <v>462</v>
      </c>
      <c r="C409" s="231">
        <v>1172.0999999999999</v>
      </c>
      <c r="D409" s="232">
        <v>1177.0333333333333</v>
      </c>
      <c r="E409" s="232">
        <v>1165.0666666666666</v>
      </c>
      <c r="F409" s="232">
        <v>1158.0333333333333</v>
      </c>
      <c r="G409" s="232">
        <v>1146.0666666666666</v>
      </c>
      <c r="H409" s="232">
        <v>1184.0666666666666</v>
      </c>
      <c r="I409" s="232">
        <v>1196.0333333333333</v>
      </c>
      <c r="J409" s="232">
        <v>1203.0666666666666</v>
      </c>
      <c r="K409" s="231">
        <v>1189</v>
      </c>
      <c r="L409" s="231">
        <v>1170</v>
      </c>
      <c r="M409" s="231">
        <v>0.11716</v>
      </c>
      <c r="N409" s="1"/>
      <c r="O409" s="1"/>
    </row>
    <row r="410" spans="1:15" ht="12.75" customHeight="1">
      <c r="A410" s="30">
        <v>400</v>
      </c>
      <c r="B410" s="217" t="s">
        <v>463</v>
      </c>
      <c r="C410" s="231">
        <v>295.95</v>
      </c>
      <c r="D410" s="232">
        <v>287.31666666666666</v>
      </c>
      <c r="E410" s="232">
        <v>266.63333333333333</v>
      </c>
      <c r="F410" s="232">
        <v>237.31666666666666</v>
      </c>
      <c r="G410" s="232">
        <v>216.63333333333333</v>
      </c>
      <c r="H410" s="232">
        <v>316.63333333333333</v>
      </c>
      <c r="I410" s="232">
        <v>337.31666666666661</v>
      </c>
      <c r="J410" s="232">
        <v>366.63333333333333</v>
      </c>
      <c r="K410" s="231">
        <v>308</v>
      </c>
      <c r="L410" s="231">
        <v>258</v>
      </c>
      <c r="M410" s="231">
        <v>76.173400000000001</v>
      </c>
      <c r="N410" s="1"/>
      <c r="O410" s="1"/>
    </row>
    <row r="411" spans="1:15" ht="12.75" customHeight="1">
      <c r="A411" s="30">
        <v>401</v>
      </c>
      <c r="B411" s="217" t="s">
        <v>464</v>
      </c>
      <c r="C411" s="231">
        <v>119.1</v>
      </c>
      <c r="D411" s="232">
        <v>119.71666666666665</v>
      </c>
      <c r="E411" s="232">
        <v>118.08333333333331</v>
      </c>
      <c r="F411" s="232">
        <v>117.06666666666666</v>
      </c>
      <c r="G411" s="232">
        <v>115.43333333333332</v>
      </c>
      <c r="H411" s="232">
        <v>120.73333333333331</v>
      </c>
      <c r="I411" s="232">
        <v>122.36666666666666</v>
      </c>
      <c r="J411" s="232">
        <v>123.3833333333333</v>
      </c>
      <c r="K411" s="231">
        <v>121.35</v>
      </c>
      <c r="L411" s="231">
        <v>118.7</v>
      </c>
      <c r="M411" s="231">
        <v>4.8591100000000003</v>
      </c>
      <c r="N411" s="1"/>
      <c r="O411" s="1"/>
    </row>
    <row r="412" spans="1:15" ht="12.75" customHeight="1">
      <c r="A412" s="30">
        <v>402</v>
      </c>
      <c r="B412" s="217" t="s">
        <v>861</v>
      </c>
      <c r="C412" s="231">
        <v>645.54999999999995</v>
      </c>
      <c r="D412" s="232">
        <v>642.86666666666667</v>
      </c>
      <c r="E412" s="232">
        <v>637.73333333333335</v>
      </c>
      <c r="F412" s="232">
        <v>629.91666666666663</v>
      </c>
      <c r="G412" s="232">
        <v>624.7833333333333</v>
      </c>
      <c r="H412" s="232">
        <v>650.68333333333339</v>
      </c>
      <c r="I412" s="232">
        <v>655.81666666666683</v>
      </c>
      <c r="J412" s="232">
        <v>663.63333333333344</v>
      </c>
      <c r="K412" s="231">
        <v>648</v>
      </c>
      <c r="L412" s="231">
        <v>635.04999999999995</v>
      </c>
      <c r="M412" s="231">
        <v>8.9620000000000005E-2</v>
      </c>
      <c r="N412" s="1"/>
      <c r="O412" s="1"/>
    </row>
    <row r="413" spans="1:15" ht="12.75" customHeight="1">
      <c r="A413" s="30">
        <v>403</v>
      </c>
      <c r="B413" s="217" t="s">
        <v>187</v>
      </c>
      <c r="C413" s="231">
        <v>25757.4</v>
      </c>
      <c r="D413" s="232">
        <v>25545.899999999998</v>
      </c>
      <c r="E413" s="232">
        <v>25041.749999999996</v>
      </c>
      <c r="F413" s="232">
        <v>24326.1</v>
      </c>
      <c r="G413" s="232">
        <v>23821.949999999997</v>
      </c>
      <c r="H413" s="232">
        <v>26261.549999999996</v>
      </c>
      <c r="I413" s="232">
        <v>26765.699999999997</v>
      </c>
      <c r="J413" s="232">
        <v>27481.349999999995</v>
      </c>
      <c r="K413" s="231">
        <v>26050.05</v>
      </c>
      <c r="L413" s="231">
        <v>24830.25</v>
      </c>
      <c r="M413" s="231">
        <v>1.3220499999999999</v>
      </c>
      <c r="N413" s="1"/>
      <c r="O413" s="1"/>
    </row>
    <row r="414" spans="1:15" ht="12.75" customHeight="1">
      <c r="A414" s="30">
        <v>404</v>
      </c>
      <c r="B414" s="217" t="s">
        <v>829</v>
      </c>
      <c r="C414" s="231">
        <v>47.4</v>
      </c>
      <c r="D414" s="232">
        <v>47.65</v>
      </c>
      <c r="E414" s="232">
        <v>46.949999999999996</v>
      </c>
      <c r="F414" s="232">
        <v>46.5</v>
      </c>
      <c r="G414" s="232">
        <v>45.8</v>
      </c>
      <c r="H414" s="232">
        <v>48.099999999999994</v>
      </c>
      <c r="I414" s="232">
        <v>48.8</v>
      </c>
      <c r="J414" s="232">
        <v>49.249999999999993</v>
      </c>
      <c r="K414" s="231">
        <v>48.35</v>
      </c>
      <c r="L414" s="231">
        <v>47.2</v>
      </c>
      <c r="M414" s="231">
        <v>29.782330000000002</v>
      </c>
      <c r="N414" s="1"/>
      <c r="O414" s="1"/>
    </row>
    <row r="415" spans="1:15" ht="12.75" customHeight="1">
      <c r="A415" s="30">
        <v>405</v>
      </c>
      <c r="B415" t="s">
        <v>872</v>
      </c>
      <c r="C415" s="312">
        <v>1234.0999999999999</v>
      </c>
      <c r="D415" s="313">
        <v>1241.9666666666665</v>
      </c>
      <c r="E415" s="313">
        <v>1222.633333333333</v>
      </c>
      <c r="F415" s="313">
        <v>1211.1666666666665</v>
      </c>
      <c r="G415" s="313">
        <v>1191.833333333333</v>
      </c>
      <c r="H415" s="313">
        <v>1253.4333333333329</v>
      </c>
      <c r="I415" s="313">
        <v>1272.7666666666664</v>
      </c>
      <c r="J415" s="313">
        <v>1284.2333333333329</v>
      </c>
      <c r="K415" s="312">
        <v>1261.3</v>
      </c>
      <c r="L415" s="312">
        <v>1230.5</v>
      </c>
      <c r="M415" s="312">
        <v>4.15463</v>
      </c>
      <c r="N415" s="1"/>
      <c r="O415" s="1"/>
    </row>
    <row r="416" spans="1:15" ht="12.75" customHeight="1">
      <c r="A416" s="30">
        <v>406</v>
      </c>
      <c r="B416" s="217" t="s">
        <v>830</v>
      </c>
      <c r="C416" s="231">
        <v>290.75</v>
      </c>
      <c r="D416" s="232">
        <v>290.76666666666665</v>
      </c>
      <c r="E416" s="232">
        <v>287.98333333333329</v>
      </c>
      <c r="F416" s="232">
        <v>285.21666666666664</v>
      </c>
      <c r="G416" s="232">
        <v>282.43333333333328</v>
      </c>
      <c r="H416" s="232">
        <v>293.5333333333333</v>
      </c>
      <c r="I416" s="232">
        <v>296.31666666666661</v>
      </c>
      <c r="J416" s="232">
        <v>299.08333333333331</v>
      </c>
      <c r="K416" s="231">
        <v>293.55</v>
      </c>
      <c r="L416" s="231">
        <v>288</v>
      </c>
      <c r="M416" s="231">
        <v>1.28494</v>
      </c>
      <c r="N416" s="1"/>
      <c r="O416" s="1"/>
    </row>
    <row r="417" spans="1:15" ht="12.75" customHeight="1">
      <c r="A417" s="30">
        <v>407</v>
      </c>
      <c r="B417" s="217" t="s">
        <v>188</v>
      </c>
      <c r="C417" s="231">
        <v>3194.95</v>
      </c>
      <c r="D417" s="232">
        <v>3208.4500000000003</v>
      </c>
      <c r="E417" s="232">
        <v>3171.9000000000005</v>
      </c>
      <c r="F417" s="232">
        <v>3148.8500000000004</v>
      </c>
      <c r="G417" s="232">
        <v>3112.3000000000006</v>
      </c>
      <c r="H417" s="232">
        <v>3231.5000000000005</v>
      </c>
      <c r="I417" s="232">
        <v>3268.0500000000006</v>
      </c>
      <c r="J417" s="232">
        <v>3291.1000000000004</v>
      </c>
      <c r="K417" s="231">
        <v>3245</v>
      </c>
      <c r="L417" s="231">
        <v>3185.4</v>
      </c>
      <c r="M417" s="231">
        <v>3.5023599999999999</v>
      </c>
      <c r="N417" s="1"/>
      <c r="O417" s="1"/>
    </row>
    <row r="418" spans="1:15" ht="12.75" customHeight="1">
      <c r="A418" s="30">
        <v>408</v>
      </c>
      <c r="B418" s="217" t="s">
        <v>465</v>
      </c>
      <c r="C418" s="231">
        <v>588.25</v>
      </c>
      <c r="D418" s="232">
        <v>585.6</v>
      </c>
      <c r="E418" s="232">
        <v>579.25</v>
      </c>
      <c r="F418" s="232">
        <v>570.25</v>
      </c>
      <c r="G418" s="232">
        <v>563.9</v>
      </c>
      <c r="H418" s="232">
        <v>594.6</v>
      </c>
      <c r="I418" s="232">
        <v>600.95000000000016</v>
      </c>
      <c r="J418" s="232">
        <v>609.95000000000005</v>
      </c>
      <c r="K418" s="231">
        <v>591.95000000000005</v>
      </c>
      <c r="L418" s="231">
        <v>576.6</v>
      </c>
      <c r="M418" s="231">
        <v>0.75390000000000001</v>
      </c>
      <c r="N418" s="1"/>
      <c r="O418" s="1"/>
    </row>
    <row r="419" spans="1:15" ht="12.75" customHeight="1">
      <c r="A419" s="30">
        <v>409</v>
      </c>
      <c r="B419" s="217" t="s">
        <v>466</v>
      </c>
      <c r="C419" s="231">
        <v>4027.75</v>
      </c>
      <c r="D419" s="232">
        <v>4025.7833333333333</v>
      </c>
      <c r="E419" s="232">
        <v>3972.9666666666667</v>
      </c>
      <c r="F419" s="232">
        <v>3918.1833333333334</v>
      </c>
      <c r="G419" s="232">
        <v>3865.3666666666668</v>
      </c>
      <c r="H419" s="232">
        <v>4080.5666666666666</v>
      </c>
      <c r="I419" s="232">
        <v>4133.3833333333332</v>
      </c>
      <c r="J419" s="232">
        <v>4188.1666666666661</v>
      </c>
      <c r="K419" s="231">
        <v>4078.6</v>
      </c>
      <c r="L419" s="231">
        <v>3971</v>
      </c>
      <c r="M419" s="231">
        <v>1.1348199999999999</v>
      </c>
      <c r="N419" s="1"/>
      <c r="O419" s="1"/>
    </row>
    <row r="420" spans="1:15" ht="12.75" customHeight="1">
      <c r="A420" s="30">
        <v>410</v>
      </c>
      <c r="B420" s="217" t="s">
        <v>798</v>
      </c>
      <c r="C420" s="231">
        <v>462.7</v>
      </c>
      <c r="D420" s="232">
        <v>464.43333333333339</v>
      </c>
      <c r="E420" s="232">
        <v>458.36666666666679</v>
      </c>
      <c r="F420" s="232">
        <v>454.03333333333342</v>
      </c>
      <c r="G420" s="232">
        <v>447.96666666666681</v>
      </c>
      <c r="H420" s="232">
        <v>468.76666666666677</v>
      </c>
      <c r="I420" s="232">
        <v>474.83333333333337</v>
      </c>
      <c r="J420" s="232">
        <v>479.16666666666674</v>
      </c>
      <c r="K420" s="231">
        <v>470.5</v>
      </c>
      <c r="L420" s="231">
        <v>460.1</v>
      </c>
      <c r="M420" s="231">
        <v>4.8987100000000003</v>
      </c>
      <c r="N420" s="1"/>
      <c r="O420" s="1"/>
    </row>
    <row r="421" spans="1:15" ht="12.75" customHeight="1">
      <c r="A421" s="30">
        <v>411</v>
      </c>
      <c r="B421" s="217" t="s">
        <v>467</v>
      </c>
      <c r="C421" s="231">
        <v>680</v>
      </c>
      <c r="D421" s="232">
        <v>678.85</v>
      </c>
      <c r="E421" s="232">
        <v>668.7</v>
      </c>
      <c r="F421" s="232">
        <v>657.4</v>
      </c>
      <c r="G421" s="232">
        <v>647.25</v>
      </c>
      <c r="H421" s="232">
        <v>690.15000000000009</v>
      </c>
      <c r="I421" s="232">
        <v>700.3</v>
      </c>
      <c r="J421" s="232">
        <v>711.60000000000014</v>
      </c>
      <c r="K421" s="231">
        <v>689</v>
      </c>
      <c r="L421" s="231">
        <v>667.55</v>
      </c>
      <c r="M421" s="231">
        <v>1.5039100000000001</v>
      </c>
      <c r="N421" s="1"/>
      <c r="O421" s="1"/>
    </row>
    <row r="422" spans="1:15" ht="12.75" customHeight="1">
      <c r="A422" s="30">
        <v>412</v>
      </c>
      <c r="B422" s="217" t="s">
        <v>831</v>
      </c>
      <c r="C422" s="231">
        <v>509.05</v>
      </c>
      <c r="D422" s="232">
        <v>511.98333333333329</v>
      </c>
      <c r="E422" s="232">
        <v>503.16666666666663</v>
      </c>
      <c r="F422" s="232">
        <v>497.28333333333336</v>
      </c>
      <c r="G422" s="232">
        <v>488.4666666666667</v>
      </c>
      <c r="H422" s="232">
        <v>517.86666666666656</v>
      </c>
      <c r="I422" s="232">
        <v>526.68333333333328</v>
      </c>
      <c r="J422" s="232">
        <v>532.56666666666649</v>
      </c>
      <c r="K422" s="231">
        <v>520.79999999999995</v>
      </c>
      <c r="L422" s="231">
        <v>506.1</v>
      </c>
      <c r="M422" s="231">
        <v>2.5007799999999998</v>
      </c>
      <c r="N422" s="1"/>
      <c r="O422" s="1"/>
    </row>
    <row r="423" spans="1:15" ht="12.75" customHeight="1">
      <c r="A423" s="30">
        <v>413</v>
      </c>
      <c r="B423" s="217" t="s">
        <v>186</v>
      </c>
      <c r="C423" s="231">
        <v>531</v>
      </c>
      <c r="D423" s="232">
        <v>532.80000000000007</v>
      </c>
      <c r="E423" s="232">
        <v>525.95000000000016</v>
      </c>
      <c r="F423" s="232">
        <v>520.90000000000009</v>
      </c>
      <c r="G423" s="232">
        <v>514.05000000000018</v>
      </c>
      <c r="H423" s="232">
        <v>537.85000000000014</v>
      </c>
      <c r="I423" s="232">
        <v>544.70000000000005</v>
      </c>
      <c r="J423" s="232">
        <v>549.75000000000011</v>
      </c>
      <c r="K423" s="231">
        <v>539.65</v>
      </c>
      <c r="L423" s="231">
        <v>527.75</v>
      </c>
      <c r="M423" s="231">
        <v>141.92008000000001</v>
      </c>
      <c r="N423" s="1"/>
      <c r="O423" s="1"/>
    </row>
    <row r="424" spans="1:15" ht="12.75" customHeight="1">
      <c r="A424" s="30">
        <v>414</v>
      </c>
      <c r="B424" s="217" t="s">
        <v>184</v>
      </c>
      <c r="C424" s="231">
        <v>86.15</v>
      </c>
      <c r="D424" s="232">
        <v>86.366666666666674</v>
      </c>
      <c r="E424" s="232">
        <v>85.083333333333343</v>
      </c>
      <c r="F424" s="232">
        <v>84.016666666666666</v>
      </c>
      <c r="G424" s="232">
        <v>82.733333333333334</v>
      </c>
      <c r="H424" s="232">
        <v>87.433333333333351</v>
      </c>
      <c r="I424" s="232">
        <v>88.716666666666683</v>
      </c>
      <c r="J424" s="232">
        <v>89.78333333333336</v>
      </c>
      <c r="K424" s="231">
        <v>87.65</v>
      </c>
      <c r="L424" s="231">
        <v>85.3</v>
      </c>
      <c r="M424" s="231">
        <v>215.25591</v>
      </c>
      <c r="N424" s="1"/>
      <c r="O424" s="1"/>
    </row>
    <row r="425" spans="1:15" ht="12.75" customHeight="1">
      <c r="A425" s="30">
        <v>415</v>
      </c>
      <c r="B425" s="217" t="s">
        <v>468</v>
      </c>
      <c r="C425" s="231">
        <v>298.2</v>
      </c>
      <c r="D425" s="232">
        <v>299.46666666666664</v>
      </c>
      <c r="E425" s="232">
        <v>295.23333333333329</v>
      </c>
      <c r="F425" s="232">
        <v>292.26666666666665</v>
      </c>
      <c r="G425" s="232">
        <v>288.0333333333333</v>
      </c>
      <c r="H425" s="232">
        <v>302.43333333333328</v>
      </c>
      <c r="I425" s="232">
        <v>306.66666666666663</v>
      </c>
      <c r="J425" s="232">
        <v>309.63333333333327</v>
      </c>
      <c r="K425" s="231">
        <v>303.7</v>
      </c>
      <c r="L425" s="231">
        <v>296.5</v>
      </c>
      <c r="M425" s="231">
        <v>2.5063200000000001</v>
      </c>
      <c r="N425" s="1"/>
      <c r="O425" s="1"/>
    </row>
    <row r="426" spans="1:15" ht="12.75" customHeight="1">
      <c r="A426" s="30">
        <v>416</v>
      </c>
      <c r="B426" s="217" t="s">
        <v>469</v>
      </c>
      <c r="C426" s="231">
        <v>171.3</v>
      </c>
      <c r="D426" s="232">
        <v>171.65</v>
      </c>
      <c r="E426" s="232">
        <v>169.60000000000002</v>
      </c>
      <c r="F426" s="232">
        <v>167.9</v>
      </c>
      <c r="G426" s="232">
        <v>165.85000000000002</v>
      </c>
      <c r="H426" s="232">
        <v>173.35000000000002</v>
      </c>
      <c r="I426" s="232">
        <v>175.40000000000003</v>
      </c>
      <c r="J426" s="232">
        <v>177.10000000000002</v>
      </c>
      <c r="K426" s="231">
        <v>173.7</v>
      </c>
      <c r="L426" s="231">
        <v>169.95</v>
      </c>
      <c r="M426" s="231">
        <v>3.8559399999999999</v>
      </c>
      <c r="N426" s="1"/>
      <c r="O426" s="1"/>
    </row>
    <row r="427" spans="1:15" ht="12.75" customHeight="1">
      <c r="A427" s="30">
        <v>417</v>
      </c>
      <c r="B427" s="217" t="s">
        <v>470</v>
      </c>
      <c r="C427" s="231">
        <v>362.05</v>
      </c>
      <c r="D427" s="232">
        <v>365.7</v>
      </c>
      <c r="E427" s="232">
        <v>356.4</v>
      </c>
      <c r="F427" s="232">
        <v>350.75</v>
      </c>
      <c r="G427" s="232">
        <v>341.45</v>
      </c>
      <c r="H427" s="232">
        <v>371.34999999999997</v>
      </c>
      <c r="I427" s="232">
        <v>380.65000000000003</v>
      </c>
      <c r="J427" s="232">
        <v>386.29999999999995</v>
      </c>
      <c r="K427" s="231">
        <v>375</v>
      </c>
      <c r="L427" s="231">
        <v>360.05</v>
      </c>
      <c r="M427" s="231">
        <v>1.1490100000000001</v>
      </c>
      <c r="N427" s="1"/>
      <c r="O427" s="1"/>
    </row>
    <row r="428" spans="1:15" ht="12.75" customHeight="1">
      <c r="A428" s="30">
        <v>418</v>
      </c>
      <c r="B428" s="217" t="s">
        <v>471</v>
      </c>
      <c r="C428" s="231">
        <v>427.95</v>
      </c>
      <c r="D428" s="232">
        <v>430.59999999999997</v>
      </c>
      <c r="E428" s="232">
        <v>421.74999999999994</v>
      </c>
      <c r="F428" s="232">
        <v>415.54999999999995</v>
      </c>
      <c r="G428" s="232">
        <v>406.69999999999993</v>
      </c>
      <c r="H428" s="232">
        <v>436.79999999999995</v>
      </c>
      <c r="I428" s="232">
        <v>445.65</v>
      </c>
      <c r="J428" s="232">
        <v>451.84999999999997</v>
      </c>
      <c r="K428" s="231">
        <v>439.45</v>
      </c>
      <c r="L428" s="231">
        <v>424.4</v>
      </c>
      <c r="M428" s="231">
        <v>2.08745</v>
      </c>
      <c r="N428" s="1"/>
      <c r="O428" s="1"/>
    </row>
    <row r="429" spans="1:15" ht="12.75" customHeight="1">
      <c r="A429" s="30">
        <v>419</v>
      </c>
      <c r="B429" s="217" t="s">
        <v>472</v>
      </c>
      <c r="C429" s="231">
        <v>202.4</v>
      </c>
      <c r="D429" s="232">
        <v>203.23333333333335</v>
      </c>
      <c r="E429" s="232">
        <v>200.66666666666669</v>
      </c>
      <c r="F429" s="232">
        <v>198.93333333333334</v>
      </c>
      <c r="G429" s="232">
        <v>196.36666666666667</v>
      </c>
      <c r="H429" s="232">
        <v>204.9666666666667</v>
      </c>
      <c r="I429" s="232">
        <v>207.53333333333336</v>
      </c>
      <c r="J429" s="232">
        <v>209.26666666666671</v>
      </c>
      <c r="K429" s="231">
        <v>205.8</v>
      </c>
      <c r="L429" s="231">
        <v>201.5</v>
      </c>
      <c r="M429" s="231">
        <v>5.3477199999999998</v>
      </c>
      <c r="N429" s="1"/>
      <c r="O429" s="1"/>
    </row>
    <row r="430" spans="1:15" ht="12.75" customHeight="1">
      <c r="A430" s="30">
        <v>420</v>
      </c>
      <c r="B430" s="217" t="s">
        <v>190</v>
      </c>
      <c r="C430" s="231">
        <v>984.5</v>
      </c>
      <c r="D430" s="232">
        <v>987.66666666666663</v>
      </c>
      <c r="E430" s="232">
        <v>978.83333333333326</v>
      </c>
      <c r="F430" s="232">
        <v>973.16666666666663</v>
      </c>
      <c r="G430" s="232">
        <v>964.33333333333326</v>
      </c>
      <c r="H430" s="232">
        <v>993.33333333333326</v>
      </c>
      <c r="I430" s="232">
        <v>1002.1666666666665</v>
      </c>
      <c r="J430" s="232">
        <v>1007.8333333333333</v>
      </c>
      <c r="K430" s="231">
        <v>996.5</v>
      </c>
      <c r="L430" s="231">
        <v>982</v>
      </c>
      <c r="M430" s="231">
        <v>18.47026</v>
      </c>
      <c r="N430" s="1"/>
      <c r="O430" s="1"/>
    </row>
    <row r="431" spans="1:15" ht="12.75" customHeight="1">
      <c r="A431" s="30">
        <v>421</v>
      </c>
      <c r="B431" s="217" t="s">
        <v>191</v>
      </c>
      <c r="C431" s="231">
        <v>454.35</v>
      </c>
      <c r="D431" s="232">
        <v>456.26666666666665</v>
      </c>
      <c r="E431" s="232">
        <v>451.13333333333333</v>
      </c>
      <c r="F431" s="232">
        <v>447.91666666666669</v>
      </c>
      <c r="G431" s="232">
        <v>442.78333333333336</v>
      </c>
      <c r="H431" s="232">
        <v>459.48333333333329</v>
      </c>
      <c r="I431" s="232">
        <v>464.61666666666662</v>
      </c>
      <c r="J431" s="232">
        <v>467.83333333333326</v>
      </c>
      <c r="K431" s="231">
        <v>461.4</v>
      </c>
      <c r="L431" s="231">
        <v>453.05</v>
      </c>
      <c r="M431" s="231">
        <v>3.8500800000000002</v>
      </c>
      <c r="N431" s="1"/>
      <c r="O431" s="1"/>
    </row>
    <row r="432" spans="1:15" ht="12.75" customHeight="1">
      <c r="A432" s="30">
        <v>422</v>
      </c>
      <c r="B432" s="217" t="s">
        <v>473</v>
      </c>
      <c r="C432" s="231">
        <v>2353.25</v>
      </c>
      <c r="D432" s="232">
        <v>2343.2333333333336</v>
      </c>
      <c r="E432" s="232">
        <v>2326.6166666666672</v>
      </c>
      <c r="F432" s="232">
        <v>2299.9833333333336</v>
      </c>
      <c r="G432" s="232">
        <v>2283.3666666666672</v>
      </c>
      <c r="H432" s="232">
        <v>2369.8666666666672</v>
      </c>
      <c r="I432" s="232">
        <v>2386.483333333334</v>
      </c>
      <c r="J432" s="232">
        <v>2413.1166666666672</v>
      </c>
      <c r="K432" s="231">
        <v>2359.85</v>
      </c>
      <c r="L432" s="231">
        <v>2316.6</v>
      </c>
      <c r="M432" s="231">
        <v>0.13728000000000001</v>
      </c>
      <c r="N432" s="1"/>
      <c r="O432" s="1"/>
    </row>
    <row r="433" spans="1:15" ht="12.75" customHeight="1">
      <c r="A433" s="30">
        <v>423</v>
      </c>
      <c r="B433" s="217" t="s">
        <v>474</v>
      </c>
      <c r="C433" s="231">
        <v>994.25</v>
      </c>
      <c r="D433" s="232">
        <v>999.76666666666677</v>
      </c>
      <c r="E433" s="232">
        <v>984.68333333333351</v>
      </c>
      <c r="F433" s="232">
        <v>975.11666666666679</v>
      </c>
      <c r="G433" s="232">
        <v>960.03333333333353</v>
      </c>
      <c r="H433" s="232">
        <v>1009.3333333333335</v>
      </c>
      <c r="I433" s="232">
        <v>1024.4166666666667</v>
      </c>
      <c r="J433" s="232">
        <v>1033.9833333333336</v>
      </c>
      <c r="K433" s="231">
        <v>1014.85</v>
      </c>
      <c r="L433" s="231">
        <v>990.2</v>
      </c>
      <c r="M433" s="231">
        <v>0.52746000000000004</v>
      </c>
      <c r="N433" s="1"/>
      <c r="O433" s="1"/>
    </row>
    <row r="434" spans="1:15" ht="12.75" customHeight="1">
      <c r="A434" s="30">
        <v>424</v>
      </c>
      <c r="B434" s="217" t="s">
        <v>475</v>
      </c>
      <c r="C434" s="231">
        <v>325.60000000000002</v>
      </c>
      <c r="D434" s="232">
        <v>322.86666666666667</v>
      </c>
      <c r="E434" s="232">
        <v>315.73333333333335</v>
      </c>
      <c r="F434" s="232">
        <v>305.86666666666667</v>
      </c>
      <c r="G434" s="232">
        <v>298.73333333333335</v>
      </c>
      <c r="H434" s="232">
        <v>332.73333333333335</v>
      </c>
      <c r="I434" s="232">
        <v>339.86666666666667</v>
      </c>
      <c r="J434" s="232">
        <v>349.73333333333335</v>
      </c>
      <c r="K434" s="231">
        <v>330</v>
      </c>
      <c r="L434" s="231">
        <v>313</v>
      </c>
      <c r="M434" s="231">
        <v>1.5967100000000001</v>
      </c>
      <c r="N434" s="1"/>
      <c r="O434" s="1"/>
    </row>
    <row r="435" spans="1:15" ht="12.75" customHeight="1">
      <c r="A435" s="30">
        <v>425</v>
      </c>
      <c r="B435" s="217" t="s">
        <v>476</v>
      </c>
      <c r="C435" s="231">
        <v>359.15</v>
      </c>
      <c r="D435" s="232">
        <v>358.7166666666667</v>
      </c>
      <c r="E435" s="232">
        <v>351.43333333333339</v>
      </c>
      <c r="F435" s="232">
        <v>343.7166666666667</v>
      </c>
      <c r="G435" s="232">
        <v>336.43333333333339</v>
      </c>
      <c r="H435" s="232">
        <v>366.43333333333339</v>
      </c>
      <c r="I435" s="232">
        <v>373.7166666666667</v>
      </c>
      <c r="J435" s="232">
        <v>381.43333333333339</v>
      </c>
      <c r="K435" s="231">
        <v>366</v>
      </c>
      <c r="L435" s="231">
        <v>351</v>
      </c>
      <c r="M435" s="231">
        <v>3.49627</v>
      </c>
      <c r="N435" s="1"/>
      <c r="O435" s="1"/>
    </row>
    <row r="436" spans="1:15" ht="12.75" customHeight="1">
      <c r="A436" s="30">
        <v>426</v>
      </c>
      <c r="B436" s="217" t="s">
        <v>477</v>
      </c>
      <c r="C436" s="231">
        <v>2746.5</v>
      </c>
      <c r="D436" s="232">
        <v>2742.9666666666667</v>
      </c>
      <c r="E436" s="232">
        <v>2711.9333333333334</v>
      </c>
      <c r="F436" s="232">
        <v>2677.3666666666668</v>
      </c>
      <c r="G436" s="232">
        <v>2646.3333333333335</v>
      </c>
      <c r="H436" s="232">
        <v>2777.5333333333333</v>
      </c>
      <c r="I436" s="232">
        <v>2808.5666666666671</v>
      </c>
      <c r="J436" s="232">
        <v>2843.1333333333332</v>
      </c>
      <c r="K436" s="231">
        <v>2774</v>
      </c>
      <c r="L436" s="231">
        <v>2708.4</v>
      </c>
      <c r="M436" s="231">
        <v>1.43401</v>
      </c>
      <c r="N436" s="1"/>
      <c r="O436" s="1"/>
    </row>
    <row r="437" spans="1:15" ht="12.75" customHeight="1">
      <c r="A437" s="30">
        <v>427</v>
      </c>
      <c r="B437" s="217" t="s">
        <v>478</v>
      </c>
      <c r="C437" s="231">
        <v>482.9</v>
      </c>
      <c r="D437" s="232">
        <v>484.63333333333327</v>
      </c>
      <c r="E437" s="232">
        <v>480.56666666666655</v>
      </c>
      <c r="F437" s="232">
        <v>478.23333333333329</v>
      </c>
      <c r="G437" s="232">
        <v>474.16666666666657</v>
      </c>
      <c r="H437" s="232">
        <v>486.96666666666653</v>
      </c>
      <c r="I437" s="232">
        <v>491.03333333333325</v>
      </c>
      <c r="J437" s="232">
        <v>493.3666666666665</v>
      </c>
      <c r="K437" s="231">
        <v>488.7</v>
      </c>
      <c r="L437" s="231">
        <v>482.3</v>
      </c>
      <c r="M437" s="231">
        <v>0.23113</v>
      </c>
      <c r="N437" s="1"/>
      <c r="O437" s="1"/>
    </row>
    <row r="438" spans="1:15" ht="12.75" customHeight="1">
      <c r="A438" s="30">
        <v>428</v>
      </c>
      <c r="B438" s="217" t="s">
        <v>479</v>
      </c>
      <c r="C438" s="231">
        <v>8.9</v>
      </c>
      <c r="D438" s="232">
        <v>8.9666666666666668</v>
      </c>
      <c r="E438" s="232">
        <v>8.7833333333333332</v>
      </c>
      <c r="F438" s="232">
        <v>8.6666666666666661</v>
      </c>
      <c r="G438" s="232">
        <v>8.4833333333333325</v>
      </c>
      <c r="H438" s="232">
        <v>9.0833333333333339</v>
      </c>
      <c r="I438" s="232">
        <v>9.2666666666666675</v>
      </c>
      <c r="J438" s="232">
        <v>9.3833333333333346</v>
      </c>
      <c r="K438" s="231">
        <v>9.15</v>
      </c>
      <c r="L438" s="231">
        <v>8.85</v>
      </c>
      <c r="M438" s="231">
        <v>612.70880999999997</v>
      </c>
      <c r="N438" s="1"/>
      <c r="O438" s="1"/>
    </row>
    <row r="439" spans="1:15" ht="12.75" customHeight="1">
      <c r="A439" s="30">
        <v>429</v>
      </c>
      <c r="B439" s="217" t="s">
        <v>862</v>
      </c>
      <c r="C439" s="231">
        <v>277.14999999999998</v>
      </c>
      <c r="D439" s="232">
        <v>276.43333333333334</v>
      </c>
      <c r="E439" s="232">
        <v>272.86666666666667</v>
      </c>
      <c r="F439" s="232">
        <v>268.58333333333331</v>
      </c>
      <c r="G439" s="232">
        <v>265.01666666666665</v>
      </c>
      <c r="H439" s="232">
        <v>280.7166666666667</v>
      </c>
      <c r="I439" s="232">
        <v>284.28333333333342</v>
      </c>
      <c r="J439" s="232">
        <v>288.56666666666672</v>
      </c>
      <c r="K439" s="231">
        <v>280</v>
      </c>
      <c r="L439" s="231">
        <v>272.14999999999998</v>
      </c>
      <c r="M439" s="231">
        <v>1.30894</v>
      </c>
      <c r="N439" s="1"/>
      <c r="O439" s="1"/>
    </row>
    <row r="440" spans="1:15" ht="12.75" customHeight="1">
      <c r="A440" s="30">
        <v>430</v>
      </c>
      <c r="B440" s="217" t="s">
        <v>480</v>
      </c>
      <c r="C440" s="231">
        <v>1055.55</v>
      </c>
      <c r="D440" s="232">
        <v>1053.2833333333335</v>
      </c>
      <c r="E440" s="232">
        <v>1043.8166666666671</v>
      </c>
      <c r="F440" s="232">
        <v>1032.0833333333335</v>
      </c>
      <c r="G440" s="232">
        <v>1022.616666666667</v>
      </c>
      <c r="H440" s="232">
        <v>1065.0166666666671</v>
      </c>
      <c r="I440" s="232">
        <v>1074.4833333333338</v>
      </c>
      <c r="J440" s="232">
        <v>1086.2166666666672</v>
      </c>
      <c r="K440" s="231">
        <v>1062.75</v>
      </c>
      <c r="L440" s="231">
        <v>1041.55</v>
      </c>
      <c r="M440" s="231">
        <v>0.62602999999999998</v>
      </c>
      <c r="N440" s="1"/>
      <c r="O440" s="1"/>
    </row>
    <row r="441" spans="1:15" ht="12.75" customHeight="1">
      <c r="A441" s="30">
        <v>431</v>
      </c>
      <c r="B441" s="217" t="s">
        <v>272</v>
      </c>
      <c r="C441" s="231">
        <v>567.45000000000005</v>
      </c>
      <c r="D441" s="232">
        <v>568</v>
      </c>
      <c r="E441" s="232">
        <v>563.04999999999995</v>
      </c>
      <c r="F441" s="232">
        <v>558.65</v>
      </c>
      <c r="G441" s="232">
        <v>553.69999999999993</v>
      </c>
      <c r="H441" s="232">
        <v>572.4</v>
      </c>
      <c r="I441" s="232">
        <v>577.35</v>
      </c>
      <c r="J441" s="232">
        <v>581.75</v>
      </c>
      <c r="K441" s="231">
        <v>572.95000000000005</v>
      </c>
      <c r="L441" s="231">
        <v>563.6</v>
      </c>
      <c r="M441" s="231">
        <v>2.5299</v>
      </c>
      <c r="N441" s="1"/>
      <c r="O441" s="1"/>
    </row>
    <row r="442" spans="1:15" ht="12.75" customHeight="1">
      <c r="A442" s="30">
        <v>432</v>
      </c>
      <c r="B442" s="217" t="s">
        <v>481</v>
      </c>
      <c r="C442" s="231">
        <v>1520.1</v>
      </c>
      <c r="D442" s="232">
        <v>1525.1833333333334</v>
      </c>
      <c r="E442" s="232">
        <v>1502.4166666666667</v>
      </c>
      <c r="F442" s="232">
        <v>1484.7333333333333</v>
      </c>
      <c r="G442" s="232">
        <v>1461.9666666666667</v>
      </c>
      <c r="H442" s="232">
        <v>1542.8666666666668</v>
      </c>
      <c r="I442" s="232">
        <v>1565.6333333333332</v>
      </c>
      <c r="J442" s="232">
        <v>1583.3166666666668</v>
      </c>
      <c r="K442" s="231">
        <v>1547.95</v>
      </c>
      <c r="L442" s="231">
        <v>1507.5</v>
      </c>
      <c r="M442" s="231">
        <v>6.2570000000000001E-2</v>
      </c>
      <c r="N442" s="1"/>
      <c r="O442" s="1"/>
    </row>
    <row r="443" spans="1:15" ht="12.75" customHeight="1">
      <c r="A443" s="30">
        <v>433</v>
      </c>
      <c r="B443" s="217" t="s">
        <v>482</v>
      </c>
      <c r="C443" s="231">
        <v>501.6</v>
      </c>
      <c r="D443" s="232">
        <v>487.66666666666669</v>
      </c>
      <c r="E443" s="232">
        <v>445.18333333333339</v>
      </c>
      <c r="F443" s="232">
        <v>388.76666666666671</v>
      </c>
      <c r="G443" s="232">
        <v>346.28333333333342</v>
      </c>
      <c r="H443" s="232">
        <v>544.08333333333337</v>
      </c>
      <c r="I443" s="232">
        <v>586.56666666666661</v>
      </c>
      <c r="J443" s="232">
        <v>642.98333333333335</v>
      </c>
      <c r="K443" s="231">
        <v>530.15</v>
      </c>
      <c r="L443" s="231">
        <v>431.25</v>
      </c>
      <c r="M443" s="231">
        <v>12.41596</v>
      </c>
      <c r="N443" s="1"/>
      <c r="O443" s="1"/>
    </row>
    <row r="444" spans="1:15" ht="12.75" customHeight="1">
      <c r="A444" s="30">
        <v>434</v>
      </c>
      <c r="B444" s="217" t="s">
        <v>483</v>
      </c>
      <c r="C444" s="231">
        <v>771.5</v>
      </c>
      <c r="D444" s="232">
        <v>770.98333333333323</v>
      </c>
      <c r="E444" s="232">
        <v>764.31666666666649</v>
      </c>
      <c r="F444" s="232">
        <v>757.13333333333321</v>
      </c>
      <c r="G444" s="232">
        <v>750.46666666666647</v>
      </c>
      <c r="H444" s="232">
        <v>778.16666666666652</v>
      </c>
      <c r="I444" s="232">
        <v>784.83333333333326</v>
      </c>
      <c r="J444" s="232">
        <v>792.01666666666654</v>
      </c>
      <c r="K444" s="231">
        <v>777.65</v>
      </c>
      <c r="L444" s="231">
        <v>763.8</v>
      </c>
      <c r="M444" s="231">
        <v>0.16294</v>
      </c>
      <c r="N444" s="1"/>
      <c r="O444" s="1"/>
    </row>
    <row r="445" spans="1:15" ht="12.75" customHeight="1">
      <c r="A445" s="30">
        <v>435</v>
      </c>
      <c r="B445" s="217" t="s">
        <v>484</v>
      </c>
      <c r="C445" s="231">
        <v>33.450000000000003</v>
      </c>
      <c r="D445" s="232">
        <v>33.43333333333333</v>
      </c>
      <c r="E445" s="232">
        <v>32.716666666666661</v>
      </c>
      <c r="F445" s="232">
        <v>31.983333333333334</v>
      </c>
      <c r="G445" s="232">
        <v>31.266666666666666</v>
      </c>
      <c r="H445" s="232">
        <v>34.166666666666657</v>
      </c>
      <c r="I445" s="232">
        <v>34.883333333333326</v>
      </c>
      <c r="J445" s="232">
        <v>35.616666666666653</v>
      </c>
      <c r="K445" s="231">
        <v>34.15</v>
      </c>
      <c r="L445" s="231">
        <v>32.700000000000003</v>
      </c>
      <c r="M445" s="231">
        <v>47.055160000000001</v>
      </c>
      <c r="N445" s="1"/>
      <c r="O445" s="1"/>
    </row>
    <row r="446" spans="1:15" ht="12.75" customHeight="1">
      <c r="A446" s="30">
        <v>436</v>
      </c>
      <c r="B446" s="217" t="s">
        <v>203</v>
      </c>
      <c r="C446" s="231">
        <v>1103.8499999999999</v>
      </c>
      <c r="D446" s="232">
        <v>1105.2833333333333</v>
      </c>
      <c r="E446" s="232">
        <v>1090.6666666666665</v>
      </c>
      <c r="F446" s="232">
        <v>1077.4833333333331</v>
      </c>
      <c r="G446" s="232">
        <v>1062.8666666666663</v>
      </c>
      <c r="H446" s="232">
        <v>1118.4666666666667</v>
      </c>
      <c r="I446" s="232">
        <v>1133.0833333333335</v>
      </c>
      <c r="J446" s="232">
        <v>1146.2666666666669</v>
      </c>
      <c r="K446" s="231">
        <v>1119.9000000000001</v>
      </c>
      <c r="L446" s="231">
        <v>1092.0999999999999</v>
      </c>
      <c r="M446" s="231">
        <v>13.8207</v>
      </c>
      <c r="N446" s="1"/>
      <c r="O446" s="1"/>
    </row>
    <row r="447" spans="1:15" ht="12.75" customHeight="1">
      <c r="A447" s="30">
        <v>437</v>
      </c>
      <c r="B447" s="217" t="s">
        <v>485</v>
      </c>
      <c r="C447" s="231">
        <v>675.2</v>
      </c>
      <c r="D447" s="232">
        <v>675.4</v>
      </c>
      <c r="E447" s="232">
        <v>657.8</v>
      </c>
      <c r="F447" s="232">
        <v>640.4</v>
      </c>
      <c r="G447" s="232">
        <v>622.79999999999995</v>
      </c>
      <c r="H447" s="232">
        <v>692.8</v>
      </c>
      <c r="I447" s="232">
        <v>710.40000000000009</v>
      </c>
      <c r="J447" s="232">
        <v>727.8</v>
      </c>
      <c r="K447" s="231">
        <v>693</v>
      </c>
      <c r="L447" s="231">
        <v>658</v>
      </c>
      <c r="M447" s="231">
        <v>18.95213</v>
      </c>
      <c r="N447" s="1"/>
      <c r="O447" s="1"/>
    </row>
    <row r="448" spans="1:15" ht="12.75" customHeight="1">
      <c r="A448" s="30">
        <v>438</v>
      </c>
      <c r="B448" s="217" t="s">
        <v>192</v>
      </c>
      <c r="C448" s="231">
        <v>1018.85</v>
      </c>
      <c r="D448" s="232">
        <v>1022.5833333333334</v>
      </c>
      <c r="E448" s="232">
        <v>1011.8166666666668</v>
      </c>
      <c r="F448" s="232">
        <v>1004.7833333333334</v>
      </c>
      <c r="G448" s="232">
        <v>994.01666666666688</v>
      </c>
      <c r="H448" s="232">
        <v>1029.6166666666668</v>
      </c>
      <c r="I448" s="232">
        <v>1040.3833333333334</v>
      </c>
      <c r="J448" s="232">
        <v>1047.4166666666667</v>
      </c>
      <c r="K448" s="231">
        <v>1033.3499999999999</v>
      </c>
      <c r="L448" s="231">
        <v>1015.55</v>
      </c>
      <c r="M448" s="231">
        <v>4.6607900000000004</v>
      </c>
      <c r="N448" s="1"/>
      <c r="O448" s="1"/>
    </row>
    <row r="449" spans="1:15" ht="12.75" customHeight="1">
      <c r="A449" s="30">
        <v>439</v>
      </c>
      <c r="B449" s="217" t="s">
        <v>486</v>
      </c>
      <c r="C449" s="231">
        <v>210.85</v>
      </c>
      <c r="D449" s="232">
        <v>210.88333333333333</v>
      </c>
      <c r="E449" s="232">
        <v>207.96666666666664</v>
      </c>
      <c r="F449" s="232">
        <v>205.08333333333331</v>
      </c>
      <c r="G449" s="232">
        <v>202.16666666666663</v>
      </c>
      <c r="H449" s="232">
        <v>213.76666666666665</v>
      </c>
      <c r="I449" s="232">
        <v>216.68333333333334</v>
      </c>
      <c r="J449" s="232">
        <v>219.56666666666666</v>
      </c>
      <c r="K449" s="231">
        <v>213.8</v>
      </c>
      <c r="L449" s="231">
        <v>208</v>
      </c>
      <c r="M449" s="231">
        <v>1.7787500000000001</v>
      </c>
      <c r="N449" s="1"/>
      <c r="O449" s="1"/>
    </row>
    <row r="450" spans="1:15" ht="12.75" customHeight="1">
      <c r="A450" s="30">
        <v>440</v>
      </c>
      <c r="B450" s="217" t="s">
        <v>487</v>
      </c>
      <c r="C450" s="231">
        <v>1240.25</v>
      </c>
      <c r="D450" s="232">
        <v>1243.2666666666667</v>
      </c>
      <c r="E450" s="232">
        <v>1232.5333333333333</v>
      </c>
      <c r="F450" s="232">
        <v>1224.8166666666666</v>
      </c>
      <c r="G450" s="232">
        <v>1214.0833333333333</v>
      </c>
      <c r="H450" s="232">
        <v>1250.9833333333333</v>
      </c>
      <c r="I450" s="232">
        <v>1261.7166666666665</v>
      </c>
      <c r="J450" s="232">
        <v>1269.4333333333334</v>
      </c>
      <c r="K450" s="231">
        <v>1254</v>
      </c>
      <c r="L450" s="231">
        <v>1235.55</v>
      </c>
      <c r="M450" s="231">
        <v>1.41916</v>
      </c>
      <c r="N450" s="1"/>
      <c r="O450" s="1"/>
    </row>
    <row r="451" spans="1:15" ht="12.75" customHeight="1">
      <c r="A451" s="30">
        <v>441</v>
      </c>
      <c r="B451" s="217" t="s">
        <v>197</v>
      </c>
      <c r="C451" s="231">
        <v>3501.15</v>
      </c>
      <c r="D451" s="232">
        <v>3510.0166666666664</v>
      </c>
      <c r="E451" s="232">
        <v>3481.1333333333328</v>
      </c>
      <c r="F451" s="232">
        <v>3461.1166666666663</v>
      </c>
      <c r="G451" s="232">
        <v>3432.2333333333327</v>
      </c>
      <c r="H451" s="232">
        <v>3530.0333333333328</v>
      </c>
      <c r="I451" s="232">
        <v>3558.9166666666661</v>
      </c>
      <c r="J451" s="232">
        <v>3578.9333333333329</v>
      </c>
      <c r="K451" s="231">
        <v>3538.9</v>
      </c>
      <c r="L451" s="231">
        <v>3490</v>
      </c>
      <c r="M451" s="231">
        <v>10.61369</v>
      </c>
      <c r="N451" s="1"/>
      <c r="O451" s="1"/>
    </row>
    <row r="452" spans="1:15" ht="12.75" customHeight="1">
      <c r="A452" s="30">
        <v>442</v>
      </c>
      <c r="B452" s="217" t="s">
        <v>193</v>
      </c>
      <c r="C452" s="231">
        <v>726.25</v>
      </c>
      <c r="D452" s="232">
        <v>728.4</v>
      </c>
      <c r="E452" s="232">
        <v>722</v>
      </c>
      <c r="F452" s="232">
        <v>717.75</v>
      </c>
      <c r="G452" s="232">
        <v>711.35</v>
      </c>
      <c r="H452" s="232">
        <v>732.65</v>
      </c>
      <c r="I452" s="232">
        <v>739.04999999999984</v>
      </c>
      <c r="J452" s="232">
        <v>743.3</v>
      </c>
      <c r="K452" s="231">
        <v>734.8</v>
      </c>
      <c r="L452" s="231">
        <v>724.15</v>
      </c>
      <c r="M452" s="231">
        <v>6.2440199999999999</v>
      </c>
      <c r="N452" s="1"/>
      <c r="O452" s="1"/>
    </row>
    <row r="453" spans="1:15" ht="12.75" customHeight="1">
      <c r="A453" s="30">
        <v>443</v>
      </c>
      <c r="B453" s="217" t="s">
        <v>273</v>
      </c>
      <c r="C453" s="231">
        <v>6662.9</v>
      </c>
      <c r="D453" s="232">
        <v>6678.9666666666672</v>
      </c>
      <c r="E453" s="232">
        <v>6608.9333333333343</v>
      </c>
      <c r="F453" s="232">
        <v>6554.9666666666672</v>
      </c>
      <c r="G453" s="232">
        <v>6484.9333333333343</v>
      </c>
      <c r="H453" s="232">
        <v>6732.9333333333343</v>
      </c>
      <c r="I453" s="232">
        <v>6802.9666666666672</v>
      </c>
      <c r="J453" s="232">
        <v>6856.9333333333343</v>
      </c>
      <c r="K453" s="231">
        <v>6749</v>
      </c>
      <c r="L453" s="231">
        <v>6625</v>
      </c>
      <c r="M453" s="231">
        <v>0.81447999999999998</v>
      </c>
      <c r="N453" s="1"/>
      <c r="O453" s="1"/>
    </row>
    <row r="454" spans="1:15" ht="12.75" customHeight="1">
      <c r="A454" s="30">
        <v>444</v>
      </c>
      <c r="B454" s="217" t="s">
        <v>832</v>
      </c>
      <c r="C454" s="231">
        <v>2213.35</v>
      </c>
      <c r="D454" s="232">
        <v>2219.7833333333333</v>
      </c>
      <c r="E454" s="232">
        <v>2203.5666666666666</v>
      </c>
      <c r="F454" s="232">
        <v>2193.7833333333333</v>
      </c>
      <c r="G454" s="232">
        <v>2177.5666666666666</v>
      </c>
      <c r="H454" s="232">
        <v>2229.5666666666666</v>
      </c>
      <c r="I454" s="232">
        <v>2245.7833333333328</v>
      </c>
      <c r="J454" s="232">
        <v>2255.5666666666666</v>
      </c>
      <c r="K454" s="231">
        <v>2236</v>
      </c>
      <c r="L454" s="231">
        <v>2210</v>
      </c>
      <c r="M454" s="231">
        <v>0.17605000000000001</v>
      </c>
      <c r="N454" s="1"/>
      <c r="O454" s="1"/>
    </row>
    <row r="455" spans="1:15" ht="12.75" customHeight="1">
      <c r="A455" s="30">
        <v>445</v>
      </c>
      <c r="B455" s="217" t="s">
        <v>488</v>
      </c>
      <c r="C455" s="231">
        <v>221.55</v>
      </c>
      <c r="D455" s="232">
        <v>221.83333333333334</v>
      </c>
      <c r="E455" s="232">
        <v>220.16666666666669</v>
      </c>
      <c r="F455" s="232">
        <v>218.78333333333333</v>
      </c>
      <c r="G455" s="232">
        <v>217.11666666666667</v>
      </c>
      <c r="H455" s="232">
        <v>223.2166666666667</v>
      </c>
      <c r="I455" s="232">
        <v>224.88333333333338</v>
      </c>
      <c r="J455" s="232">
        <v>226.26666666666671</v>
      </c>
      <c r="K455" s="231">
        <v>223.5</v>
      </c>
      <c r="L455" s="231">
        <v>220.45</v>
      </c>
      <c r="M455" s="231">
        <v>9.0097400000000007</v>
      </c>
      <c r="N455" s="1"/>
      <c r="O455" s="1"/>
    </row>
    <row r="456" spans="1:15" ht="12.75" customHeight="1">
      <c r="A456" s="30">
        <v>446</v>
      </c>
      <c r="B456" s="217" t="s">
        <v>194</v>
      </c>
      <c r="C456" s="231">
        <v>439.9</v>
      </c>
      <c r="D456" s="232">
        <v>439.45</v>
      </c>
      <c r="E456" s="232">
        <v>436.45</v>
      </c>
      <c r="F456" s="232">
        <v>433</v>
      </c>
      <c r="G456" s="232">
        <v>430</v>
      </c>
      <c r="H456" s="232">
        <v>442.9</v>
      </c>
      <c r="I456" s="232">
        <v>445.9</v>
      </c>
      <c r="J456" s="232">
        <v>449.34999999999997</v>
      </c>
      <c r="K456" s="231">
        <v>442.45</v>
      </c>
      <c r="L456" s="231">
        <v>436</v>
      </c>
      <c r="M456" s="231">
        <v>69.554450000000003</v>
      </c>
      <c r="N456" s="1"/>
      <c r="O456" s="1"/>
    </row>
    <row r="457" spans="1:15" ht="12.75" customHeight="1">
      <c r="A457" s="30">
        <v>447</v>
      </c>
      <c r="B457" s="217" t="s">
        <v>195</v>
      </c>
      <c r="C457" s="231">
        <v>204.7</v>
      </c>
      <c r="D457" s="232">
        <v>204.96666666666667</v>
      </c>
      <c r="E457" s="232">
        <v>203.88333333333333</v>
      </c>
      <c r="F457" s="232">
        <v>203.06666666666666</v>
      </c>
      <c r="G457" s="232">
        <v>201.98333333333332</v>
      </c>
      <c r="H457" s="232">
        <v>205.78333333333333</v>
      </c>
      <c r="I457" s="232">
        <v>206.86666666666665</v>
      </c>
      <c r="J457" s="232">
        <v>207.68333333333334</v>
      </c>
      <c r="K457" s="231">
        <v>206.05</v>
      </c>
      <c r="L457" s="231">
        <v>204.15</v>
      </c>
      <c r="M457" s="231">
        <v>59.39096</v>
      </c>
      <c r="N457" s="1"/>
      <c r="O457" s="1"/>
    </row>
    <row r="458" spans="1:15" ht="12.75" customHeight="1">
      <c r="A458" s="30">
        <v>448</v>
      </c>
      <c r="B458" s="217" t="s">
        <v>196</v>
      </c>
      <c r="C458" s="231">
        <v>112.25</v>
      </c>
      <c r="D458" s="232">
        <v>112.21666666666665</v>
      </c>
      <c r="E458" s="232">
        <v>111.33333333333331</v>
      </c>
      <c r="F458" s="232">
        <v>110.41666666666666</v>
      </c>
      <c r="G458" s="232">
        <v>109.53333333333332</v>
      </c>
      <c r="H458" s="232">
        <v>113.13333333333331</v>
      </c>
      <c r="I458" s="232">
        <v>114.01666666666667</v>
      </c>
      <c r="J458" s="232">
        <v>114.93333333333331</v>
      </c>
      <c r="K458" s="231">
        <v>113.1</v>
      </c>
      <c r="L458" s="231">
        <v>111.3</v>
      </c>
      <c r="M458" s="231">
        <v>341.07243999999997</v>
      </c>
      <c r="N458" s="1"/>
      <c r="O458" s="1"/>
    </row>
    <row r="459" spans="1:15" ht="12.75" customHeight="1">
      <c r="A459" s="30">
        <v>449</v>
      </c>
      <c r="B459" s="217" t="s">
        <v>787</v>
      </c>
      <c r="C459" s="231">
        <v>66.099999999999994</v>
      </c>
      <c r="D459" s="232">
        <v>66.63333333333334</v>
      </c>
      <c r="E459" s="232">
        <v>65.066666666666677</v>
      </c>
      <c r="F459" s="232">
        <v>64.033333333333331</v>
      </c>
      <c r="G459" s="232">
        <v>62.466666666666669</v>
      </c>
      <c r="H459" s="232">
        <v>67.666666666666686</v>
      </c>
      <c r="I459" s="232">
        <v>69.233333333333348</v>
      </c>
      <c r="J459" s="232">
        <v>70.266666666666694</v>
      </c>
      <c r="K459" s="231">
        <v>68.2</v>
      </c>
      <c r="L459" s="231">
        <v>65.599999999999994</v>
      </c>
      <c r="M459" s="231">
        <v>17.109449999999999</v>
      </c>
      <c r="N459" s="1"/>
      <c r="O459" s="1"/>
    </row>
    <row r="460" spans="1:15" ht="12.75" customHeight="1">
      <c r="A460" s="30">
        <v>450</v>
      </c>
      <c r="B460" s="217" t="s">
        <v>489</v>
      </c>
      <c r="C460" s="231">
        <v>2517.65</v>
      </c>
      <c r="D460" s="232">
        <v>2521.7166666666667</v>
      </c>
      <c r="E460" s="232">
        <v>2493.4833333333336</v>
      </c>
      <c r="F460" s="232">
        <v>2469.3166666666671</v>
      </c>
      <c r="G460" s="232">
        <v>2441.0833333333339</v>
      </c>
      <c r="H460" s="232">
        <v>2545.8833333333332</v>
      </c>
      <c r="I460" s="232">
        <v>2574.1166666666659</v>
      </c>
      <c r="J460" s="232">
        <v>2598.2833333333328</v>
      </c>
      <c r="K460" s="231">
        <v>2549.9499999999998</v>
      </c>
      <c r="L460" s="231">
        <v>2497.5500000000002</v>
      </c>
      <c r="M460" s="231">
        <v>7.3529999999999998E-2</v>
      </c>
      <c r="N460" s="1"/>
      <c r="O460" s="1"/>
    </row>
    <row r="461" spans="1:15" ht="12.75" customHeight="1">
      <c r="A461" s="30">
        <v>451</v>
      </c>
      <c r="B461" s="217" t="s">
        <v>198</v>
      </c>
      <c r="C461" s="231">
        <v>1129.2</v>
      </c>
      <c r="D461" s="232">
        <v>1125.4333333333332</v>
      </c>
      <c r="E461" s="232">
        <v>1111.8666666666663</v>
      </c>
      <c r="F461" s="232">
        <v>1094.5333333333331</v>
      </c>
      <c r="G461" s="232">
        <v>1080.9666666666662</v>
      </c>
      <c r="H461" s="232">
        <v>1142.7666666666664</v>
      </c>
      <c r="I461" s="232">
        <v>1156.3333333333335</v>
      </c>
      <c r="J461" s="232">
        <v>1173.6666666666665</v>
      </c>
      <c r="K461" s="231">
        <v>1139</v>
      </c>
      <c r="L461" s="231">
        <v>1108.0999999999999</v>
      </c>
      <c r="M461" s="231">
        <v>53.337319999999998</v>
      </c>
      <c r="N461" s="1"/>
      <c r="O461" s="1"/>
    </row>
    <row r="462" spans="1:15" ht="12.75" customHeight="1">
      <c r="A462" s="30">
        <v>452</v>
      </c>
      <c r="B462" s="217" t="s">
        <v>863</v>
      </c>
      <c r="C462" s="231">
        <v>611.65</v>
      </c>
      <c r="D462" s="232">
        <v>618.26666666666665</v>
      </c>
      <c r="E462" s="232">
        <v>601.83333333333326</v>
      </c>
      <c r="F462" s="232">
        <v>592.01666666666665</v>
      </c>
      <c r="G462" s="232">
        <v>575.58333333333326</v>
      </c>
      <c r="H462" s="232">
        <v>628.08333333333326</v>
      </c>
      <c r="I462" s="232">
        <v>644.51666666666665</v>
      </c>
      <c r="J462" s="232">
        <v>654.33333333333326</v>
      </c>
      <c r="K462" s="231">
        <v>634.70000000000005</v>
      </c>
      <c r="L462" s="231">
        <v>608.45000000000005</v>
      </c>
      <c r="M462" s="231">
        <v>13.61402</v>
      </c>
      <c r="N462" s="1"/>
      <c r="O462" s="1"/>
    </row>
    <row r="463" spans="1:15" ht="12.75" customHeight="1">
      <c r="A463" s="30">
        <v>453</v>
      </c>
      <c r="B463" s="217" t="s">
        <v>490</v>
      </c>
      <c r="C463" s="231">
        <v>104</v>
      </c>
      <c r="D463" s="232">
        <v>104.81666666666666</v>
      </c>
      <c r="E463" s="232">
        <v>101.88333333333333</v>
      </c>
      <c r="F463" s="232">
        <v>99.766666666666666</v>
      </c>
      <c r="G463" s="232">
        <v>96.833333333333329</v>
      </c>
      <c r="H463" s="232">
        <v>106.93333333333332</v>
      </c>
      <c r="I463" s="232">
        <v>109.86666666666666</v>
      </c>
      <c r="J463" s="232">
        <v>111.98333333333332</v>
      </c>
      <c r="K463" s="231">
        <v>107.75</v>
      </c>
      <c r="L463" s="231">
        <v>102.7</v>
      </c>
      <c r="M463" s="231">
        <v>5.5635399999999997</v>
      </c>
      <c r="N463" s="1"/>
      <c r="O463" s="1"/>
    </row>
    <row r="464" spans="1:15" ht="12.75" customHeight="1">
      <c r="A464" s="30">
        <v>454</v>
      </c>
      <c r="B464" s="217" t="s">
        <v>180</v>
      </c>
      <c r="C464" s="231">
        <v>733.45</v>
      </c>
      <c r="D464" s="232">
        <v>737</v>
      </c>
      <c r="E464" s="232">
        <v>722.4</v>
      </c>
      <c r="F464" s="232">
        <v>711.35</v>
      </c>
      <c r="G464" s="232">
        <v>696.75</v>
      </c>
      <c r="H464" s="232">
        <v>748.05</v>
      </c>
      <c r="I464" s="232">
        <v>762.64999999999986</v>
      </c>
      <c r="J464" s="232">
        <v>773.69999999999993</v>
      </c>
      <c r="K464" s="231">
        <v>751.6</v>
      </c>
      <c r="L464" s="231">
        <v>725.95</v>
      </c>
      <c r="M464" s="231">
        <v>11.456670000000001</v>
      </c>
      <c r="N464" s="1"/>
      <c r="O464" s="1"/>
    </row>
    <row r="465" spans="1:15" ht="12.75" customHeight="1">
      <c r="A465" s="30">
        <v>455</v>
      </c>
      <c r="B465" s="217" t="s">
        <v>491</v>
      </c>
      <c r="C465" s="231">
        <v>2046.65</v>
      </c>
      <c r="D465" s="232">
        <v>2050.4166666666665</v>
      </c>
      <c r="E465" s="232">
        <v>2028.833333333333</v>
      </c>
      <c r="F465" s="232">
        <v>2011.0166666666664</v>
      </c>
      <c r="G465" s="232">
        <v>1989.4333333333329</v>
      </c>
      <c r="H465" s="232">
        <v>2068.2333333333331</v>
      </c>
      <c r="I465" s="232">
        <v>2089.8166666666662</v>
      </c>
      <c r="J465" s="232">
        <v>2107.6333333333332</v>
      </c>
      <c r="K465" s="231">
        <v>2072</v>
      </c>
      <c r="L465" s="231">
        <v>2032.6</v>
      </c>
      <c r="M465" s="231">
        <v>0.34517999999999999</v>
      </c>
      <c r="N465" s="1"/>
      <c r="O465" s="1"/>
    </row>
    <row r="466" spans="1:15" ht="12.75" customHeight="1">
      <c r="A466" s="30">
        <v>456</v>
      </c>
      <c r="B466" s="217" t="s">
        <v>492</v>
      </c>
      <c r="C466" s="231">
        <v>475</v>
      </c>
      <c r="D466" s="232">
        <v>477.3</v>
      </c>
      <c r="E466" s="232">
        <v>471.70000000000005</v>
      </c>
      <c r="F466" s="232">
        <v>468.40000000000003</v>
      </c>
      <c r="G466" s="232">
        <v>462.80000000000007</v>
      </c>
      <c r="H466" s="232">
        <v>480.6</v>
      </c>
      <c r="I466" s="232">
        <v>486.20000000000005</v>
      </c>
      <c r="J466" s="232">
        <v>489.5</v>
      </c>
      <c r="K466" s="231">
        <v>482.9</v>
      </c>
      <c r="L466" s="231">
        <v>474</v>
      </c>
      <c r="M466" s="231">
        <v>0.28737000000000001</v>
      </c>
      <c r="N466" s="1"/>
      <c r="O466" s="1"/>
    </row>
    <row r="467" spans="1:15" ht="12.75" customHeight="1">
      <c r="A467" s="30">
        <v>457</v>
      </c>
      <c r="B467" s="217" t="s">
        <v>493</v>
      </c>
      <c r="C467" s="231">
        <v>3155.9</v>
      </c>
      <c r="D467" s="232">
        <v>3139.9166666666665</v>
      </c>
      <c r="E467" s="232">
        <v>3019.833333333333</v>
      </c>
      <c r="F467" s="232">
        <v>2883.7666666666664</v>
      </c>
      <c r="G467" s="232">
        <v>2763.6833333333329</v>
      </c>
      <c r="H467" s="232">
        <v>3275.9833333333331</v>
      </c>
      <c r="I467" s="232">
        <v>3396.0666666666662</v>
      </c>
      <c r="J467" s="232">
        <v>3532.1333333333332</v>
      </c>
      <c r="K467" s="231">
        <v>3260</v>
      </c>
      <c r="L467" s="231">
        <v>3003.85</v>
      </c>
      <c r="M467" s="231">
        <v>2.2945899999999999</v>
      </c>
      <c r="N467" s="1"/>
      <c r="O467" s="1"/>
    </row>
    <row r="468" spans="1:15" ht="12.75" customHeight="1">
      <c r="A468" s="30">
        <v>458</v>
      </c>
      <c r="B468" s="217" t="s">
        <v>199</v>
      </c>
      <c r="C468" s="231">
        <v>2500.3000000000002</v>
      </c>
      <c r="D468" s="232">
        <v>2514.0499999999997</v>
      </c>
      <c r="E468" s="232">
        <v>2482.2499999999995</v>
      </c>
      <c r="F468" s="232">
        <v>2464.1999999999998</v>
      </c>
      <c r="G468" s="232">
        <v>2432.3999999999996</v>
      </c>
      <c r="H468" s="232">
        <v>2532.0999999999995</v>
      </c>
      <c r="I468" s="232">
        <v>2563.8999999999996</v>
      </c>
      <c r="J468" s="232">
        <v>2581.9499999999994</v>
      </c>
      <c r="K468" s="231">
        <v>2545.85</v>
      </c>
      <c r="L468" s="231">
        <v>2496</v>
      </c>
      <c r="M468" s="231">
        <v>6.0723900000000004</v>
      </c>
      <c r="N468" s="1"/>
      <c r="O468" s="1"/>
    </row>
    <row r="469" spans="1:15" ht="12.75" customHeight="1">
      <c r="A469" s="30">
        <v>459</v>
      </c>
      <c r="B469" s="217" t="s">
        <v>200</v>
      </c>
      <c r="C469" s="231">
        <v>1489.75</v>
      </c>
      <c r="D469" s="232">
        <v>1492.8500000000001</v>
      </c>
      <c r="E469" s="232">
        <v>1482.9000000000003</v>
      </c>
      <c r="F469" s="232">
        <v>1476.0500000000002</v>
      </c>
      <c r="G469" s="232">
        <v>1466.1000000000004</v>
      </c>
      <c r="H469" s="232">
        <v>1499.7000000000003</v>
      </c>
      <c r="I469" s="232">
        <v>1509.65</v>
      </c>
      <c r="J469" s="232">
        <v>1516.5000000000002</v>
      </c>
      <c r="K469" s="231">
        <v>1502.8</v>
      </c>
      <c r="L469" s="231">
        <v>1486</v>
      </c>
      <c r="M469" s="231">
        <v>1.0500700000000001</v>
      </c>
      <c r="N469" s="1"/>
      <c r="O469" s="1"/>
    </row>
    <row r="470" spans="1:15" ht="12.75" customHeight="1">
      <c r="A470" s="30">
        <v>460</v>
      </c>
      <c r="B470" s="217" t="s">
        <v>201</v>
      </c>
      <c r="C470" s="231">
        <v>506.75</v>
      </c>
      <c r="D470" s="232">
        <v>507.31666666666666</v>
      </c>
      <c r="E470" s="232">
        <v>502.5333333333333</v>
      </c>
      <c r="F470" s="232">
        <v>498.31666666666666</v>
      </c>
      <c r="G470" s="232">
        <v>493.5333333333333</v>
      </c>
      <c r="H470" s="232">
        <v>511.5333333333333</v>
      </c>
      <c r="I470" s="232">
        <v>516.31666666666672</v>
      </c>
      <c r="J470" s="232">
        <v>520.5333333333333</v>
      </c>
      <c r="K470" s="231">
        <v>512.1</v>
      </c>
      <c r="L470" s="231">
        <v>503.1</v>
      </c>
      <c r="M470" s="231">
        <v>9.3702199999999998</v>
      </c>
      <c r="N470" s="1"/>
      <c r="O470" s="1"/>
    </row>
    <row r="471" spans="1:15" ht="12.75" customHeight="1">
      <c r="A471" s="30">
        <v>461</v>
      </c>
      <c r="B471" s="217" t="s">
        <v>617</v>
      </c>
      <c r="C471" s="231">
        <v>642.79999999999995</v>
      </c>
      <c r="D471" s="232">
        <v>642.56666666666661</v>
      </c>
      <c r="E471" s="232">
        <v>636.63333333333321</v>
      </c>
      <c r="F471" s="232">
        <v>630.46666666666658</v>
      </c>
      <c r="G471" s="232">
        <v>624.53333333333319</v>
      </c>
      <c r="H471" s="232">
        <v>648.73333333333323</v>
      </c>
      <c r="I471" s="232">
        <v>654.66666666666663</v>
      </c>
      <c r="J471" s="232">
        <v>660.83333333333326</v>
      </c>
      <c r="K471" s="231">
        <v>648.5</v>
      </c>
      <c r="L471" s="231">
        <v>636.4</v>
      </c>
      <c r="M471" s="231">
        <v>0.22039</v>
      </c>
      <c r="N471" s="1"/>
      <c r="O471" s="1"/>
    </row>
    <row r="472" spans="1:15" ht="12.75" customHeight="1">
      <c r="A472" s="30">
        <v>462</v>
      </c>
      <c r="B472" s="217" t="s">
        <v>202</v>
      </c>
      <c r="C472" s="231">
        <v>1360.65</v>
      </c>
      <c r="D472" s="232">
        <v>1363.2333333333333</v>
      </c>
      <c r="E472" s="232">
        <v>1347.5666666666666</v>
      </c>
      <c r="F472" s="232">
        <v>1334.4833333333333</v>
      </c>
      <c r="G472" s="232">
        <v>1318.8166666666666</v>
      </c>
      <c r="H472" s="232">
        <v>1376.3166666666666</v>
      </c>
      <c r="I472" s="232">
        <v>1391.9833333333331</v>
      </c>
      <c r="J472" s="232">
        <v>1405.0666666666666</v>
      </c>
      <c r="K472" s="231">
        <v>1378.9</v>
      </c>
      <c r="L472" s="231">
        <v>1350.15</v>
      </c>
      <c r="M472" s="231">
        <v>5.3567499999999999</v>
      </c>
      <c r="N472" s="1"/>
      <c r="O472" s="1"/>
    </row>
    <row r="473" spans="1:15" ht="12.75" customHeight="1">
      <c r="A473" s="30">
        <v>463</v>
      </c>
      <c r="B473" s="217" t="s">
        <v>494</v>
      </c>
      <c r="C473" s="231">
        <v>31.7</v>
      </c>
      <c r="D473" s="232">
        <v>31.783333333333331</v>
      </c>
      <c r="E473" s="232">
        <v>31.466666666666661</v>
      </c>
      <c r="F473" s="232">
        <v>31.233333333333331</v>
      </c>
      <c r="G473" s="232">
        <v>30.916666666666661</v>
      </c>
      <c r="H473" s="232">
        <v>32.016666666666666</v>
      </c>
      <c r="I473" s="232">
        <v>32.333333333333329</v>
      </c>
      <c r="J473" s="232">
        <v>32.566666666666663</v>
      </c>
      <c r="K473" s="231">
        <v>32.1</v>
      </c>
      <c r="L473" s="231">
        <v>31.55</v>
      </c>
      <c r="M473" s="231">
        <v>23.107759999999999</v>
      </c>
      <c r="N473" s="1"/>
      <c r="O473" s="1"/>
    </row>
    <row r="474" spans="1:15" ht="12.75" customHeight="1">
      <c r="A474" s="30">
        <v>464</v>
      </c>
      <c r="B474" s="217" t="s">
        <v>833</v>
      </c>
      <c r="C474" s="231">
        <v>281.39999999999998</v>
      </c>
      <c r="D474" s="232">
        <v>281.83333333333331</v>
      </c>
      <c r="E474" s="232">
        <v>279.06666666666661</v>
      </c>
      <c r="F474" s="232">
        <v>276.73333333333329</v>
      </c>
      <c r="G474" s="232">
        <v>273.96666666666658</v>
      </c>
      <c r="H474" s="232">
        <v>284.16666666666663</v>
      </c>
      <c r="I474" s="232">
        <v>286.93333333333339</v>
      </c>
      <c r="J474" s="232">
        <v>289.26666666666665</v>
      </c>
      <c r="K474" s="231">
        <v>284.60000000000002</v>
      </c>
      <c r="L474" s="231">
        <v>279.5</v>
      </c>
      <c r="M474" s="231">
        <v>1.73322</v>
      </c>
      <c r="N474" s="1"/>
      <c r="O474" s="1"/>
    </row>
    <row r="475" spans="1:15" ht="12.75" customHeight="1">
      <c r="A475" s="30">
        <v>465</v>
      </c>
      <c r="B475" s="217" t="s">
        <v>495</v>
      </c>
      <c r="C475" s="231">
        <v>284.39999999999998</v>
      </c>
      <c r="D475" s="232">
        <v>288.38333333333333</v>
      </c>
      <c r="E475" s="232">
        <v>279.41666666666663</v>
      </c>
      <c r="F475" s="232">
        <v>274.43333333333328</v>
      </c>
      <c r="G475" s="232">
        <v>265.46666666666658</v>
      </c>
      <c r="H475" s="232">
        <v>293.36666666666667</v>
      </c>
      <c r="I475" s="232">
        <v>302.33333333333337</v>
      </c>
      <c r="J475" s="232">
        <v>307.31666666666672</v>
      </c>
      <c r="K475" s="231">
        <v>297.35000000000002</v>
      </c>
      <c r="L475" s="231">
        <v>283.39999999999998</v>
      </c>
      <c r="M475" s="231">
        <v>7.2830500000000002</v>
      </c>
      <c r="N475" s="1"/>
      <c r="O475" s="1"/>
    </row>
    <row r="476" spans="1:15" ht="12.75" customHeight="1">
      <c r="A476" s="30">
        <v>466</v>
      </c>
      <c r="B476" s="217" t="s">
        <v>496</v>
      </c>
      <c r="C476" s="231">
        <v>2421.65</v>
      </c>
      <c r="D476" s="232">
        <v>2418.5666666666666</v>
      </c>
      <c r="E476" s="232">
        <v>2399.5333333333333</v>
      </c>
      <c r="F476" s="232">
        <v>2377.4166666666665</v>
      </c>
      <c r="G476" s="232">
        <v>2358.3833333333332</v>
      </c>
      <c r="H476" s="232">
        <v>2440.6833333333334</v>
      </c>
      <c r="I476" s="232">
        <v>2459.7166666666662</v>
      </c>
      <c r="J476" s="232">
        <v>2481.8333333333335</v>
      </c>
      <c r="K476" s="231">
        <v>2437.6</v>
      </c>
      <c r="L476" s="231">
        <v>2396.4499999999998</v>
      </c>
      <c r="M476" s="231">
        <v>0.89717000000000002</v>
      </c>
      <c r="N476" s="1"/>
      <c r="O476" s="1"/>
    </row>
    <row r="477" spans="1:15" ht="12.75" customHeight="1">
      <c r="A477" s="30">
        <v>467</v>
      </c>
      <c r="B477" s="217" t="s">
        <v>497</v>
      </c>
      <c r="C477" s="231">
        <v>486.3</v>
      </c>
      <c r="D477" s="232">
        <v>488.01666666666671</v>
      </c>
      <c r="E477" s="232">
        <v>480.43333333333339</v>
      </c>
      <c r="F477" s="232">
        <v>474.56666666666666</v>
      </c>
      <c r="G477" s="232">
        <v>466.98333333333335</v>
      </c>
      <c r="H477" s="232">
        <v>493.88333333333344</v>
      </c>
      <c r="I477" s="232">
        <v>501.46666666666681</v>
      </c>
      <c r="J477" s="232">
        <v>507.33333333333348</v>
      </c>
      <c r="K477" s="231">
        <v>495.6</v>
      </c>
      <c r="L477" s="231">
        <v>482.15</v>
      </c>
      <c r="M477" s="231">
        <v>1.11239</v>
      </c>
      <c r="N477" s="1"/>
      <c r="O477" s="1"/>
    </row>
    <row r="478" spans="1:15" ht="12.75" customHeight="1">
      <c r="A478" s="30">
        <v>468</v>
      </c>
      <c r="B478" s="217" t="s">
        <v>864</v>
      </c>
      <c r="C478" s="231">
        <v>513.70000000000005</v>
      </c>
      <c r="D478" s="232">
        <v>510.86666666666662</v>
      </c>
      <c r="E478" s="232">
        <v>505.83333333333326</v>
      </c>
      <c r="F478" s="232">
        <v>497.96666666666664</v>
      </c>
      <c r="G478" s="232">
        <v>492.93333333333328</v>
      </c>
      <c r="H478" s="232">
        <v>518.73333333333323</v>
      </c>
      <c r="I478" s="232">
        <v>523.76666666666665</v>
      </c>
      <c r="J478" s="232">
        <v>531.63333333333321</v>
      </c>
      <c r="K478" s="231">
        <v>515.9</v>
      </c>
      <c r="L478" s="231">
        <v>503</v>
      </c>
      <c r="M478" s="231">
        <v>2.1602100000000002</v>
      </c>
      <c r="N478" s="1"/>
      <c r="O478" s="1"/>
    </row>
    <row r="479" spans="1:15" ht="12.75" customHeight="1">
      <c r="A479" s="30">
        <v>469</v>
      </c>
      <c r="B479" s="217" t="s">
        <v>206</v>
      </c>
      <c r="C479" s="231">
        <v>770.15</v>
      </c>
      <c r="D479" s="232">
        <v>771.05000000000007</v>
      </c>
      <c r="E479" s="232">
        <v>762.10000000000014</v>
      </c>
      <c r="F479" s="232">
        <v>754.05000000000007</v>
      </c>
      <c r="G479" s="232">
        <v>745.10000000000014</v>
      </c>
      <c r="H479" s="232">
        <v>779.10000000000014</v>
      </c>
      <c r="I479" s="232">
        <v>788.05000000000018</v>
      </c>
      <c r="J479" s="232">
        <v>796.10000000000014</v>
      </c>
      <c r="K479" s="231">
        <v>780</v>
      </c>
      <c r="L479" s="231">
        <v>763</v>
      </c>
      <c r="M479" s="231">
        <v>23.74926</v>
      </c>
      <c r="N479" s="1"/>
      <c r="O479" s="1"/>
    </row>
    <row r="480" spans="1:15" ht="12.75" customHeight="1">
      <c r="A480" s="30">
        <v>470</v>
      </c>
      <c r="B480" s="217" t="s">
        <v>498</v>
      </c>
      <c r="C480" s="231">
        <v>688.4</v>
      </c>
      <c r="D480" s="232">
        <v>694.30000000000007</v>
      </c>
      <c r="E480" s="232">
        <v>679.20000000000016</v>
      </c>
      <c r="F480" s="232">
        <v>670.00000000000011</v>
      </c>
      <c r="G480" s="232">
        <v>654.9000000000002</v>
      </c>
      <c r="H480" s="232">
        <v>703.50000000000011</v>
      </c>
      <c r="I480" s="232">
        <v>718.6</v>
      </c>
      <c r="J480" s="232">
        <v>727.80000000000007</v>
      </c>
      <c r="K480" s="231">
        <v>709.4</v>
      </c>
      <c r="L480" s="231">
        <v>685.1</v>
      </c>
      <c r="M480" s="231">
        <v>2.1576900000000001</v>
      </c>
      <c r="N480" s="1"/>
      <c r="O480" s="1"/>
    </row>
    <row r="481" spans="1:15" ht="12.75" customHeight="1">
      <c r="A481" s="30">
        <v>471</v>
      </c>
      <c r="B481" s="217" t="s">
        <v>205</v>
      </c>
      <c r="C481" s="231">
        <v>7297.85</v>
      </c>
      <c r="D481" s="232">
        <v>7289.05</v>
      </c>
      <c r="E481" s="232">
        <v>7184.8</v>
      </c>
      <c r="F481" s="232">
        <v>7071.75</v>
      </c>
      <c r="G481" s="232">
        <v>6967.5</v>
      </c>
      <c r="H481" s="232">
        <v>7402.1</v>
      </c>
      <c r="I481" s="232">
        <v>7506.35</v>
      </c>
      <c r="J481" s="232">
        <v>7619.4000000000005</v>
      </c>
      <c r="K481" s="231">
        <v>7393.3</v>
      </c>
      <c r="L481" s="231">
        <v>7176</v>
      </c>
      <c r="M481" s="231">
        <v>10.63293</v>
      </c>
      <c r="N481" s="1"/>
      <c r="O481" s="1"/>
    </row>
    <row r="482" spans="1:15" ht="12.75" customHeight="1">
      <c r="A482" s="30">
        <v>472</v>
      </c>
      <c r="B482" s="217" t="s">
        <v>274</v>
      </c>
      <c r="C482" s="231">
        <v>70.900000000000006</v>
      </c>
      <c r="D482" s="232">
        <v>71.066666666666663</v>
      </c>
      <c r="E482" s="232">
        <v>70.383333333333326</v>
      </c>
      <c r="F482" s="232">
        <v>69.86666666666666</v>
      </c>
      <c r="G482" s="232">
        <v>69.183333333333323</v>
      </c>
      <c r="H482" s="232">
        <v>71.583333333333329</v>
      </c>
      <c r="I482" s="232">
        <v>72.266666666666666</v>
      </c>
      <c r="J482" s="232">
        <v>72.783333333333331</v>
      </c>
      <c r="K482" s="231">
        <v>71.75</v>
      </c>
      <c r="L482" s="231">
        <v>70.55</v>
      </c>
      <c r="M482" s="231">
        <v>48.123420000000003</v>
      </c>
      <c r="N482" s="1"/>
      <c r="O482" s="1"/>
    </row>
    <row r="483" spans="1:15" ht="12.75" customHeight="1">
      <c r="A483" s="30">
        <v>473</v>
      </c>
      <c r="B483" s="217" t="s">
        <v>204</v>
      </c>
      <c r="C483" s="231">
        <v>1475.95</v>
      </c>
      <c r="D483" s="232">
        <v>1471.9833333333333</v>
      </c>
      <c r="E483" s="232">
        <v>1453.9666666666667</v>
      </c>
      <c r="F483" s="232">
        <v>1431.9833333333333</v>
      </c>
      <c r="G483" s="232">
        <v>1413.9666666666667</v>
      </c>
      <c r="H483" s="232">
        <v>1493.9666666666667</v>
      </c>
      <c r="I483" s="232">
        <v>1511.9833333333336</v>
      </c>
      <c r="J483" s="232">
        <v>1533.9666666666667</v>
      </c>
      <c r="K483" s="231">
        <v>1490</v>
      </c>
      <c r="L483" s="231">
        <v>1450</v>
      </c>
      <c r="M483" s="231">
        <v>2.6920000000000002</v>
      </c>
      <c r="N483" s="1"/>
      <c r="O483" s="1"/>
    </row>
    <row r="484" spans="1:15" ht="12.75" customHeight="1">
      <c r="A484" s="30">
        <v>474</v>
      </c>
      <c r="B484" s="241" t="s">
        <v>153</v>
      </c>
      <c r="C484" s="242">
        <v>771.8</v>
      </c>
      <c r="D484" s="242">
        <v>773.81666666666661</v>
      </c>
      <c r="E484" s="242">
        <v>764.63333333333321</v>
      </c>
      <c r="F484" s="242">
        <v>757.46666666666658</v>
      </c>
      <c r="G484" s="242">
        <v>748.28333333333319</v>
      </c>
      <c r="H484" s="242">
        <v>780.98333333333323</v>
      </c>
      <c r="I484" s="242">
        <v>790.16666666666663</v>
      </c>
      <c r="J484" s="241">
        <v>797.33333333333326</v>
      </c>
      <c r="K484" s="241">
        <v>783</v>
      </c>
      <c r="L484" s="241">
        <v>766.65</v>
      </c>
      <c r="M484" s="217">
        <v>9.0842600000000004</v>
      </c>
      <c r="N484" s="1"/>
      <c r="O484" s="1"/>
    </row>
    <row r="485" spans="1:15" ht="12.75" customHeight="1">
      <c r="A485" s="30">
        <v>475</v>
      </c>
      <c r="B485" s="241" t="s">
        <v>275</v>
      </c>
      <c r="C485" s="242">
        <v>249.7</v>
      </c>
      <c r="D485" s="242">
        <v>248.9</v>
      </c>
      <c r="E485" s="242">
        <v>247.3</v>
      </c>
      <c r="F485" s="242">
        <v>244.9</v>
      </c>
      <c r="G485" s="242">
        <v>243.3</v>
      </c>
      <c r="H485" s="242">
        <v>251.3</v>
      </c>
      <c r="I485" s="242">
        <v>252.89999999999998</v>
      </c>
      <c r="J485" s="241">
        <v>255.3</v>
      </c>
      <c r="K485" s="241">
        <v>250.5</v>
      </c>
      <c r="L485" s="241">
        <v>246.5</v>
      </c>
      <c r="M485" s="217">
        <v>1.31942</v>
      </c>
      <c r="N485" s="1"/>
      <c r="O485" s="1"/>
    </row>
    <row r="486" spans="1:15" ht="12.75" customHeight="1">
      <c r="A486" s="30">
        <v>476</v>
      </c>
      <c r="B486" s="241" t="s">
        <v>499</v>
      </c>
      <c r="C486" s="231">
        <v>2499.15</v>
      </c>
      <c r="D486" s="232">
        <v>2475.3833333333332</v>
      </c>
      <c r="E486" s="232">
        <v>2435.7666666666664</v>
      </c>
      <c r="F486" s="232">
        <v>2372.3833333333332</v>
      </c>
      <c r="G486" s="232">
        <v>2332.7666666666664</v>
      </c>
      <c r="H486" s="232">
        <v>2538.7666666666664</v>
      </c>
      <c r="I486" s="232">
        <v>2578.3833333333332</v>
      </c>
      <c r="J486" s="232">
        <v>2641.7666666666664</v>
      </c>
      <c r="K486" s="231">
        <v>2515</v>
      </c>
      <c r="L486" s="231">
        <v>2412</v>
      </c>
      <c r="M486" s="231">
        <v>0.27495999999999998</v>
      </c>
      <c r="N486" s="1"/>
      <c r="O486" s="1"/>
    </row>
    <row r="487" spans="1:15" ht="12.75" customHeight="1">
      <c r="A487" s="30">
        <v>477</v>
      </c>
      <c r="B487" s="241" t="s">
        <v>500</v>
      </c>
      <c r="C487" s="242">
        <v>665.05</v>
      </c>
      <c r="D487" s="242">
        <v>666.0333333333333</v>
      </c>
      <c r="E487" s="242">
        <v>658.06666666666661</v>
      </c>
      <c r="F487" s="242">
        <v>651.08333333333326</v>
      </c>
      <c r="G487" s="242">
        <v>643.11666666666656</v>
      </c>
      <c r="H487" s="242">
        <v>673.01666666666665</v>
      </c>
      <c r="I487" s="242">
        <v>680.98333333333335</v>
      </c>
      <c r="J487" s="241">
        <v>687.9666666666667</v>
      </c>
      <c r="K487" s="241">
        <v>674</v>
      </c>
      <c r="L487" s="241">
        <v>659.05</v>
      </c>
      <c r="M487" s="217">
        <v>0.72267000000000003</v>
      </c>
      <c r="N487" s="1"/>
      <c r="O487" s="1"/>
    </row>
    <row r="488" spans="1:15" ht="12.75" customHeight="1">
      <c r="A488" s="30">
        <v>478</v>
      </c>
      <c r="B488" s="241" t="s">
        <v>501</v>
      </c>
      <c r="C488" s="231">
        <v>322.85000000000002</v>
      </c>
      <c r="D488" s="232">
        <v>321.16666666666669</v>
      </c>
      <c r="E488" s="232">
        <v>315.58333333333337</v>
      </c>
      <c r="F488" s="232">
        <v>308.31666666666666</v>
      </c>
      <c r="G488" s="232">
        <v>302.73333333333335</v>
      </c>
      <c r="H488" s="232">
        <v>328.43333333333339</v>
      </c>
      <c r="I488" s="232">
        <v>334.01666666666677</v>
      </c>
      <c r="J488" s="232">
        <v>341.28333333333342</v>
      </c>
      <c r="K488" s="231">
        <v>326.75</v>
      </c>
      <c r="L488" s="231">
        <v>313.89999999999998</v>
      </c>
      <c r="M488" s="231">
        <v>2.7725900000000001</v>
      </c>
      <c r="N488" s="1"/>
      <c r="O488" s="1"/>
    </row>
    <row r="489" spans="1:15" ht="12.75" customHeight="1">
      <c r="A489" s="30">
        <v>479</v>
      </c>
      <c r="B489" s="241" t="s">
        <v>502</v>
      </c>
      <c r="C489" s="242">
        <v>313.5</v>
      </c>
      <c r="D489" s="242">
        <v>313.01666666666665</v>
      </c>
      <c r="E489" s="232">
        <v>308.73333333333329</v>
      </c>
      <c r="F489" s="232">
        <v>303.96666666666664</v>
      </c>
      <c r="G489" s="232">
        <v>299.68333333333328</v>
      </c>
      <c r="H489" s="232">
        <v>317.7833333333333</v>
      </c>
      <c r="I489" s="232">
        <v>322.06666666666661</v>
      </c>
      <c r="J489" s="232">
        <v>326.83333333333331</v>
      </c>
      <c r="K489" s="231">
        <v>317.3</v>
      </c>
      <c r="L489" s="231">
        <v>308.25</v>
      </c>
      <c r="M489" s="231">
        <v>0.96804999999999997</v>
      </c>
      <c r="N489" s="1"/>
      <c r="O489" s="1"/>
    </row>
    <row r="490" spans="1:15" ht="12.75" customHeight="1">
      <c r="A490" s="30">
        <v>480</v>
      </c>
      <c r="B490" s="241" t="s">
        <v>503</v>
      </c>
      <c r="C490" s="231">
        <v>266.7</v>
      </c>
      <c r="D490" s="232">
        <v>267.56666666666666</v>
      </c>
      <c r="E490" s="232">
        <v>265.13333333333333</v>
      </c>
      <c r="F490" s="232">
        <v>263.56666666666666</v>
      </c>
      <c r="G490" s="232">
        <v>261.13333333333333</v>
      </c>
      <c r="H490" s="232">
        <v>269.13333333333333</v>
      </c>
      <c r="I490" s="232">
        <v>271.56666666666661</v>
      </c>
      <c r="J490" s="232">
        <v>273.13333333333333</v>
      </c>
      <c r="K490" s="231">
        <v>270</v>
      </c>
      <c r="L490" s="231">
        <v>266</v>
      </c>
      <c r="M490" s="231">
        <v>0.82955999999999996</v>
      </c>
      <c r="N490" s="1"/>
      <c r="O490" s="1"/>
    </row>
    <row r="491" spans="1:15" ht="12.75" customHeight="1">
      <c r="A491" s="30">
        <v>481</v>
      </c>
      <c r="B491" s="241" t="s">
        <v>276</v>
      </c>
      <c r="C491" s="242">
        <v>1283.2</v>
      </c>
      <c r="D491" s="242">
        <v>1276.2333333333333</v>
      </c>
      <c r="E491" s="232">
        <v>1259.4666666666667</v>
      </c>
      <c r="F491" s="232">
        <v>1235.7333333333333</v>
      </c>
      <c r="G491" s="232">
        <v>1218.9666666666667</v>
      </c>
      <c r="H491" s="232">
        <v>1299.9666666666667</v>
      </c>
      <c r="I491" s="232">
        <v>1316.7333333333336</v>
      </c>
      <c r="J491" s="232">
        <v>1340.4666666666667</v>
      </c>
      <c r="K491" s="231">
        <v>1293</v>
      </c>
      <c r="L491" s="231">
        <v>1252.5</v>
      </c>
      <c r="M491" s="231">
        <v>5.1028000000000002</v>
      </c>
      <c r="N491" s="1"/>
      <c r="O491" s="1"/>
    </row>
    <row r="492" spans="1:15" ht="12.75" customHeight="1">
      <c r="A492" s="30">
        <v>482</v>
      </c>
      <c r="B492" s="217" t="s">
        <v>865</v>
      </c>
      <c r="C492" s="231">
        <v>1242.3</v>
      </c>
      <c r="D492" s="232">
        <v>1238.7666666666667</v>
      </c>
      <c r="E492" s="232">
        <v>1213.5333333333333</v>
      </c>
      <c r="F492" s="232">
        <v>1184.7666666666667</v>
      </c>
      <c r="G492" s="232">
        <v>1159.5333333333333</v>
      </c>
      <c r="H492" s="232">
        <v>1267.5333333333333</v>
      </c>
      <c r="I492" s="232">
        <v>1292.7666666666664</v>
      </c>
      <c r="J492" s="232">
        <v>1321.5333333333333</v>
      </c>
      <c r="K492" s="231">
        <v>1264</v>
      </c>
      <c r="L492" s="231">
        <v>1210</v>
      </c>
      <c r="M492" s="231">
        <v>1.0027600000000001</v>
      </c>
      <c r="N492" s="1"/>
      <c r="O492" s="1"/>
    </row>
    <row r="493" spans="1:15" ht="12.75" customHeight="1">
      <c r="A493" s="30">
        <v>483</v>
      </c>
      <c r="B493" s="217" t="s">
        <v>207</v>
      </c>
      <c r="C493" s="242">
        <v>314</v>
      </c>
      <c r="D493" s="242">
        <v>314.96666666666664</v>
      </c>
      <c r="E493" s="232">
        <v>312.0333333333333</v>
      </c>
      <c r="F493" s="232">
        <v>310.06666666666666</v>
      </c>
      <c r="G493" s="232">
        <v>307.13333333333333</v>
      </c>
      <c r="H493" s="232">
        <v>316.93333333333328</v>
      </c>
      <c r="I493" s="232">
        <v>319.86666666666656</v>
      </c>
      <c r="J493" s="232">
        <v>321.83333333333326</v>
      </c>
      <c r="K493" s="231">
        <v>317.89999999999998</v>
      </c>
      <c r="L493" s="231">
        <v>313</v>
      </c>
      <c r="M493" s="231">
        <v>42.911090000000002</v>
      </c>
      <c r="N493" s="1"/>
      <c r="O493" s="1"/>
    </row>
    <row r="494" spans="1:15" ht="12.75" customHeight="1">
      <c r="A494" s="30">
        <v>484</v>
      </c>
      <c r="B494" s="217" t="s">
        <v>834</v>
      </c>
      <c r="C494" s="231">
        <v>413.9</v>
      </c>
      <c r="D494" s="232">
        <v>415.59999999999997</v>
      </c>
      <c r="E494" s="232">
        <v>409.84999999999991</v>
      </c>
      <c r="F494" s="232">
        <v>405.79999999999995</v>
      </c>
      <c r="G494" s="232">
        <v>400.0499999999999</v>
      </c>
      <c r="H494" s="232">
        <v>419.64999999999992</v>
      </c>
      <c r="I494" s="232">
        <v>425.40000000000003</v>
      </c>
      <c r="J494" s="232">
        <v>429.44999999999993</v>
      </c>
      <c r="K494" s="231">
        <v>421.35</v>
      </c>
      <c r="L494" s="231">
        <v>411.55</v>
      </c>
      <c r="M494" s="231">
        <v>0.27417999999999998</v>
      </c>
      <c r="N494" s="1"/>
      <c r="O494" s="1"/>
    </row>
    <row r="495" spans="1:15" ht="12.75" customHeight="1">
      <c r="A495" s="30">
        <v>485</v>
      </c>
      <c r="B495" s="217" t="s">
        <v>504</v>
      </c>
      <c r="C495" s="242">
        <v>1878.8</v>
      </c>
      <c r="D495" s="242">
        <v>1878.8166666666666</v>
      </c>
      <c r="E495" s="232">
        <v>1862.9833333333331</v>
      </c>
      <c r="F495" s="232">
        <v>1847.1666666666665</v>
      </c>
      <c r="G495" s="232">
        <v>1831.333333333333</v>
      </c>
      <c r="H495" s="232">
        <v>1894.6333333333332</v>
      </c>
      <c r="I495" s="232">
        <v>1910.4666666666667</v>
      </c>
      <c r="J495" s="232">
        <v>1926.2833333333333</v>
      </c>
      <c r="K495" s="231">
        <v>1894.65</v>
      </c>
      <c r="L495" s="231">
        <v>1863</v>
      </c>
      <c r="M495" s="231">
        <v>0.16167999999999999</v>
      </c>
      <c r="N495" s="1"/>
      <c r="O495" s="1"/>
    </row>
    <row r="496" spans="1:15" ht="12.75" customHeight="1">
      <c r="A496" s="30">
        <v>486</v>
      </c>
      <c r="B496" s="217" t="s">
        <v>127</v>
      </c>
      <c r="C496" s="242">
        <v>7.25</v>
      </c>
      <c r="D496" s="242">
        <v>7.2666666666666666</v>
      </c>
      <c r="E496" s="232">
        <v>7.0333333333333332</v>
      </c>
      <c r="F496" s="232">
        <v>6.8166666666666664</v>
      </c>
      <c r="G496" s="232">
        <v>6.583333333333333</v>
      </c>
      <c r="H496" s="232">
        <v>7.4833333333333334</v>
      </c>
      <c r="I496" s="232">
        <v>7.7166666666666659</v>
      </c>
      <c r="J496" s="232">
        <v>7.9333333333333336</v>
      </c>
      <c r="K496" s="231">
        <v>7.5</v>
      </c>
      <c r="L496" s="231">
        <v>7.05</v>
      </c>
      <c r="M496" s="231">
        <v>1120.1467500000001</v>
      </c>
      <c r="N496" s="1"/>
      <c r="O496" s="1"/>
    </row>
    <row r="497" spans="1:15" ht="12.75" customHeight="1">
      <c r="A497" s="30">
        <v>487</v>
      </c>
      <c r="B497" s="217" t="s">
        <v>208</v>
      </c>
      <c r="C497" s="242">
        <v>855.1</v>
      </c>
      <c r="D497" s="242">
        <v>855.96666666666658</v>
      </c>
      <c r="E497" s="232">
        <v>848.18333333333317</v>
      </c>
      <c r="F497" s="232">
        <v>841.26666666666654</v>
      </c>
      <c r="G497" s="232">
        <v>833.48333333333312</v>
      </c>
      <c r="H497" s="232">
        <v>862.88333333333321</v>
      </c>
      <c r="I497" s="232">
        <v>870.66666666666674</v>
      </c>
      <c r="J497" s="232">
        <v>877.58333333333326</v>
      </c>
      <c r="K497" s="231">
        <v>863.75</v>
      </c>
      <c r="L497" s="231">
        <v>849.05</v>
      </c>
      <c r="M497" s="231">
        <v>4.9756400000000003</v>
      </c>
      <c r="N497" s="1"/>
      <c r="O497" s="1"/>
    </row>
    <row r="498" spans="1:15" ht="12.75" customHeight="1">
      <c r="A498" s="30">
        <v>488</v>
      </c>
      <c r="B498" s="217" t="s">
        <v>505</v>
      </c>
      <c r="C498" s="242">
        <v>195.15</v>
      </c>
      <c r="D498" s="242">
        <v>196.03333333333333</v>
      </c>
      <c r="E498" s="232">
        <v>193.16666666666666</v>
      </c>
      <c r="F498" s="232">
        <v>191.18333333333334</v>
      </c>
      <c r="G498" s="232">
        <v>188.31666666666666</v>
      </c>
      <c r="H498" s="232">
        <v>198.01666666666665</v>
      </c>
      <c r="I498" s="232">
        <v>200.88333333333333</v>
      </c>
      <c r="J498" s="232">
        <v>202.86666666666665</v>
      </c>
      <c r="K498" s="231">
        <v>198.9</v>
      </c>
      <c r="L498" s="231">
        <v>194.05</v>
      </c>
      <c r="M498" s="231">
        <v>3.4466399999999999</v>
      </c>
      <c r="N498" s="1"/>
      <c r="O498" s="1"/>
    </row>
    <row r="499" spans="1:15" ht="12.75" customHeight="1">
      <c r="A499" s="30">
        <v>489</v>
      </c>
      <c r="B499" s="217" t="s">
        <v>506</v>
      </c>
      <c r="C499" s="242">
        <v>71.150000000000006</v>
      </c>
      <c r="D499" s="242">
        <v>70.683333333333337</v>
      </c>
      <c r="E499" s="232">
        <v>69.51666666666668</v>
      </c>
      <c r="F499" s="232">
        <v>67.88333333333334</v>
      </c>
      <c r="G499" s="232">
        <v>66.716666666666683</v>
      </c>
      <c r="H499" s="232">
        <v>72.316666666666677</v>
      </c>
      <c r="I499" s="232">
        <v>73.483333333333334</v>
      </c>
      <c r="J499" s="232">
        <v>75.116666666666674</v>
      </c>
      <c r="K499" s="231">
        <v>71.849999999999994</v>
      </c>
      <c r="L499" s="231">
        <v>69.05</v>
      </c>
      <c r="M499" s="231">
        <v>8.1829199999999993</v>
      </c>
      <c r="N499" s="1"/>
      <c r="O499" s="1"/>
    </row>
    <row r="500" spans="1:15" ht="12.75" customHeight="1">
      <c r="A500" s="30">
        <v>490</v>
      </c>
      <c r="B500" s="217" t="s">
        <v>507</v>
      </c>
      <c r="C500" s="242">
        <v>676.65</v>
      </c>
      <c r="D500" s="242">
        <v>680.7833333333333</v>
      </c>
      <c r="E500" s="232">
        <v>669.36666666666656</v>
      </c>
      <c r="F500" s="232">
        <v>662.08333333333326</v>
      </c>
      <c r="G500" s="232">
        <v>650.66666666666652</v>
      </c>
      <c r="H500" s="232">
        <v>688.06666666666661</v>
      </c>
      <c r="I500" s="232">
        <v>699.48333333333335</v>
      </c>
      <c r="J500" s="232">
        <v>706.76666666666665</v>
      </c>
      <c r="K500" s="231">
        <v>692.2</v>
      </c>
      <c r="L500" s="231">
        <v>673.5</v>
      </c>
      <c r="M500" s="231">
        <v>1.7806299999999999</v>
      </c>
      <c r="N500" s="1"/>
      <c r="O500" s="1"/>
    </row>
    <row r="501" spans="1:15" ht="12.75" customHeight="1">
      <c r="A501" s="30">
        <v>491</v>
      </c>
      <c r="B501" s="217" t="s">
        <v>277</v>
      </c>
      <c r="C501" s="242">
        <v>1286.7</v>
      </c>
      <c r="D501" s="242">
        <v>1293.9833333333333</v>
      </c>
      <c r="E501" s="232">
        <v>1275.4666666666667</v>
      </c>
      <c r="F501" s="232">
        <v>1264.2333333333333</v>
      </c>
      <c r="G501" s="232">
        <v>1245.7166666666667</v>
      </c>
      <c r="H501" s="232">
        <v>1305.2166666666667</v>
      </c>
      <c r="I501" s="232">
        <v>1323.7333333333336</v>
      </c>
      <c r="J501" s="232">
        <v>1334.9666666666667</v>
      </c>
      <c r="K501" s="231">
        <v>1312.5</v>
      </c>
      <c r="L501" s="231">
        <v>1282.75</v>
      </c>
      <c r="M501" s="231">
        <v>0.78093000000000001</v>
      </c>
      <c r="N501" s="1"/>
      <c r="O501" s="1"/>
    </row>
    <row r="502" spans="1:15" ht="12.75" customHeight="1">
      <c r="A502" s="30">
        <v>492</v>
      </c>
      <c r="B502" s="217" t="s">
        <v>209</v>
      </c>
      <c r="C502" s="217">
        <v>406.3</v>
      </c>
      <c r="D502" s="242">
        <v>406.09999999999997</v>
      </c>
      <c r="E502" s="232">
        <v>404.19999999999993</v>
      </c>
      <c r="F502" s="232">
        <v>402.09999999999997</v>
      </c>
      <c r="G502" s="232">
        <v>400.19999999999993</v>
      </c>
      <c r="H502" s="232">
        <v>408.19999999999993</v>
      </c>
      <c r="I502" s="232">
        <v>410.09999999999991</v>
      </c>
      <c r="J502" s="232">
        <v>412.19999999999993</v>
      </c>
      <c r="K502" s="231">
        <v>408</v>
      </c>
      <c r="L502" s="231">
        <v>404</v>
      </c>
      <c r="M502" s="231">
        <v>28.081219999999998</v>
      </c>
      <c r="N502" s="1"/>
      <c r="O502" s="1"/>
    </row>
    <row r="503" spans="1:15" ht="12.75" customHeight="1">
      <c r="A503" s="30">
        <v>493</v>
      </c>
      <c r="B503" s="217" t="s">
        <v>508</v>
      </c>
      <c r="C503" s="217">
        <v>190.65</v>
      </c>
      <c r="D503" s="242">
        <v>191.5</v>
      </c>
      <c r="E503" s="232">
        <v>188.7</v>
      </c>
      <c r="F503" s="232">
        <v>186.75</v>
      </c>
      <c r="G503" s="232">
        <v>183.95</v>
      </c>
      <c r="H503" s="232">
        <v>193.45</v>
      </c>
      <c r="I503" s="232">
        <v>196.25</v>
      </c>
      <c r="J503" s="232">
        <v>198.2</v>
      </c>
      <c r="K503" s="231">
        <v>194.3</v>
      </c>
      <c r="L503" s="231">
        <v>189.55</v>
      </c>
      <c r="M503" s="231">
        <v>2.7589100000000002</v>
      </c>
      <c r="N503" s="1"/>
      <c r="O503" s="1"/>
    </row>
    <row r="504" spans="1:15" ht="12.75" customHeight="1">
      <c r="A504" s="30">
        <v>494</v>
      </c>
      <c r="B504" s="217" t="s">
        <v>278</v>
      </c>
      <c r="C504" s="217">
        <v>16.100000000000001</v>
      </c>
      <c r="D504" s="242">
        <v>16.150000000000002</v>
      </c>
      <c r="E504" s="232">
        <v>15.950000000000003</v>
      </c>
      <c r="F504" s="232">
        <v>15.8</v>
      </c>
      <c r="G504" s="232">
        <v>15.600000000000001</v>
      </c>
      <c r="H504" s="232">
        <v>16.300000000000004</v>
      </c>
      <c r="I504" s="232">
        <v>16.5</v>
      </c>
      <c r="J504" s="232">
        <v>16.650000000000006</v>
      </c>
      <c r="K504" s="231">
        <v>16.350000000000001</v>
      </c>
      <c r="L504" s="231">
        <v>16</v>
      </c>
      <c r="M504" s="231">
        <v>600.97807</v>
      </c>
      <c r="N504" s="1"/>
      <c r="O504" s="1"/>
    </row>
    <row r="505" spans="1:15" ht="12.75" customHeight="1">
      <c r="A505" s="30">
        <v>495</v>
      </c>
      <c r="B505" s="217" t="s">
        <v>835</v>
      </c>
      <c r="C505" s="217">
        <v>10233.950000000001</v>
      </c>
      <c r="D505" s="242">
        <v>10277.316666666668</v>
      </c>
      <c r="E505" s="232">
        <v>10156.633333333335</v>
      </c>
      <c r="F505" s="232">
        <v>10079.316666666668</v>
      </c>
      <c r="G505" s="232">
        <v>9958.633333333335</v>
      </c>
      <c r="H505" s="232">
        <v>10354.633333333335</v>
      </c>
      <c r="I505" s="232">
        <v>10475.316666666666</v>
      </c>
      <c r="J505" s="232">
        <v>10552.633333333335</v>
      </c>
      <c r="K505" s="231">
        <v>10398</v>
      </c>
      <c r="L505" s="231">
        <v>10200</v>
      </c>
      <c r="M505" s="231">
        <v>4.1709999999999997E-2</v>
      </c>
      <c r="N505" s="1"/>
      <c r="O505" s="1"/>
    </row>
    <row r="506" spans="1:15" ht="12.75" customHeight="1">
      <c r="A506" s="30">
        <v>496</v>
      </c>
      <c r="B506" s="217" t="s">
        <v>210</v>
      </c>
      <c r="C506" s="242">
        <v>215.25</v>
      </c>
      <c r="D506" s="232">
        <v>215.21666666666667</v>
      </c>
      <c r="E506" s="232">
        <v>213.53333333333333</v>
      </c>
      <c r="F506" s="232">
        <v>211.81666666666666</v>
      </c>
      <c r="G506" s="232">
        <v>210.13333333333333</v>
      </c>
      <c r="H506" s="232">
        <v>216.93333333333334</v>
      </c>
      <c r="I506" s="232">
        <v>218.61666666666667</v>
      </c>
      <c r="J506" s="231">
        <v>220.33333333333334</v>
      </c>
      <c r="K506" s="231">
        <v>216.9</v>
      </c>
      <c r="L506" s="231">
        <v>213.5</v>
      </c>
      <c r="M506" s="217">
        <v>28.055789999999998</v>
      </c>
      <c r="N506" s="1"/>
      <c r="O506" s="1"/>
    </row>
    <row r="507" spans="1:15" ht="12.75" customHeight="1">
      <c r="A507" s="30">
        <v>497</v>
      </c>
      <c r="B507" s="217" t="s">
        <v>509</v>
      </c>
      <c r="C507" s="242">
        <v>266.89999999999998</v>
      </c>
      <c r="D507" s="232">
        <v>266.2</v>
      </c>
      <c r="E507" s="232">
        <v>262.39999999999998</v>
      </c>
      <c r="F507" s="232">
        <v>257.89999999999998</v>
      </c>
      <c r="G507" s="232">
        <v>254.09999999999997</v>
      </c>
      <c r="H507" s="232">
        <v>270.7</v>
      </c>
      <c r="I507" s="232">
        <v>274.50000000000006</v>
      </c>
      <c r="J507" s="231">
        <v>279</v>
      </c>
      <c r="K507" s="231">
        <v>270</v>
      </c>
      <c r="L507" s="231">
        <v>261.7</v>
      </c>
      <c r="M507" s="217">
        <v>39.316980000000001</v>
      </c>
      <c r="N507" s="1"/>
      <c r="O507" s="1"/>
    </row>
    <row r="508" spans="1:15" ht="12.75" customHeight="1">
      <c r="A508" s="30">
        <v>498</v>
      </c>
      <c r="B508" s="217" t="s">
        <v>808</v>
      </c>
      <c r="C508" s="217">
        <v>51.8</v>
      </c>
      <c r="D508" s="242">
        <v>51.566666666666663</v>
      </c>
      <c r="E508" s="232">
        <v>50.933333333333323</v>
      </c>
      <c r="F508" s="232">
        <v>50.066666666666663</v>
      </c>
      <c r="G508" s="232">
        <v>49.433333333333323</v>
      </c>
      <c r="H508" s="232">
        <v>52.433333333333323</v>
      </c>
      <c r="I508" s="232">
        <v>53.066666666666663</v>
      </c>
      <c r="J508" s="232">
        <v>53.933333333333323</v>
      </c>
      <c r="K508" s="231">
        <v>52.2</v>
      </c>
      <c r="L508" s="231">
        <v>50.7</v>
      </c>
      <c r="M508" s="231">
        <v>528.62405999999999</v>
      </c>
      <c r="N508" s="1"/>
      <c r="O508" s="1"/>
    </row>
    <row r="509" spans="1:15" ht="12.75" customHeight="1">
      <c r="A509" s="30">
        <v>499</v>
      </c>
      <c r="B509" s="217" t="s">
        <v>799</v>
      </c>
      <c r="C509" s="217">
        <v>470.65</v>
      </c>
      <c r="D509" s="242">
        <v>473.08333333333331</v>
      </c>
      <c r="E509" s="232">
        <v>467.01666666666665</v>
      </c>
      <c r="F509" s="232">
        <v>463.38333333333333</v>
      </c>
      <c r="G509" s="232">
        <v>457.31666666666666</v>
      </c>
      <c r="H509" s="232">
        <v>476.71666666666664</v>
      </c>
      <c r="I509" s="232">
        <v>482.78333333333336</v>
      </c>
      <c r="J509" s="232">
        <v>486.41666666666663</v>
      </c>
      <c r="K509" s="231">
        <v>479.15</v>
      </c>
      <c r="L509" s="231">
        <v>469.45</v>
      </c>
      <c r="M509" s="231">
        <v>5.9134000000000002</v>
      </c>
      <c r="N509" s="1"/>
      <c r="O509" s="1"/>
    </row>
    <row r="510" spans="1:15" ht="12.75" customHeight="1">
      <c r="A510" s="265">
        <v>500</v>
      </c>
      <c r="B510" s="217" t="s">
        <v>510</v>
      </c>
      <c r="C510" s="242">
        <v>1451.35</v>
      </c>
      <c r="D510" s="232">
        <v>1450.5166666666667</v>
      </c>
      <c r="E510" s="232">
        <v>1437.0833333333333</v>
      </c>
      <c r="F510" s="232">
        <v>1422.8166666666666</v>
      </c>
      <c r="G510" s="232">
        <v>1409.3833333333332</v>
      </c>
      <c r="H510" s="232">
        <v>1464.7833333333333</v>
      </c>
      <c r="I510" s="232">
        <v>1478.2166666666667</v>
      </c>
      <c r="J510" s="231">
        <v>1492.4833333333333</v>
      </c>
      <c r="K510" s="231">
        <v>1463.95</v>
      </c>
      <c r="L510" s="231">
        <v>1436.25</v>
      </c>
      <c r="M510" s="217">
        <v>7.2969999999999993E-2</v>
      </c>
      <c r="N510" s="1"/>
      <c r="O510" s="1"/>
    </row>
    <row r="511" spans="1:15" ht="12.75" customHeight="1">
      <c r="A511" s="217">
        <v>501</v>
      </c>
      <c r="B511" s="217" t="s">
        <v>511</v>
      </c>
      <c r="C511" s="217">
        <v>1457</v>
      </c>
      <c r="D511" s="242">
        <v>1459.6333333333332</v>
      </c>
      <c r="E511" s="232">
        <v>1443.0666666666664</v>
      </c>
      <c r="F511" s="232">
        <v>1429.1333333333332</v>
      </c>
      <c r="G511" s="232">
        <v>1412.5666666666664</v>
      </c>
      <c r="H511" s="232">
        <v>1473.5666666666664</v>
      </c>
      <c r="I511" s="232">
        <v>1490.133333333333</v>
      </c>
      <c r="J511" s="232">
        <v>1504.0666666666664</v>
      </c>
      <c r="K511" s="231">
        <v>1476.2</v>
      </c>
      <c r="L511" s="231">
        <v>1445.7</v>
      </c>
      <c r="M511" s="231">
        <v>0.27811999999999998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61" t="s">
        <v>281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211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212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213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6" t="s">
        <v>214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6" t="s">
        <v>215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5" t="s">
        <v>217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5" t="s">
        <v>218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5" t="s">
        <v>219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5" t="s">
        <v>220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5" t="s">
        <v>221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5" t="s">
        <v>222</v>
      </c>
      <c r="N529" s="1"/>
      <c r="O529" s="1"/>
    </row>
    <row r="530" spans="1:15" ht="12.75" customHeight="1">
      <c r="A530" s="65" t="s">
        <v>223</v>
      </c>
      <c r="N530" s="1"/>
      <c r="O530" s="1"/>
    </row>
    <row r="531" spans="1:15" ht="12.75" customHeight="1">
      <c r="A531" s="65" t="s">
        <v>224</v>
      </c>
      <c r="N531" s="1"/>
      <c r="O531" s="1"/>
    </row>
    <row r="532" spans="1:15" ht="12.75" customHeight="1">
      <c r="A532" s="65" t="s">
        <v>225</v>
      </c>
      <c r="N532" s="1"/>
      <c r="O532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6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69" t="s">
        <v>283</v>
      </c>
      <c r="B1" s="70"/>
      <c r="C1" s="71"/>
      <c r="D1" s="72"/>
      <c r="E1" s="70"/>
      <c r="F1" s="70"/>
      <c r="G1" s="70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</row>
    <row r="2" spans="1:35" ht="12.75" customHeight="1">
      <c r="A2" s="74"/>
      <c r="B2" s="75"/>
      <c r="C2" s="76"/>
      <c r="D2" s="77"/>
      <c r="E2" s="75"/>
      <c r="F2" s="75"/>
      <c r="G2" s="75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</row>
    <row r="3" spans="1:35" ht="12.75" customHeight="1">
      <c r="A3" s="74"/>
      <c r="B3" s="75"/>
      <c r="C3" s="76"/>
      <c r="D3" s="77"/>
      <c r="E3" s="75"/>
      <c r="F3" s="75"/>
      <c r="G3" s="75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</row>
    <row r="4" spans="1:35" ht="12.75" customHeight="1">
      <c r="A4" s="74"/>
      <c r="B4" s="75"/>
      <c r="C4" s="76"/>
      <c r="D4" s="77"/>
      <c r="E4" s="75"/>
      <c r="F4" s="75"/>
      <c r="G4" s="75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</row>
    <row r="5" spans="1:35" ht="6" customHeight="1">
      <c r="A5" s="385"/>
      <c r="B5" s="386"/>
      <c r="C5" s="385"/>
      <c r="D5" s="386"/>
      <c r="E5" s="70"/>
      <c r="F5" s="70"/>
      <c r="G5" s="70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</row>
    <row r="6" spans="1:35" ht="26.25" customHeight="1">
      <c r="A6" s="73"/>
      <c r="B6" s="78"/>
      <c r="C6" s="66"/>
      <c r="D6" s="66"/>
      <c r="E6" s="240" t="s">
        <v>282</v>
      </c>
      <c r="F6" s="70"/>
      <c r="G6" s="70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</row>
    <row r="7" spans="1:35" ht="16.5" customHeight="1">
      <c r="A7" s="79" t="s">
        <v>512</v>
      </c>
      <c r="B7" s="387" t="s">
        <v>513</v>
      </c>
      <c r="C7" s="386"/>
      <c r="D7" s="7">
        <f>Main!B10</f>
        <v>44977</v>
      </c>
      <c r="E7" s="80"/>
      <c r="F7" s="70"/>
      <c r="G7" s="81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</row>
    <row r="8" spans="1:35" ht="12.75" customHeight="1">
      <c r="A8" s="69"/>
      <c r="B8" s="70"/>
      <c r="C8" s="71"/>
      <c r="D8" s="72"/>
      <c r="E8" s="80"/>
      <c r="F8" s="80"/>
      <c r="G8" s="80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</row>
    <row r="9" spans="1:35" ht="51">
      <c r="A9" s="82" t="s">
        <v>514</v>
      </c>
      <c r="B9" s="83" t="s">
        <v>515</v>
      </c>
      <c r="C9" s="83" t="s">
        <v>516</v>
      </c>
      <c r="D9" s="83" t="s">
        <v>517</v>
      </c>
      <c r="E9" s="83" t="s">
        <v>518</v>
      </c>
      <c r="F9" s="83" t="s">
        <v>519</v>
      </c>
      <c r="G9" s="83" t="s">
        <v>520</v>
      </c>
      <c r="H9" s="83" t="s">
        <v>521</v>
      </c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</row>
    <row r="10" spans="1:35" ht="12.75" customHeight="1">
      <c r="A10" s="84">
        <v>44974</v>
      </c>
      <c r="B10" s="29">
        <v>543439</v>
      </c>
      <c r="C10" s="28" t="s">
        <v>999</v>
      </c>
      <c r="D10" s="28" t="s">
        <v>1000</v>
      </c>
      <c r="E10" s="28" t="s">
        <v>522</v>
      </c>
      <c r="F10" s="85">
        <v>16000</v>
      </c>
      <c r="G10" s="29">
        <v>22.5</v>
      </c>
      <c r="H10" s="29" t="s">
        <v>302</v>
      </c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</row>
    <row r="11" spans="1:35" ht="12.75" customHeight="1">
      <c r="A11" s="84">
        <v>44974</v>
      </c>
      <c r="B11" s="29">
        <v>543439</v>
      </c>
      <c r="C11" s="28" t="s">
        <v>999</v>
      </c>
      <c r="D11" s="28" t="s">
        <v>1001</v>
      </c>
      <c r="E11" s="28" t="s">
        <v>523</v>
      </c>
      <c r="F11" s="85">
        <v>172000</v>
      </c>
      <c r="G11" s="29">
        <v>22.45</v>
      </c>
      <c r="H11" s="29" t="s">
        <v>302</v>
      </c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</row>
    <row r="12" spans="1:35" ht="12.75" customHeight="1">
      <c r="A12" s="84">
        <v>44974</v>
      </c>
      <c r="B12" s="29">
        <v>543439</v>
      </c>
      <c r="C12" s="28" t="s">
        <v>999</v>
      </c>
      <c r="D12" s="28" t="s">
        <v>1002</v>
      </c>
      <c r="E12" s="28" t="s">
        <v>522</v>
      </c>
      <c r="F12" s="85">
        <v>22000</v>
      </c>
      <c r="G12" s="29">
        <v>22.5</v>
      </c>
      <c r="H12" s="29" t="s">
        <v>302</v>
      </c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</row>
    <row r="13" spans="1:35" ht="12.75" customHeight="1">
      <c r="A13" s="84">
        <v>44974</v>
      </c>
      <c r="B13" s="29">
        <v>543439</v>
      </c>
      <c r="C13" s="28" t="s">
        <v>999</v>
      </c>
      <c r="D13" s="28" t="s">
        <v>1003</v>
      </c>
      <c r="E13" s="28" t="s">
        <v>522</v>
      </c>
      <c r="F13" s="85">
        <v>66000</v>
      </c>
      <c r="G13" s="29">
        <v>22.5</v>
      </c>
      <c r="H13" s="29" t="s">
        <v>302</v>
      </c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</row>
    <row r="14" spans="1:35" ht="12.75" customHeight="1">
      <c r="A14" s="84">
        <v>44974</v>
      </c>
      <c r="B14" s="29">
        <v>543753</v>
      </c>
      <c r="C14" s="28" t="s">
        <v>978</v>
      </c>
      <c r="D14" s="28" t="s">
        <v>1004</v>
      </c>
      <c r="E14" s="28" t="s">
        <v>522</v>
      </c>
      <c r="F14" s="85">
        <v>186000</v>
      </c>
      <c r="G14" s="29">
        <v>20.5</v>
      </c>
      <c r="H14" s="29" t="s">
        <v>302</v>
      </c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</row>
    <row r="15" spans="1:35" ht="12.75" customHeight="1">
      <c r="A15" s="84">
        <v>44974</v>
      </c>
      <c r="B15" s="29">
        <v>543765</v>
      </c>
      <c r="C15" s="28" t="s">
        <v>979</v>
      </c>
      <c r="D15" s="28" t="s">
        <v>1005</v>
      </c>
      <c r="E15" s="28" t="s">
        <v>522</v>
      </c>
      <c r="F15" s="85">
        <v>81000</v>
      </c>
      <c r="G15" s="29">
        <v>60.82</v>
      </c>
      <c r="H15" s="29" t="s">
        <v>302</v>
      </c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</row>
    <row r="16" spans="1:35" ht="12.75" customHeight="1">
      <c r="A16" s="84">
        <v>44974</v>
      </c>
      <c r="B16" s="29">
        <v>543765</v>
      </c>
      <c r="C16" s="28" t="s">
        <v>979</v>
      </c>
      <c r="D16" s="28" t="s">
        <v>936</v>
      </c>
      <c r="E16" s="28" t="s">
        <v>523</v>
      </c>
      <c r="F16" s="85">
        <v>75000</v>
      </c>
      <c r="G16" s="29">
        <v>59.52</v>
      </c>
      <c r="H16" s="29" t="s">
        <v>302</v>
      </c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</row>
    <row r="17" spans="1:35" ht="12.75" customHeight="1">
      <c r="A17" s="84">
        <v>44974</v>
      </c>
      <c r="B17" s="29">
        <v>543746</v>
      </c>
      <c r="C17" s="28" t="s">
        <v>1006</v>
      </c>
      <c r="D17" s="28" t="s">
        <v>1007</v>
      </c>
      <c r="E17" s="28" t="s">
        <v>523</v>
      </c>
      <c r="F17" s="85">
        <v>22200</v>
      </c>
      <c r="G17" s="29">
        <v>226</v>
      </c>
      <c r="H17" s="29" t="s">
        <v>302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</row>
    <row r="18" spans="1:35" ht="12.75" customHeight="1">
      <c r="A18" s="84">
        <v>44974</v>
      </c>
      <c r="B18" s="29">
        <v>540614</v>
      </c>
      <c r="C18" s="28" t="s">
        <v>980</v>
      </c>
      <c r="D18" s="28" t="s">
        <v>982</v>
      </c>
      <c r="E18" s="28" t="s">
        <v>523</v>
      </c>
      <c r="F18" s="85">
        <v>2000000</v>
      </c>
      <c r="G18" s="29">
        <v>1.08</v>
      </c>
      <c r="H18" s="29" t="s">
        <v>302</v>
      </c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</row>
    <row r="19" spans="1:35" ht="12.75" customHeight="1">
      <c r="A19" s="84">
        <v>44974</v>
      </c>
      <c r="B19" s="29">
        <v>531913</v>
      </c>
      <c r="C19" s="28" t="s">
        <v>983</v>
      </c>
      <c r="D19" s="28" t="s">
        <v>984</v>
      </c>
      <c r="E19" s="28" t="s">
        <v>523</v>
      </c>
      <c r="F19" s="85">
        <v>111000</v>
      </c>
      <c r="G19" s="29">
        <v>10.1</v>
      </c>
      <c r="H19" s="29" t="s">
        <v>302</v>
      </c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</row>
    <row r="20" spans="1:35" ht="12.75" customHeight="1">
      <c r="A20" s="84">
        <v>44974</v>
      </c>
      <c r="B20" s="29">
        <v>531913</v>
      </c>
      <c r="C20" s="28" t="s">
        <v>983</v>
      </c>
      <c r="D20" s="28" t="s">
        <v>1008</v>
      </c>
      <c r="E20" s="28" t="s">
        <v>522</v>
      </c>
      <c r="F20" s="85">
        <v>53614</v>
      </c>
      <c r="G20" s="29">
        <v>10.1</v>
      </c>
      <c r="H20" s="29" t="s">
        <v>302</v>
      </c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</row>
    <row r="21" spans="1:35" ht="12.75" customHeight="1">
      <c r="A21" s="84">
        <v>44974</v>
      </c>
      <c r="B21" s="29">
        <v>531913</v>
      </c>
      <c r="C21" s="28" t="s">
        <v>983</v>
      </c>
      <c r="D21" s="28" t="s">
        <v>1009</v>
      </c>
      <c r="E21" s="28" t="s">
        <v>522</v>
      </c>
      <c r="F21" s="85">
        <v>25000</v>
      </c>
      <c r="G21" s="29">
        <v>10.1</v>
      </c>
      <c r="H21" s="29" t="s">
        <v>302</v>
      </c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</row>
    <row r="22" spans="1:35" ht="12.75" customHeight="1">
      <c r="A22" s="84">
        <v>44974</v>
      </c>
      <c r="B22" s="29">
        <v>530663</v>
      </c>
      <c r="C22" s="28" t="s">
        <v>1010</v>
      </c>
      <c r="D22" s="28" t="s">
        <v>1011</v>
      </c>
      <c r="E22" s="28" t="s">
        <v>523</v>
      </c>
      <c r="F22" s="85">
        <v>422132</v>
      </c>
      <c r="G22" s="29">
        <v>2.59</v>
      </c>
      <c r="H22" s="29" t="s">
        <v>302</v>
      </c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</row>
    <row r="23" spans="1:35" ht="12.75" customHeight="1">
      <c r="A23" s="84">
        <v>44974</v>
      </c>
      <c r="B23" s="29">
        <v>526967</v>
      </c>
      <c r="C23" s="28" t="s">
        <v>985</v>
      </c>
      <c r="D23" s="28" t="s">
        <v>1012</v>
      </c>
      <c r="E23" s="28" t="s">
        <v>523</v>
      </c>
      <c r="F23" s="85">
        <v>86500</v>
      </c>
      <c r="G23" s="29">
        <v>8.76</v>
      </c>
      <c r="H23" s="29" t="s">
        <v>302</v>
      </c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</row>
    <row r="24" spans="1:35" ht="12.75" customHeight="1">
      <c r="A24" s="84">
        <v>44974</v>
      </c>
      <c r="B24" s="29">
        <v>526967</v>
      </c>
      <c r="C24" s="28" t="s">
        <v>985</v>
      </c>
      <c r="D24" s="28" t="s">
        <v>986</v>
      </c>
      <c r="E24" s="28" t="s">
        <v>523</v>
      </c>
      <c r="F24" s="85">
        <v>32101</v>
      </c>
      <c r="G24" s="29">
        <v>9.0299999999999994</v>
      </c>
      <c r="H24" s="29" t="s">
        <v>302</v>
      </c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</row>
    <row r="25" spans="1:35" ht="12.75" customHeight="1">
      <c r="A25" s="84">
        <v>44974</v>
      </c>
      <c r="B25" s="29">
        <v>526967</v>
      </c>
      <c r="C25" s="28" t="s">
        <v>985</v>
      </c>
      <c r="D25" s="28" t="s">
        <v>986</v>
      </c>
      <c r="E25" s="28" t="s">
        <v>522</v>
      </c>
      <c r="F25" s="85">
        <v>40176</v>
      </c>
      <c r="G25" s="29">
        <v>8.7899999999999991</v>
      </c>
      <c r="H25" s="29" t="s">
        <v>302</v>
      </c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</row>
    <row r="26" spans="1:35" ht="12.75" customHeight="1">
      <c r="A26" s="84">
        <v>44974</v>
      </c>
      <c r="B26" s="29">
        <v>542924</v>
      </c>
      <c r="C26" s="28" t="s">
        <v>987</v>
      </c>
      <c r="D26" s="28" t="s">
        <v>988</v>
      </c>
      <c r="E26" s="28" t="s">
        <v>523</v>
      </c>
      <c r="F26" s="85">
        <v>469000</v>
      </c>
      <c r="G26" s="29">
        <v>4.3</v>
      </c>
      <c r="H26" s="29" t="s">
        <v>302</v>
      </c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</row>
    <row r="27" spans="1:35" ht="12.75" customHeight="1">
      <c r="A27" s="84">
        <v>44974</v>
      </c>
      <c r="B27" s="29">
        <v>531784</v>
      </c>
      <c r="C27" s="28" t="s">
        <v>1013</v>
      </c>
      <c r="D27" s="28" t="s">
        <v>1014</v>
      </c>
      <c r="E27" s="28" t="s">
        <v>523</v>
      </c>
      <c r="F27" s="85">
        <v>749715</v>
      </c>
      <c r="G27" s="29">
        <v>1.98</v>
      </c>
      <c r="H27" s="29" t="s">
        <v>302</v>
      </c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</row>
    <row r="28" spans="1:35" ht="12.75" customHeight="1">
      <c r="A28" s="84">
        <v>44974</v>
      </c>
      <c r="B28" s="29">
        <v>505523</v>
      </c>
      <c r="C28" s="28" t="s">
        <v>1015</v>
      </c>
      <c r="D28" s="28" t="s">
        <v>981</v>
      </c>
      <c r="E28" s="28" t="s">
        <v>523</v>
      </c>
      <c r="F28" s="85">
        <v>1540000</v>
      </c>
      <c r="G28" s="29">
        <v>1.24</v>
      </c>
      <c r="H28" s="29" t="s">
        <v>302</v>
      </c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</row>
    <row r="29" spans="1:35" ht="12.75" customHeight="1">
      <c r="A29" s="84">
        <v>44974</v>
      </c>
      <c r="B29" s="29">
        <v>543207</v>
      </c>
      <c r="C29" s="28" t="s">
        <v>1016</v>
      </c>
      <c r="D29" s="28" t="s">
        <v>1017</v>
      </c>
      <c r="E29" s="28" t="s">
        <v>523</v>
      </c>
      <c r="F29" s="85">
        <v>77336</v>
      </c>
      <c r="G29" s="29">
        <v>4.6500000000000004</v>
      </c>
      <c r="H29" s="29" t="s">
        <v>302</v>
      </c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</row>
    <row r="30" spans="1:35" ht="12.75" customHeight="1">
      <c r="A30" s="84">
        <v>44974</v>
      </c>
      <c r="B30" s="29">
        <v>543207</v>
      </c>
      <c r="C30" s="28" t="s">
        <v>1016</v>
      </c>
      <c r="D30" s="28" t="s">
        <v>1018</v>
      </c>
      <c r="E30" s="28" t="s">
        <v>522</v>
      </c>
      <c r="F30" s="85">
        <v>88300</v>
      </c>
      <c r="G30" s="29">
        <v>4.72</v>
      </c>
      <c r="H30" s="29" t="s">
        <v>302</v>
      </c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</row>
    <row r="31" spans="1:35" ht="12.75" customHeight="1">
      <c r="A31" s="84">
        <v>44974</v>
      </c>
      <c r="B31" s="29">
        <v>540386</v>
      </c>
      <c r="C31" s="28" t="s">
        <v>1019</v>
      </c>
      <c r="D31" s="28" t="s">
        <v>1020</v>
      </c>
      <c r="E31" s="28" t="s">
        <v>522</v>
      </c>
      <c r="F31" s="85">
        <v>600000</v>
      </c>
      <c r="G31" s="29">
        <v>1.3</v>
      </c>
      <c r="H31" s="29" t="s">
        <v>302</v>
      </c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</row>
    <row r="32" spans="1:35" ht="12.75" customHeight="1">
      <c r="A32" s="84">
        <v>44974</v>
      </c>
      <c r="B32" s="29">
        <v>540293</v>
      </c>
      <c r="C32" s="28" t="s">
        <v>1021</v>
      </c>
      <c r="D32" s="28" t="s">
        <v>1022</v>
      </c>
      <c r="E32" s="28" t="s">
        <v>522</v>
      </c>
      <c r="F32" s="85">
        <v>6632998</v>
      </c>
      <c r="G32" s="29">
        <v>209</v>
      </c>
      <c r="H32" s="29" t="s">
        <v>302</v>
      </c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</row>
    <row r="33" spans="1:35" ht="12.75" customHeight="1">
      <c r="A33" s="84">
        <v>44974</v>
      </c>
      <c r="B33" s="29">
        <v>540293</v>
      </c>
      <c r="C33" s="28" t="s">
        <v>1021</v>
      </c>
      <c r="D33" s="28" t="s">
        <v>1023</v>
      </c>
      <c r="E33" s="28" t="s">
        <v>523</v>
      </c>
      <c r="F33" s="85">
        <v>2000000</v>
      </c>
      <c r="G33" s="29">
        <v>209</v>
      </c>
      <c r="H33" s="29" t="s">
        <v>302</v>
      </c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</row>
    <row r="34" spans="1:35" ht="12.75" customHeight="1">
      <c r="A34" s="84">
        <v>44974</v>
      </c>
      <c r="B34" s="29">
        <v>540293</v>
      </c>
      <c r="C34" s="28" t="s">
        <v>1021</v>
      </c>
      <c r="D34" s="28" t="s">
        <v>1024</v>
      </c>
      <c r="E34" s="28" t="s">
        <v>523</v>
      </c>
      <c r="F34" s="85">
        <v>4000000</v>
      </c>
      <c r="G34" s="29">
        <v>209</v>
      </c>
      <c r="H34" s="29" t="s">
        <v>302</v>
      </c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</row>
    <row r="35" spans="1:35" ht="12.75" customHeight="1">
      <c r="A35" s="84">
        <v>44974</v>
      </c>
      <c r="B35" s="29">
        <v>542907</v>
      </c>
      <c r="C35" s="28" t="s">
        <v>442</v>
      </c>
      <c r="D35" s="28" t="s">
        <v>1025</v>
      </c>
      <c r="E35" s="28" t="s">
        <v>523</v>
      </c>
      <c r="F35" s="85">
        <v>1327500</v>
      </c>
      <c r="G35" s="29">
        <v>585</v>
      </c>
      <c r="H35" s="29" t="s">
        <v>302</v>
      </c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</row>
    <row r="36" spans="1:35" ht="12.75" customHeight="1">
      <c r="A36" s="84">
        <v>44974</v>
      </c>
      <c r="B36" s="29">
        <v>542907</v>
      </c>
      <c r="C36" s="28" t="s">
        <v>442</v>
      </c>
      <c r="D36" s="28" t="s">
        <v>1026</v>
      </c>
      <c r="E36" s="28" t="s">
        <v>522</v>
      </c>
      <c r="F36" s="85">
        <v>902000</v>
      </c>
      <c r="G36" s="29">
        <v>585</v>
      </c>
      <c r="H36" s="29" t="s">
        <v>302</v>
      </c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</row>
    <row r="37" spans="1:35" ht="12.75" customHeight="1">
      <c r="A37" s="84">
        <v>44974</v>
      </c>
      <c r="B37" s="29">
        <v>543375</v>
      </c>
      <c r="C37" s="28" t="s">
        <v>1027</v>
      </c>
      <c r="D37" s="28" t="s">
        <v>1028</v>
      </c>
      <c r="E37" s="28" t="s">
        <v>522</v>
      </c>
      <c r="F37" s="85">
        <v>100000</v>
      </c>
      <c r="G37" s="29">
        <v>38.909999999999997</v>
      </c>
      <c r="H37" s="29" t="s">
        <v>302</v>
      </c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</row>
    <row r="38" spans="1:35" ht="12.75" customHeight="1">
      <c r="A38" s="84">
        <v>44974</v>
      </c>
      <c r="B38" s="29">
        <v>530111</v>
      </c>
      <c r="C38" s="28" t="s">
        <v>1029</v>
      </c>
      <c r="D38" s="28" t="s">
        <v>1030</v>
      </c>
      <c r="E38" s="28" t="s">
        <v>523</v>
      </c>
      <c r="F38" s="85">
        <v>25000</v>
      </c>
      <c r="G38" s="29">
        <v>52.9</v>
      </c>
      <c r="H38" s="29" t="s">
        <v>302</v>
      </c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</row>
    <row r="39" spans="1:35" ht="12.75" customHeight="1">
      <c r="A39" s="84">
        <v>44974</v>
      </c>
      <c r="B39" s="29">
        <v>530111</v>
      </c>
      <c r="C39" s="28" t="s">
        <v>1029</v>
      </c>
      <c r="D39" s="28" t="s">
        <v>1031</v>
      </c>
      <c r="E39" s="28" t="s">
        <v>522</v>
      </c>
      <c r="F39" s="85">
        <v>30750</v>
      </c>
      <c r="G39" s="29">
        <v>53.04</v>
      </c>
      <c r="H39" s="29" t="s">
        <v>302</v>
      </c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</row>
    <row r="40" spans="1:35" ht="12.75" customHeight="1">
      <c r="A40" s="84">
        <v>44974</v>
      </c>
      <c r="B40" s="29">
        <v>538875</v>
      </c>
      <c r="C40" s="28" t="s">
        <v>1032</v>
      </c>
      <c r="D40" s="28" t="s">
        <v>1033</v>
      </c>
      <c r="E40" s="28" t="s">
        <v>522</v>
      </c>
      <c r="F40" s="85">
        <v>50000</v>
      </c>
      <c r="G40" s="29">
        <v>19.12</v>
      </c>
      <c r="H40" s="29" t="s">
        <v>302</v>
      </c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</row>
    <row r="41" spans="1:35" ht="12.75" customHeight="1">
      <c r="A41" s="84">
        <v>44974</v>
      </c>
      <c r="B41" s="29">
        <v>538875</v>
      </c>
      <c r="C41" s="28" t="s">
        <v>1032</v>
      </c>
      <c r="D41" s="28" t="s">
        <v>1034</v>
      </c>
      <c r="E41" s="28" t="s">
        <v>523</v>
      </c>
      <c r="F41" s="85">
        <v>50000</v>
      </c>
      <c r="G41" s="29">
        <v>19.12</v>
      </c>
      <c r="H41" s="29" t="s">
        <v>302</v>
      </c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</row>
    <row r="42" spans="1:35" ht="12.75" customHeight="1">
      <c r="A42" s="84">
        <v>44974</v>
      </c>
      <c r="B42" s="29">
        <v>511700</v>
      </c>
      <c r="C42" s="28" t="s">
        <v>989</v>
      </c>
      <c r="D42" s="28" t="s">
        <v>1035</v>
      </c>
      <c r="E42" s="28" t="s">
        <v>522</v>
      </c>
      <c r="F42" s="85">
        <v>45776</v>
      </c>
      <c r="G42" s="29">
        <v>29.6</v>
      </c>
      <c r="H42" s="29" t="s">
        <v>302</v>
      </c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</row>
    <row r="43" spans="1:35" ht="12.75" customHeight="1">
      <c r="A43" s="84">
        <v>44974</v>
      </c>
      <c r="B43" s="29">
        <v>511700</v>
      </c>
      <c r="C43" s="28" t="s">
        <v>989</v>
      </c>
      <c r="D43" s="28" t="s">
        <v>1036</v>
      </c>
      <c r="E43" s="28" t="s">
        <v>522</v>
      </c>
      <c r="F43" s="85">
        <v>50000</v>
      </c>
      <c r="G43" s="29">
        <v>29.6</v>
      </c>
      <c r="H43" s="29" t="s">
        <v>302</v>
      </c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</row>
    <row r="44" spans="1:35" ht="12.75" customHeight="1">
      <c r="A44" s="84">
        <v>44974</v>
      </c>
      <c r="B44" s="29">
        <v>511700</v>
      </c>
      <c r="C44" s="28" t="s">
        <v>989</v>
      </c>
      <c r="D44" s="28" t="s">
        <v>1037</v>
      </c>
      <c r="E44" s="28" t="s">
        <v>522</v>
      </c>
      <c r="F44" s="85">
        <v>100000</v>
      </c>
      <c r="G44" s="29">
        <v>29.6</v>
      </c>
      <c r="H44" s="29" t="s">
        <v>302</v>
      </c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3"/>
      <c r="AE44" s="73"/>
      <c r="AF44" s="73"/>
      <c r="AG44" s="73"/>
      <c r="AH44" s="73"/>
      <c r="AI44" s="73"/>
    </row>
    <row r="45" spans="1:35" ht="12.75" customHeight="1">
      <c r="A45" s="84">
        <v>44974</v>
      </c>
      <c r="B45" s="29">
        <v>511700</v>
      </c>
      <c r="C45" s="28" t="s">
        <v>989</v>
      </c>
      <c r="D45" s="28" t="s">
        <v>1038</v>
      </c>
      <c r="E45" s="28" t="s">
        <v>523</v>
      </c>
      <c r="F45" s="85">
        <v>117559</v>
      </c>
      <c r="G45" s="29">
        <v>29.6</v>
      </c>
      <c r="H45" s="29" t="s">
        <v>302</v>
      </c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3"/>
      <c r="AH45" s="73"/>
      <c r="AI45" s="73"/>
    </row>
    <row r="46" spans="1:35" ht="12.75" customHeight="1">
      <c r="A46" s="84">
        <v>44974</v>
      </c>
      <c r="B46" s="29">
        <v>511700</v>
      </c>
      <c r="C46" s="28" t="s">
        <v>989</v>
      </c>
      <c r="D46" s="28" t="s">
        <v>1039</v>
      </c>
      <c r="E46" s="28" t="s">
        <v>523</v>
      </c>
      <c r="F46" s="85">
        <v>22680</v>
      </c>
      <c r="G46" s="29">
        <v>29.6</v>
      </c>
      <c r="H46" s="29" t="s">
        <v>302</v>
      </c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</row>
    <row r="47" spans="1:35" ht="12.75" customHeight="1">
      <c r="A47" s="84">
        <v>44974</v>
      </c>
      <c r="B47" s="29">
        <v>511700</v>
      </c>
      <c r="C47" s="28" t="s">
        <v>989</v>
      </c>
      <c r="D47" s="28" t="s">
        <v>1040</v>
      </c>
      <c r="E47" s="28" t="s">
        <v>523</v>
      </c>
      <c r="F47" s="85">
        <v>59761</v>
      </c>
      <c r="G47" s="29">
        <v>29.6</v>
      </c>
      <c r="H47" s="29" t="s">
        <v>302</v>
      </c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</row>
    <row r="48" spans="1:35" ht="12.75" customHeight="1">
      <c r="A48" s="84">
        <v>44974</v>
      </c>
      <c r="B48" s="29">
        <v>530611</v>
      </c>
      <c r="C48" s="28" t="s">
        <v>1041</v>
      </c>
      <c r="D48" s="28" t="s">
        <v>1042</v>
      </c>
      <c r="E48" s="28" t="s">
        <v>523</v>
      </c>
      <c r="F48" s="85">
        <v>2153886</v>
      </c>
      <c r="G48" s="29">
        <v>0.45</v>
      </c>
      <c r="H48" s="29" t="s">
        <v>302</v>
      </c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</row>
    <row r="49" spans="1:35" ht="12.75" customHeight="1">
      <c r="A49" s="84">
        <v>44974</v>
      </c>
      <c r="B49" s="29">
        <v>521005</v>
      </c>
      <c r="C49" s="28" t="s">
        <v>1043</v>
      </c>
      <c r="D49" s="28" t="s">
        <v>1044</v>
      </c>
      <c r="E49" s="28" t="s">
        <v>522</v>
      </c>
      <c r="F49" s="85">
        <v>14094</v>
      </c>
      <c r="G49" s="29">
        <v>70.599999999999994</v>
      </c>
      <c r="H49" s="29" t="s">
        <v>302</v>
      </c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</row>
    <row r="50" spans="1:35" ht="12.75" customHeight="1">
      <c r="A50" s="84">
        <v>44974</v>
      </c>
      <c r="B50" s="29">
        <v>521005</v>
      </c>
      <c r="C50" s="28" t="s">
        <v>1043</v>
      </c>
      <c r="D50" s="28" t="s">
        <v>1044</v>
      </c>
      <c r="E50" s="28" t="s">
        <v>523</v>
      </c>
      <c r="F50" s="85">
        <v>7330</v>
      </c>
      <c r="G50" s="29">
        <v>70.099999999999994</v>
      </c>
      <c r="H50" s="29" t="s">
        <v>302</v>
      </c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</row>
    <row r="51" spans="1:35" ht="12.75" customHeight="1">
      <c r="A51" s="84">
        <v>44974</v>
      </c>
      <c r="B51" s="29">
        <v>531025</v>
      </c>
      <c r="C51" s="28" t="s">
        <v>1045</v>
      </c>
      <c r="D51" s="28" t="s">
        <v>1046</v>
      </c>
      <c r="E51" s="28" t="s">
        <v>522</v>
      </c>
      <c r="F51" s="85">
        <v>558469</v>
      </c>
      <c r="G51" s="29">
        <v>1.34</v>
      </c>
      <c r="H51" s="29" t="s">
        <v>302</v>
      </c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3"/>
      <c r="AI51" s="73"/>
    </row>
    <row r="52" spans="1:35" ht="12.75" customHeight="1">
      <c r="A52" s="84">
        <v>44974</v>
      </c>
      <c r="B52" s="29" t="s">
        <v>1047</v>
      </c>
      <c r="C52" s="28" t="s">
        <v>1048</v>
      </c>
      <c r="D52" s="28" t="s">
        <v>977</v>
      </c>
      <c r="E52" s="28" t="s">
        <v>522</v>
      </c>
      <c r="F52" s="85">
        <v>35520</v>
      </c>
      <c r="G52" s="29">
        <v>97.45</v>
      </c>
      <c r="H52" s="29" t="s">
        <v>875</v>
      </c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</row>
    <row r="53" spans="1:35" ht="12.75" customHeight="1">
      <c r="A53" s="84">
        <v>44974</v>
      </c>
      <c r="B53" s="29" t="s">
        <v>1049</v>
      </c>
      <c r="C53" s="28" t="s">
        <v>1050</v>
      </c>
      <c r="D53" s="28" t="s">
        <v>951</v>
      </c>
      <c r="E53" s="28" t="s">
        <v>522</v>
      </c>
      <c r="F53" s="85">
        <v>161667</v>
      </c>
      <c r="G53" s="29">
        <v>386.59</v>
      </c>
      <c r="H53" s="29" t="s">
        <v>875</v>
      </c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3"/>
      <c r="AE53" s="73"/>
      <c r="AF53" s="73"/>
      <c r="AG53" s="73"/>
      <c r="AH53" s="73"/>
      <c r="AI53" s="73"/>
    </row>
    <row r="54" spans="1:35" ht="12.75" customHeight="1">
      <c r="A54" s="84">
        <v>44974</v>
      </c>
      <c r="B54" s="29" t="s">
        <v>812</v>
      </c>
      <c r="C54" s="28" t="s">
        <v>1051</v>
      </c>
      <c r="D54" s="28" t="s">
        <v>963</v>
      </c>
      <c r="E54" s="28" t="s">
        <v>522</v>
      </c>
      <c r="F54" s="85">
        <v>9126070</v>
      </c>
      <c r="G54" s="29">
        <v>24.96</v>
      </c>
      <c r="H54" s="29" t="s">
        <v>875</v>
      </c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</row>
    <row r="55" spans="1:35" ht="12.75" customHeight="1">
      <c r="A55" s="84">
        <v>44974</v>
      </c>
      <c r="B55" s="29" t="s">
        <v>1052</v>
      </c>
      <c r="C55" s="28" t="s">
        <v>1053</v>
      </c>
      <c r="D55" s="28" t="s">
        <v>1054</v>
      </c>
      <c r="E55" s="28" t="s">
        <v>522</v>
      </c>
      <c r="F55" s="85">
        <v>77254</v>
      </c>
      <c r="G55" s="29">
        <v>18.41</v>
      </c>
      <c r="H55" s="29" t="s">
        <v>875</v>
      </c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</row>
    <row r="56" spans="1:35" ht="12.75" customHeight="1">
      <c r="A56" s="84">
        <v>44974</v>
      </c>
      <c r="B56" s="29" t="s">
        <v>952</v>
      </c>
      <c r="C56" s="28" t="s">
        <v>953</v>
      </c>
      <c r="D56" s="28" t="s">
        <v>954</v>
      </c>
      <c r="E56" s="28" t="s">
        <v>522</v>
      </c>
      <c r="F56" s="85">
        <v>832950</v>
      </c>
      <c r="G56" s="29">
        <v>14.41</v>
      </c>
      <c r="H56" s="29" t="s">
        <v>875</v>
      </c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</row>
    <row r="57" spans="1:35" ht="12.75" customHeight="1">
      <c r="A57" s="84">
        <v>44974</v>
      </c>
      <c r="B57" s="29" t="s">
        <v>952</v>
      </c>
      <c r="C57" s="28" t="s">
        <v>953</v>
      </c>
      <c r="D57" s="28" t="s">
        <v>963</v>
      </c>
      <c r="E57" s="28" t="s">
        <v>522</v>
      </c>
      <c r="F57" s="85">
        <v>223187</v>
      </c>
      <c r="G57" s="29">
        <v>14.88</v>
      </c>
      <c r="H57" s="29" t="s">
        <v>875</v>
      </c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</row>
    <row r="58" spans="1:35" ht="12.75" customHeight="1">
      <c r="A58" s="84">
        <v>44974</v>
      </c>
      <c r="B58" s="29" t="s">
        <v>952</v>
      </c>
      <c r="C58" s="28" t="s">
        <v>953</v>
      </c>
      <c r="D58" s="28" t="s">
        <v>1055</v>
      </c>
      <c r="E58" s="28" t="s">
        <v>522</v>
      </c>
      <c r="F58" s="85">
        <v>445556</v>
      </c>
      <c r="G58" s="29">
        <v>14.04</v>
      </c>
      <c r="H58" s="29" t="s">
        <v>875</v>
      </c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</row>
    <row r="59" spans="1:35" ht="12.75" customHeight="1">
      <c r="A59" s="84">
        <v>44974</v>
      </c>
      <c r="B59" s="29" t="s">
        <v>991</v>
      </c>
      <c r="C59" s="28" t="s">
        <v>992</v>
      </c>
      <c r="D59" s="28" t="s">
        <v>955</v>
      </c>
      <c r="E59" s="28" t="s">
        <v>522</v>
      </c>
      <c r="F59" s="85">
        <v>270838</v>
      </c>
      <c r="G59" s="29">
        <v>30.59</v>
      </c>
      <c r="H59" s="29" t="s">
        <v>875</v>
      </c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</row>
    <row r="60" spans="1:35" ht="12.75" customHeight="1">
      <c r="A60" s="84">
        <v>44974</v>
      </c>
      <c r="B60" s="29" t="s">
        <v>1056</v>
      </c>
      <c r="C60" s="28" t="s">
        <v>1057</v>
      </c>
      <c r="D60" s="28" t="s">
        <v>1058</v>
      </c>
      <c r="E60" s="28" t="s">
        <v>522</v>
      </c>
      <c r="F60" s="85">
        <v>102000</v>
      </c>
      <c r="G60" s="29">
        <v>54.88</v>
      </c>
      <c r="H60" s="29" t="s">
        <v>875</v>
      </c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</row>
    <row r="61" spans="1:35" ht="12.75" customHeight="1">
      <c r="A61" s="84">
        <v>44974</v>
      </c>
      <c r="B61" s="29" t="s">
        <v>1021</v>
      </c>
      <c r="C61" s="28" t="s">
        <v>1059</v>
      </c>
      <c r="D61" s="28" t="s">
        <v>1060</v>
      </c>
      <c r="E61" s="28" t="s">
        <v>522</v>
      </c>
      <c r="F61" s="85">
        <v>653358</v>
      </c>
      <c r="G61" s="29">
        <v>204.62</v>
      </c>
      <c r="H61" s="29" t="s">
        <v>875</v>
      </c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</row>
    <row r="62" spans="1:35" ht="12.75" customHeight="1">
      <c r="A62" s="84">
        <v>44974</v>
      </c>
      <c r="B62" s="29" t="s">
        <v>1021</v>
      </c>
      <c r="C62" s="28" t="s">
        <v>1059</v>
      </c>
      <c r="D62" s="28" t="s">
        <v>951</v>
      </c>
      <c r="E62" s="28" t="s">
        <v>522</v>
      </c>
      <c r="F62" s="85">
        <v>917885</v>
      </c>
      <c r="G62" s="29">
        <v>204.5</v>
      </c>
      <c r="H62" s="29" t="s">
        <v>875</v>
      </c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3"/>
      <c r="AE62" s="73"/>
      <c r="AF62" s="73"/>
      <c r="AG62" s="73"/>
      <c r="AH62" s="73"/>
      <c r="AI62" s="73"/>
    </row>
    <row r="63" spans="1:35" ht="12.75" customHeight="1">
      <c r="A63" s="84">
        <v>44974</v>
      </c>
      <c r="B63" s="29" t="s">
        <v>1021</v>
      </c>
      <c r="C63" s="28" t="s">
        <v>1059</v>
      </c>
      <c r="D63" s="28" t="s">
        <v>1061</v>
      </c>
      <c r="E63" s="28" t="s">
        <v>522</v>
      </c>
      <c r="F63" s="85">
        <v>960208</v>
      </c>
      <c r="G63" s="29">
        <v>205</v>
      </c>
      <c r="H63" s="29" t="s">
        <v>875</v>
      </c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3"/>
      <c r="AE63" s="73"/>
      <c r="AF63" s="73"/>
      <c r="AG63" s="73"/>
      <c r="AH63" s="73"/>
      <c r="AI63" s="73"/>
    </row>
    <row r="64" spans="1:35" ht="12.75" customHeight="1">
      <c r="A64" s="84">
        <v>44974</v>
      </c>
      <c r="B64" s="29" t="s">
        <v>1021</v>
      </c>
      <c r="C64" s="28" t="s">
        <v>1059</v>
      </c>
      <c r="D64" s="28" t="s">
        <v>1022</v>
      </c>
      <c r="E64" s="28" t="s">
        <v>522</v>
      </c>
      <c r="F64" s="85">
        <v>7857744</v>
      </c>
      <c r="G64" s="29">
        <v>209</v>
      </c>
      <c r="H64" s="29" t="s">
        <v>875</v>
      </c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3"/>
      <c r="AE64" s="73"/>
      <c r="AF64" s="73"/>
      <c r="AG64" s="73"/>
      <c r="AH64" s="73"/>
      <c r="AI64" s="73"/>
    </row>
    <row r="65" spans="1:35" ht="12.75" customHeight="1">
      <c r="A65" s="84">
        <v>44974</v>
      </c>
      <c r="B65" s="29" t="s">
        <v>1021</v>
      </c>
      <c r="C65" s="28" t="s">
        <v>1059</v>
      </c>
      <c r="D65" s="28" t="s">
        <v>1022</v>
      </c>
      <c r="E65" s="28" t="s">
        <v>522</v>
      </c>
      <c r="F65" s="85">
        <v>4649600</v>
      </c>
      <c r="G65" s="29">
        <v>208.93</v>
      </c>
      <c r="H65" s="29" t="s">
        <v>875</v>
      </c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</row>
    <row r="66" spans="1:35" ht="12.75" customHeight="1">
      <c r="A66" s="84">
        <v>44974</v>
      </c>
      <c r="B66" s="29" t="s">
        <v>1062</v>
      </c>
      <c r="C66" s="28" t="s">
        <v>1063</v>
      </c>
      <c r="D66" s="28" t="s">
        <v>1064</v>
      </c>
      <c r="E66" s="28" t="s">
        <v>522</v>
      </c>
      <c r="F66" s="85">
        <v>200000</v>
      </c>
      <c r="G66" s="29">
        <v>64.099999999999994</v>
      </c>
      <c r="H66" s="29" t="s">
        <v>875</v>
      </c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3"/>
      <c r="AH66" s="73"/>
      <c r="AI66" s="73"/>
    </row>
    <row r="67" spans="1:35" ht="12.75" customHeight="1">
      <c r="A67" s="84">
        <v>44974</v>
      </c>
      <c r="B67" s="29" t="s">
        <v>463</v>
      </c>
      <c r="C67" s="28" t="s">
        <v>1065</v>
      </c>
      <c r="D67" s="28" t="s">
        <v>1061</v>
      </c>
      <c r="E67" s="28" t="s">
        <v>522</v>
      </c>
      <c r="F67" s="85">
        <v>440556</v>
      </c>
      <c r="G67" s="29">
        <v>283.75</v>
      </c>
      <c r="H67" s="29" t="s">
        <v>875</v>
      </c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3"/>
      <c r="AE67" s="73"/>
      <c r="AF67" s="73"/>
      <c r="AG67" s="73"/>
      <c r="AH67" s="73"/>
      <c r="AI67" s="73"/>
    </row>
    <row r="68" spans="1:35" ht="12.75" customHeight="1">
      <c r="A68" s="84">
        <v>44974</v>
      </c>
      <c r="B68" s="29" t="s">
        <v>463</v>
      </c>
      <c r="C68" s="28" t="s">
        <v>1065</v>
      </c>
      <c r="D68" s="28" t="s">
        <v>951</v>
      </c>
      <c r="E68" s="28" t="s">
        <v>522</v>
      </c>
      <c r="F68" s="85">
        <v>549440</v>
      </c>
      <c r="G68" s="29">
        <v>280.99</v>
      </c>
      <c r="H68" s="29" t="s">
        <v>875</v>
      </c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3"/>
      <c r="AE68" s="73"/>
      <c r="AF68" s="73"/>
      <c r="AG68" s="73"/>
      <c r="AH68" s="73"/>
      <c r="AI68" s="73"/>
    </row>
    <row r="69" spans="1:35" ht="12.75" customHeight="1">
      <c r="A69" s="84">
        <v>44974</v>
      </c>
      <c r="B69" s="29" t="s">
        <v>993</v>
      </c>
      <c r="C69" s="28" t="s">
        <v>994</v>
      </c>
      <c r="D69" s="28" t="s">
        <v>964</v>
      </c>
      <c r="E69" s="28" t="s">
        <v>522</v>
      </c>
      <c r="F69" s="85">
        <v>675000</v>
      </c>
      <c r="G69" s="29">
        <v>24.21</v>
      </c>
      <c r="H69" s="29" t="s">
        <v>875</v>
      </c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3"/>
      <c r="AE69" s="73"/>
      <c r="AF69" s="73"/>
      <c r="AG69" s="73"/>
      <c r="AH69" s="73"/>
      <c r="AI69" s="73"/>
    </row>
    <row r="70" spans="1:35" ht="12.75" customHeight="1">
      <c r="A70" s="84">
        <v>44974</v>
      </c>
      <c r="B70" s="29" t="s">
        <v>993</v>
      </c>
      <c r="C70" s="28" t="s">
        <v>994</v>
      </c>
      <c r="D70" s="28" t="s">
        <v>1066</v>
      </c>
      <c r="E70" s="28" t="s">
        <v>522</v>
      </c>
      <c r="F70" s="85">
        <v>25000</v>
      </c>
      <c r="G70" s="29">
        <v>23.92</v>
      </c>
      <c r="H70" s="29" t="s">
        <v>875</v>
      </c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3"/>
      <c r="AE70" s="73"/>
      <c r="AF70" s="73"/>
      <c r="AG70" s="73"/>
      <c r="AH70" s="73"/>
      <c r="AI70" s="73"/>
    </row>
    <row r="71" spans="1:35" ht="12.75" customHeight="1">
      <c r="A71" s="84">
        <v>44974</v>
      </c>
      <c r="B71" s="29" t="s">
        <v>1047</v>
      </c>
      <c r="C71" s="28" t="s">
        <v>1048</v>
      </c>
      <c r="D71" s="28" t="s">
        <v>977</v>
      </c>
      <c r="E71" s="28" t="s">
        <v>523</v>
      </c>
      <c r="F71" s="85">
        <v>35520</v>
      </c>
      <c r="G71" s="29">
        <v>95.63</v>
      </c>
      <c r="H71" s="29" t="s">
        <v>875</v>
      </c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3"/>
      <c r="AE71" s="73"/>
      <c r="AF71" s="73"/>
      <c r="AG71" s="73"/>
      <c r="AH71" s="73"/>
      <c r="AI71" s="73"/>
    </row>
    <row r="72" spans="1:35" ht="12.75" customHeight="1">
      <c r="A72" s="84">
        <v>44974</v>
      </c>
      <c r="B72" s="29" t="s">
        <v>1049</v>
      </c>
      <c r="C72" s="28" t="s">
        <v>1050</v>
      </c>
      <c r="D72" s="28" t="s">
        <v>951</v>
      </c>
      <c r="E72" s="28" t="s">
        <v>523</v>
      </c>
      <c r="F72" s="85">
        <v>161667</v>
      </c>
      <c r="G72" s="29">
        <v>386.35</v>
      </c>
      <c r="H72" s="29" t="s">
        <v>875</v>
      </c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3"/>
      <c r="AE72" s="73"/>
      <c r="AF72" s="73"/>
      <c r="AG72" s="73"/>
      <c r="AH72" s="73"/>
      <c r="AI72" s="73"/>
    </row>
    <row r="73" spans="1:35" ht="12.75" customHeight="1">
      <c r="A73" s="84">
        <v>44974</v>
      </c>
      <c r="B73" s="29" t="s">
        <v>812</v>
      </c>
      <c r="C73" s="28" t="s">
        <v>1051</v>
      </c>
      <c r="D73" s="28" t="s">
        <v>963</v>
      </c>
      <c r="E73" s="28" t="s">
        <v>523</v>
      </c>
      <c r="F73" s="85">
        <v>10911211</v>
      </c>
      <c r="G73" s="29">
        <v>24.93</v>
      </c>
      <c r="H73" s="29" t="s">
        <v>875</v>
      </c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3"/>
      <c r="AG73" s="73"/>
      <c r="AH73" s="73"/>
      <c r="AI73" s="73"/>
    </row>
    <row r="74" spans="1:35" ht="12.75" customHeight="1">
      <c r="A74" s="84">
        <v>44974</v>
      </c>
      <c r="B74" s="29" t="s">
        <v>1052</v>
      </c>
      <c r="C74" s="28" t="s">
        <v>1053</v>
      </c>
      <c r="D74" s="28" t="s">
        <v>1054</v>
      </c>
      <c r="E74" s="28" t="s">
        <v>523</v>
      </c>
      <c r="F74" s="85">
        <v>83474</v>
      </c>
      <c r="G74" s="29">
        <v>18.5</v>
      </c>
      <c r="H74" s="29" t="s">
        <v>875</v>
      </c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  <c r="AD74" s="73"/>
      <c r="AE74" s="73"/>
      <c r="AF74" s="73"/>
      <c r="AG74" s="73"/>
      <c r="AH74" s="73"/>
      <c r="AI74" s="73"/>
    </row>
    <row r="75" spans="1:35" ht="12.75" customHeight="1">
      <c r="A75" s="84">
        <v>44974</v>
      </c>
      <c r="B75" s="29" t="s">
        <v>952</v>
      </c>
      <c r="C75" s="28" t="s">
        <v>953</v>
      </c>
      <c r="D75" s="28" t="s">
        <v>963</v>
      </c>
      <c r="E75" s="28" t="s">
        <v>523</v>
      </c>
      <c r="F75" s="85">
        <v>728843</v>
      </c>
      <c r="G75" s="29">
        <v>14.58</v>
      </c>
      <c r="H75" s="29" t="s">
        <v>875</v>
      </c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  <c r="AD75" s="73"/>
      <c r="AE75" s="73"/>
      <c r="AF75" s="73"/>
      <c r="AG75" s="73"/>
      <c r="AH75" s="73"/>
      <c r="AI75" s="73"/>
    </row>
    <row r="76" spans="1:35" ht="12.75" customHeight="1">
      <c r="A76" s="84">
        <v>44974</v>
      </c>
      <c r="B76" s="29" t="s">
        <v>952</v>
      </c>
      <c r="C76" s="28" t="s">
        <v>953</v>
      </c>
      <c r="D76" s="28" t="s">
        <v>954</v>
      </c>
      <c r="E76" s="28" t="s">
        <v>523</v>
      </c>
      <c r="F76" s="85">
        <v>832950</v>
      </c>
      <c r="G76" s="29">
        <v>14.28</v>
      </c>
      <c r="H76" s="29" t="s">
        <v>875</v>
      </c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3"/>
      <c r="AB76" s="73"/>
      <c r="AC76" s="73"/>
      <c r="AD76" s="73"/>
      <c r="AE76" s="73"/>
      <c r="AF76" s="73"/>
      <c r="AG76" s="73"/>
      <c r="AH76" s="73"/>
      <c r="AI76" s="73"/>
    </row>
    <row r="77" spans="1:35" ht="12.75" customHeight="1">
      <c r="A77" s="84">
        <v>44974</v>
      </c>
      <c r="B77" s="29" t="s">
        <v>952</v>
      </c>
      <c r="C77" s="28" t="s">
        <v>953</v>
      </c>
      <c r="D77" s="28" t="s">
        <v>990</v>
      </c>
      <c r="E77" s="28" t="s">
        <v>523</v>
      </c>
      <c r="F77" s="85">
        <v>270000</v>
      </c>
      <c r="G77" s="29">
        <v>14</v>
      </c>
      <c r="H77" s="29" t="s">
        <v>875</v>
      </c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</row>
    <row r="78" spans="1:35" ht="12.75" customHeight="1">
      <c r="A78" s="84">
        <v>44974</v>
      </c>
      <c r="B78" s="29" t="s">
        <v>991</v>
      </c>
      <c r="C78" s="28" t="s">
        <v>992</v>
      </c>
      <c r="D78" s="28" t="s">
        <v>955</v>
      </c>
      <c r="E78" s="28" t="s">
        <v>523</v>
      </c>
      <c r="F78" s="85">
        <v>270838</v>
      </c>
      <c r="G78" s="29">
        <v>29.96</v>
      </c>
      <c r="H78" s="29" t="s">
        <v>875</v>
      </c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3"/>
      <c r="AE78" s="73"/>
      <c r="AF78" s="73"/>
      <c r="AG78" s="73"/>
      <c r="AH78" s="73"/>
      <c r="AI78" s="73"/>
    </row>
    <row r="79" spans="1:35" ht="12.75" customHeight="1">
      <c r="A79" s="84">
        <v>44974</v>
      </c>
      <c r="B79" s="29" t="s">
        <v>1067</v>
      </c>
      <c r="C79" s="28" t="s">
        <v>1068</v>
      </c>
      <c r="D79" s="28" t="s">
        <v>1069</v>
      </c>
      <c r="E79" s="28" t="s">
        <v>523</v>
      </c>
      <c r="F79" s="85">
        <v>204644</v>
      </c>
      <c r="G79" s="29">
        <v>223.28</v>
      </c>
      <c r="H79" s="29" t="s">
        <v>875</v>
      </c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  <c r="AA79" s="73"/>
      <c r="AB79" s="73"/>
      <c r="AC79" s="73"/>
      <c r="AD79" s="73"/>
      <c r="AE79" s="73"/>
      <c r="AF79" s="73"/>
      <c r="AG79" s="73"/>
      <c r="AH79" s="73"/>
      <c r="AI79" s="73"/>
    </row>
    <row r="80" spans="1:35" ht="12.75" customHeight="1">
      <c r="A80" s="84">
        <v>44974</v>
      </c>
      <c r="B80" s="29" t="s">
        <v>1021</v>
      </c>
      <c r="C80" s="28" t="s">
        <v>1059</v>
      </c>
      <c r="D80" s="28" t="s">
        <v>1070</v>
      </c>
      <c r="E80" s="28" t="s">
        <v>523</v>
      </c>
      <c r="F80" s="85">
        <v>1692492</v>
      </c>
      <c r="G80" s="29">
        <v>209</v>
      </c>
      <c r="H80" s="29" t="s">
        <v>875</v>
      </c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</row>
    <row r="81" spans="1:35" ht="12.75" customHeight="1">
      <c r="A81" s="84">
        <v>44974</v>
      </c>
      <c r="B81" s="29" t="s">
        <v>1021</v>
      </c>
      <c r="C81" s="28" t="s">
        <v>1059</v>
      </c>
      <c r="D81" s="28" t="s">
        <v>1071</v>
      </c>
      <c r="E81" s="28" t="s">
        <v>523</v>
      </c>
      <c r="F81" s="85">
        <v>619871</v>
      </c>
      <c r="G81" s="29">
        <v>209</v>
      </c>
      <c r="H81" s="29" t="s">
        <v>875</v>
      </c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  <c r="AA81" s="73"/>
      <c r="AB81" s="73"/>
      <c r="AC81" s="73"/>
      <c r="AD81" s="73"/>
      <c r="AE81" s="73"/>
      <c r="AF81" s="73"/>
      <c r="AG81" s="73"/>
      <c r="AH81" s="73"/>
      <c r="AI81" s="73"/>
    </row>
    <row r="82" spans="1:35" ht="12.75" customHeight="1">
      <c r="A82" s="84">
        <v>44974</v>
      </c>
      <c r="B82" s="29" t="s">
        <v>1021</v>
      </c>
      <c r="C82" s="28" t="s">
        <v>1059</v>
      </c>
      <c r="D82" s="28" t="s">
        <v>1072</v>
      </c>
      <c r="E82" s="28" t="s">
        <v>523</v>
      </c>
      <c r="F82" s="85">
        <v>1155015</v>
      </c>
      <c r="G82" s="29">
        <v>209</v>
      </c>
      <c r="H82" s="29" t="s">
        <v>875</v>
      </c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</row>
    <row r="83" spans="1:35" ht="12.75" customHeight="1">
      <c r="A83" s="84">
        <v>44974</v>
      </c>
      <c r="B83" s="29" t="s">
        <v>1021</v>
      </c>
      <c r="C83" s="28" t="s">
        <v>1059</v>
      </c>
      <c r="D83" s="28" t="s">
        <v>1073</v>
      </c>
      <c r="E83" s="28" t="s">
        <v>523</v>
      </c>
      <c r="F83" s="85">
        <v>720000</v>
      </c>
      <c r="G83" s="29">
        <v>209</v>
      </c>
      <c r="H83" s="29" t="s">
        <v>875</v>
      </c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  <c r="AA83" s="73"/>
      <c r="AB83" s="73"/>
      <c r="AC83" s="73"/>
      <c r="AD83" s="73"/>
      <c r="AE83" s="73"/>
      <c r="AF83" s="73"/>
      <c r="AG83" s="73"/>
      <c r="AH83" s="73"/>
      <c r="AI83" s="73"/>
    </row>
    <row r="84" spans="1:35" ht="12.75" customHeight="1">
      <c r="A84" s="84">
        <v>44974</v>
      </c>
      <c r="B84" s="29" t="s">
        <v>1021</v>
      </c>
      <c r="C84" s="28" t="s">
        <v>1059</v>
      </c>
      <c r="D84" s="28" t="s">
        <v>1061</v>
      </c>
      <c r="E84" s="28" t="s">
        <v>523</v>
      </c>
      <c r="F84" s="85">
        <v>968196</v>
      </c>
      <c r="G84" s="29">
        <v>205.09</v>
      </c>
      <c r="H84" s="29" t="s">
        <v>875</v>
      </c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  <c r="AA84" s="73"/>
      <c r="AB84" s="73"/>
      <c r="AC84" s="73"/>
      <c r="AD84" s="73"/>
      <c r="AE84" s="73"/>
      <c r="AF84" s="73"/>
      <c r="AG84" s="73"/>
      <c r="AH84" s="73"/>
      <c r="AI84" s="73"/>
    </row>
    <row r="85" spans="1:35" ht="12.75" customHeight="1">
      <c r="A85" s="84">
        <v>44974</v>
      </c>
      <c r="B85" s="29" t="s">
        <v>1021</v>
      </c>
      <c r="C85" s="28" t="s">
        <v>1059</v>
      </c>
      <c r="D85" s="28" t="s">
        <v>1074</v>
      </c>
      <c r="E85" s="28" t="s">
        <v>523</v>
      </c>
      <c r="F85" s="85">
        <v>1026183</v>
      </c>
      <c r="G85" s="29">
        <v>209.24</v>
      </c>
      <c r="H85" s="29" t="s">
        <v>875</v>
      </c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3"/>
      <c r="AB85" s="73"/>
      <c r="AC85" s="73"/>
      <c r="AD85" s="73"/>
      <c r="AE85" s="73"/>
      <c r="AF85" s="73"/>
      <c r="AG85" s="73"/>
      <c r="AH85" s="73"/>
      <c r="AI85" s="73"/>
    </row>
    <row r="86" spans="1:35" ht="12.75" customHeight="1">
      <c r="A86" s="84">
        <v>44974</v>
      </c>
      <c r="B86" s="29" t="s">
        <v>1021</v>
      </c>
      <c r="C86" s="28" t="s">
        <v>1059</v>
      </c>
      <c r="D86" s="28" t="s">
        <v>1060</v>
      </c>
      <c r="E86" s="28" t="s">
        <v>523</v>
      </c>
      <c r="F86" s="85">
        <v>570369</v>
      </c>
      <c r="G86" s="29">
        <v>204.68</v>
      </c>
      <c r="H86" s="29" t="s">
        <v>875</v>
      </c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  <c r="AA86" s="73"/>
      <c r="AB86" s="73"/>
      <c r="AC86" s="73"/>
      <c r="AD86" s="73"/>
      <c r="AE86" s="73"/>
      <c r="AF86" s="73"/>
      <c r="AG86" s="73"/>
      <c r="AH86" s="73"/>
      <c r="AI86" s="73"/>
    </row>
    <row r="87" spans="1:35" ht="12.75" customHeight="1">
      <c r="A87" s="84">
        <v>44974</v>
      </c>
      <c r="B87" s="29" t="s">
        <v>1021</v>
      </c>
      <c r="C87" s="28" t="s">
        <v>1059</v>
      </c>
      <c r="D87" s="28" t="s">
        <v>1075</v>
      </c>
      <c r="E87" s="28" t="s">
        <v>523</v>
      </c>
      <c r="F87" s="85">
        <v>1301990</v>
      </c>
      <c r="G87" s="29">
        <v>209</v>
      </c>
      <c r="H87" s="29" t="s">
        <v>875</v>
      </c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  <c r="AA87" s="73"/>
      <c r="AB87" s="73"/>
      <c r="AC87" s="73"/>
      <c r="AD87" s="73"/>
      <c r="AE87" s="73"/>
      <c r="AF87" s="73"/>
      <c r="AG87" s="73"/>
      <c r="AH87" s="73"/>
      <c r="AI87" s="73"/>
    </row>
    <row r="88" spans="1:35" ht="12.75" customHeight="1">
      <c r="A88" s="84">
        <v>44974</v>
      </c>
      <c r="B88" s="29" t="s">
        <v>1021</v>
      </c>
      <c r="C88" s="28" t="s">
        <v>1059</v>
      </c>
      <c r="D88" s="28" t="s">
        <v>1076</v>
      </c>
      <c r="E88" s="28" t="s">
        <v>523</v>
      </c>
      <c r="F88" s="85">
        <v>725390</v>
      </c>
      <c r="G88" s="29">
        <v>209</v>
      </c>
      <c r="H88" s="29" t="s">
        <v>875</v>
      </c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</row>
    <row r="89" spans="1:35" ht="12.75" customHeight="1">
      <c r="A89" s="84">
        <v>44974</v>
      </c>
      <c r="B89" s="29" t="s">
        <v>1021</v>
      </c>
      <c r="C89" s="28" t="s">
        <v>1059</v>
      </c>
      <c r="D89" s="28" t="s">
        <v>951</v>
      </c>
      <c r="E89" s="28" t="s">
        <v>523</v>
      </c>
      <c r="F89" s="85">
        <v>917885</v>
      </c>
      <c r="G89" s="29">
        <v>204.45</v>
      </c>
      <c r="H89" s="29" t="s">
        <v>875</v>
      </c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  <c r="AA89" s="73"/>
      <c r="AB89" s="73"/>
      <c r="AC89" s="73"/>
      <c r="AD89" s="73"/>
      <c r="AE89" s="73"/>
      <c r="AF89" s="73"/>
      <c r="AG89" s="73"/>
      <c r="AH89" s="73"/>
      <c r="AI89" s="73"/>
    </row>
    <row r="90" spans="1:35" ht="12.75" customHeight="1">
      <c r="A90" s="84">
        <v>44974</v>
      </c>
      <c r="B90" s="29" t="s">
        <v>1021</v>
      </c>
      <c r="C90" s="28" t="s">
        <v>1059</v>
      </c>
      <c r="D90" s="28" t="s">
        <v>1077</v>
      </c>
      <c r="E90" s="28" t="s">
        <v>523</v>
      </c>
      <c r="F90" s="85">
        <v>1085990</v>
      </c>
      <c r="G90" s="29">
        <v>209</v>
      </c>
      <c r="H90" s="29" t="s">
        <v>875</v>
      </c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  <c r="AA90" s="73"/>
      <c r="AB90" s="73"/>
      <c r="AC90" s="73"/>
      <c r="AD90" s="73"/>
      <c r="AE90" s="73"/>
      <c r="AF90" s="73"/>
      <c r="AG90" s="73"/>
      <c r="AH90" s="73"/>
      <c r="AI90" s="73"/>
    </row>
    <row r="91" spans="1:35" ht="12.75" customHeight="1">
      <c r="A91" s="84">
        <v>44974</v>
      </c>
      <c r="B91" s="29" t="s">
        <v>442</v>
      </c>
      <c r="C91" s="28" t="s">
        <v>1078</v>
      </c>
      <c r="D91" s="28" t="s">
        <v>1079</v>
      </c>
      <c r="E91" s="28" t="s">
        <v>523</v>
      </c>
      <c r="F91" s="85">
        <v>823000</v>
      </c>
      <c r="G91" s="29">
        <v>585</v>
      </c>
      <c r="H91" s="29" t="s">
        <v>875</v>
      </c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</row>
    <row r="92" spans="1:35" ht="12.75" customHeight="1">
      <c r="A92" s="84">
        <v>44974</v>
      </c>
      <c r="B92" s="29" t="s">
        <v>1080</v>
      </c>
      <c r="C92" s="28" t="s">
        <v>1081</v>
      </c>
      <c r="D92" s="28" t="s">
        <v>1082</v>
      </c>
      <c r="E92" s="28" t="s">
        <v>523</v>
      </c>
      <c r="F92" s="85">
        <v>374602</v>
      </c>
      <c r="G92" s="29">
        <v>83.9</v>
      </c>
      <c r="H92" s="29" t="s">
        <v>875</v>
      </c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  <c r="AA92" s="73"/>
      <c r="AB92" s="73"/>
      <c r="AC92" s="73"/>
      <c r="AD92" s="73"/>
      <c r="AE92" s="73"/>
      <c r="AF92" s="73"/>
      <c r="AG92" s="73"/>
      <c r="AH92" s="73"/>
      <c r="AI92" s="73"/>
    </row>
    <row r="93" spans="1:35" ht="12.75" customHeight="1">
      <c r="A93" s="84">
        <v>44974</v>
      </c>
      <c r="B93" s="29" t="s">
        <v>1062</v>
      </c>
      <c r="C93" s="28" t="s">
        <v>1063</v>
      </c>
      <c r="D93" s="28" t="s">
        <v>1083</v>
      </c>
      <c r="E93" s="28" t="s">
        <v>523</v>
      </c>
      <c r="F93" s="85">
        <v>166000</v>
      </c>
      <c r="G93" s="29">
        <v>65.64</v>
      </c>
      <c r="H93" s="29" t="s">
        <v>875</v>
      </c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  <c r="AA93" s="73"/>
      <c r="AB93" s="73"/>
      <c r="AC93" s="73"/>
      <c r="AD93" s="73"/>
      <c r="AE93" s="73"/>
      <c r="AF93" s="73"/>
      <c r="AG93" s="73"/>
      <c r="AH93" s="73"/>
      <c r="AI93" s="73"/>
    </row>
    <row r="94" spans="1:35" ht="12.75" customHeight="1">
      <c r="A94" s="84">
        <v>44974</v>
      </c>
      <c r="B94" s="29" t="s">
        <v>1062</v>
      </c>
      <c r="C94" s="28" t="s">
        <v>1063</v>
      </c>
      <c r="D94" s="28" t="s">
        <v>1084</v>
      </c>
      <c r="E94" s="28" t="s">
        <v>523</v>
      </c>
      <c r="F94" s="85">
        <v>130000</v>
      </c>
      <c r="G94" s="29">
        <v>67.3</v>
      </c>
      <c r="H94" s="29" t="s">
        <v>875</v>
      </c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  <c r="AA94" s="73"/>
      <c r="AB94" s="73"/>
      <c r="AC94" s="73"/>
      <c r="AD94" s="73"/>
      <c r="AE94" s="73"/>
      <c r="AF94" s="73"/>
      <c r="AG94" s="73"/>
      <c r="AH94" s="73"/>
      <c r="AI94" s="73"/>
    </row>
    <row r="95" spans="1:35" ht="12.75" customHeight="1">
      <c r="A95" s="84">
        <v>44974</v>
      </c>
      <c r="B95" s="29" t="s">
        <v>463</v>
      </c>
      <c r="C95" s="28" t="s">
        <v>1065</v>
      </c>
      <c r="D95" s="28" t="s">
        <v>951</v>
      </c>
      <c r="E95" s="28" t="s">
        <v>523</v>
      </c>
      <c r="F95" s="85">
        <v>549440</v>
      </c>
      <c r="G95" s="29">
        <v>281.33999999999997</v>
      </c>
      <c r="H95" s="29" t="s">
        <v>875</v>
      </c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  <c r="AA95" s="73"/>
      <c r="AB95" s="73"/>
      <c r="AC95" s="73"/>
      <c r="AD95" s="73"/>
      <c r="AE95" s="73"/>
      <c r="AF95" s="73"/>
      <c r="AG95" s="73"/>
      <c r="AH95" s="73"/>
      <c r="AI95" s="73"/>
    </row>
    <row r="96" spans="1:35" ht="12.75" customHeight="1">
      <c r="A96" s="84">
        <v>44974</v>
      </c>
      <c r="B96" s="29" t="s">
        <v>463</v>
      </c>
      <c r="C96" s="28" t="s">
        <v>1065</v>
      </c>
      <c r="D96" s="28" t="s">
        <v>1061</v>
      </c>
      <c r="E96" s="28" t="s">
        <v>523</v>
      </c>
      <c r="F96" s="85">
        <v>430654</v>
      </c>
      <c r="G96" s="29">
        <v>284.20999999999998</v>
      </c>
      <c r="H96" s="29" t="s">
        <v>875</v>
      </c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  <c r="AA96" s="73"/>
      <c r="AB96" s="73"/>
      <c r="AC96" s="73"/>
      <c r="AD96" s="73"/>
      <c r="AE96" s="73"/>
      <c r="AF96" s="73"/>
      <c r="AG96" s="73"/>
      <c r="AH96" s="73"/>
      <c r="AI96" s="73"/>
    </row>
    <row r="97" spans="1:35" ht="12.75" customHeight="1">
      <c r="A97" s="84">
        <v>44974</v>
      </c>
      <c r="B97" s="29" t="s">
        <v>993</v>
      </c>
      <c r="C97" s="28" t="s">
        <v>994</v>
      </c>
      <c r="D97" s="28" t="s">
        <v>1066</v>
      </c>
      <c r="E97" s="28" t="s">
        <v>523</v>
      </c>
      <c r="F97" s="85">
        <v>390215</v>
      </c>
      <c r="G97" s="29">
        <v>23.99</v>
      </c>
      <c r="H97" s="29" t="s">
        <v>875</v>
      </c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</row>
    <row r="98" spans="1:35" ht="12.75" customHeight="1">
      <c r="A98" s="84">
        <v>44974</v>
      </c>
      <c r="B98" s="29" t="s">
        <v>993</v>
      </c>
      <c r="C98" s="28" t="s">
        <v>994</v>
      </c>
      <c r="D98" s="28" t="s">
        <v>964</v>
      </c>
      <c r="E98" s="28" t="s">
        <v>523</v>
      </c>
      <c r="F98" s="85">
        <v>200000</v>
      </c>
      <c r="G98" s="29">
        <v>24.63</v>
      </c>
      <c r="H98" s="29" t="s">
        <v>875</v>
      </c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  <c r="AA98" s="73"/>
      <c r="AB98" s="73"/>
      <c r="AC98" s="73"/>
      <c r="AD98" s="73"/>
      <c r="AE98" s="73"/>
      <c r="AF98" s="73"/>
      <c r="AG98" s="73"/>
      <c r="AH98" s="73"/>
      <c r="AI98" s="73"/>
    </row>
    <row r="99" spans="1:35" ht="12.75" customHeight="1">
      <c r="A99" s="84"/>
      <c r="B99" s="29"/>
      <c r="C99" s="28"/>
      <c r="D99" s="28"/>
      <c r="E99" s="28"/>
      <c r="F99" s="85"/>
      <c r="G99" s="29"/>
      <c r="H99" s="29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  <c r="AA99" s="73"/>
      <c r="AB99" s="73"/>
      <c r="AC99" s="73"/>
      <c r="AD99" s="73"/>
      <c r="AE99" s="73"/>
      <c r="AF99" s="73"/>
      <c r="AG99" s="73"/>
      <c r="AH99" s="73"/>
      <c r="AI99" s="73"/>
    </row>
    <row r="100" spans="1:35" ht="12.75" customHeight="1">
      <c r="A100" s="84"/>
      <c r="B100" s="29"/>
      <c r="C100" s="28"/>
      <c r="D100" s="28"/>
      <c r="E100" s="28"/>
      <c r="F100" s="85"/>
      <c r="G100" s="29"/>
      <c r="H100" s="29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  <c r="AB100" s="73"/>
      <c r="AC100" s="73"/>
      <c r="AD100" s="73"/>
      <c r="AE100" s="73"/>
      <c r="AF100" s="73"/>
      <c r="AG100" s="73"/>
      <c r="AH100" s="73"/>
      <c r="AI100" s="73"/>
    </row>
    <row r="101" spans="1:35" ht="12.75" customHeight="1">
      <c r="A101" s="84"/>
      <c r="B101" s="29"/>
      <c r="C101" s="28"/>
      <c r="D101" s="28"/>
      <c r="E101" s="28"/>
      <c r="F101" s="85"/>
      <c r="G101" s="29"/>
      <c r="H101" s="29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  <c r="AA101" s="73"/>
      <c r="AB101" s="73"/>
      <c r="AC101" s="73"/>
      <c r="AD101" s="73"/>
      <c r="AE101" s="73"/>
      <c r="AF101" s="73"/>
      <c r="AG101" s="73"/>
      <c r="AH101" s="73"/>
      <c r="AI101" s="73"/>
    </row>
    <row r="102" spans="1:35" ht="12.75" customHeight="1">
      <c r="A102" s="84"/>
      <c r="B102" s="29"/>
      <c r="C102" s="28"/>
      <c r="D102" s="28"/>
      <c r="E102" s="28"/>
      <c r="F102" s="85"/>
      <c r="G102" s="29"/>
      <c r="H102" s="29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  <c r="AA102" s="73"/>
      <c r="AB102" s="73"/>
      <c r="AC102" s="73"/>
      <c r="AD102" s="73"/>
      <c r="AE102" s="73"/>
      <c r="AF102" s="73"/>
      <c r="AG102" s="73"/>
      <c r="AH102" s="73"/>
      <c r="AI102" s="73"/>
    </row>
    <row r="103" spans="1:35" ht="12.75" customHeight="1">
      <c r="A103" s="84"/>
      <c r="B103" s="29"/>
      <c r="C103" s="28"/>
      <c r="D103" s="28"/>
      <c r="E103" s="28"/>
      <c r="F103" s="85"/>
      <c r="G103" s="29"/>
      <c r="H103" s="29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  <c r="AA103" s="73"/>
      <c r="AB103" s="73"/>
      <c r="AC103" s="73"/>
      <c r="AD103" s="73"/>
      <c r="AE103" s="73"/>
      <c r="AF103" s="73"/>
      <c r="AG103" s="73"/>
      <c r="AH103" s="73"/>
      <c r="AI103" s="73"/>
    </row>
    <row r="104" spans="1:35" ht="12.75" customHeight="1">
      <c r="A104" s="84"/>
      <c r="B104" s="29"/>
      <c r="C104" s="28"/>
      <c r="D104" s="28"/>
      <c r="E104" s="28"/>
      <c r="F104" s="85"/>
      <c r="G104" s="29"/>
      <c r="H104" s="29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  <c r="AA104" s="73"/>
      <c r="AB104" s="73"/>
      <c r="AC104" s="73"/>
      <c r="AD104" s="73"/>
      <c r="AE104" s="73"/>
      <c r="AF104" s="73"/>
      <c r="AG104" s="73"/>
      <c r="AH104" s="73"/>
      <c r="AI104" s="73"/>
    </row>
    <row r="105" spans="1:35" ht="12.75" customHeight="1">
      <c r="A105" s="84"/>
      <c r="B105" s="29"/>
      <c r="C105" s="28"/>
      <c r="D105" s="28"/>
      <c r="E105" s="28"/>
      <c r="F105" s="85"/>
      <c r="G105" s="29"/>
      <c r="H105" s="29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  <c r="AA105" s="73"/>
      <c r="AB105" s="73"/>
      <c r="AC105" s="73"/>
      <c r="AD105" s="73"/>
      <c r="AE105" s="73"/>
      <c r="AF105" s="73"/>
      <c r="AG105" s="73"/>
      <c r="AH105" s="73"/>
      <c r="AI105" s="73"/>
    </row>
    <row r="106" spans="1:35" ht="12.75" customHeight="1">
      <c r="A106" s="84"/>
      <c r="B106" s="29"/>
      <c r="C106" s="28"/>
      <c r="D106" s="28"/>
      <c r="E106" s="28"/>
      <c r="F106" s="85"/>
      <c r="G106" s="29"/>
      <c r="H106" s="29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  <c r="AA106" s="73"/>
      <c r="AB106" s="73"/>
      <c r="AC106" s="73"/>
      <c r="AD106" s="73"/>
      <c r="AE106" s="73"/>
      <c r="AF106" s="73"/>
      <c r="AG106" s="73"/>
      <c r="AH106" s="73"/>
      <c r="AI106" s="73"/>
    </row>
    <row r="107" spans="1:35" ht="12.75" customHeight="1">
      <c r="A107" s="84"/>
      <c r="B107" s="29"/>
      <c r="C107" s="28"/>
      <c r="D107" s="28"/>
      <c r="E107" s="28"/>
      <c r="F107" s="85"/>
      <c r="G107" s="29"/>
      <c r="H107" s="29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  <c r="AA107" s="73"/>
      <c r="AB107" s="73"/>
      <c r="AC107" s="73"/>
      <c r="AD107" s="73"/>
      <c r="AE107" s="73"/>
      <c r="AF107" s="73"/>
      <c r="AG107" s="73"/>
      <c r="AH107" s="73"/>
      <c r="AI107" s="73"/>
    </row>
    <row r="108" spans="1:35" ht="12.75" customHeight="1">
      <c r="A108" s="84"/>
      <c r="B108" s="29"/>
      <c r="C108" s="28"/>
      <c r="D108" s="28"/>
      <c r="E108" s="28"/>
      <c r="F108" s="85"/>
      <c r="G108" s="29"/>
      <c r="H108" s="29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  <c r="AA108" s="73"/>
      <c r="AB108" s="73"/>
      <c r="AC108" s="73"/>
      <c r="AD108" s="73"/>
      <c r="AE108" s="73"/>
      <c r="AF108" s="73"/>
      <c r="AG108" s="73"/>
      <c r="AH108" s="73"/>
      <c r="AI108" s="73"/>
    </row>
    <row r="109" spans="1:35" ht="12.75" customHeight="1">
      <c r="A109" s="84"/>
      <c r="B109" s="29"/>
      <c r="C109" s="28"/>
      <c r="D109" s="28"/>
      <c r="E109" s="28"/>
      <c r="F109" s="85"/>
      <c r="G109" s="29"/>
      <c r="H109" s="29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  <c r="AA109" s="73"/>
      <c r="AB109" s="73"/>
      <c r="AC109" s="73"/>
      <c r="AD109" s="73"/>
      <c r="AE109" s="73"/>
      <c r="AF109" s="73"/>
      <c r="AG109" s="73"/>
      <c r="AH109" s="73"/>
      <c r="AI109" s="73"/>
    </row>
    <row r="110" spans="1:35" ht="12.75" customHeight="1">
      <c r="A110" s="84"/>
      <c r="B110" s="29"/>
      <c r="C110" s="28"/>
      <c r="D110" s="28"/>
      <c r="E110" s="28"/>
      <c r="F110" s="85"/>
      <c r="G110" s="29"/>
      <c r="H110" s="29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  <c r="AA110" s="73"/>
      <c r="AB110" s="73"/>
      <c r="AC110" s="73"/>
      <c r="AD110" s="73"/>
      <c r="AE110" s="73"/>
      <c r="AF110" s="73"/>
      <c r="AG110" s="73"/>
      <c r="AH110" s="73"/>
      <c r="AI110" s="73"/>
    </row>
    <row r="111" spans="1:35" ht="12.75" customHeight="1">
      <c r="A111" s="84"/>
      <c r="B111" s="29"/>
      <c r="C111" s="28"/>
      <c r="D111" s="28"/>
      <c r="E111" s="28"/>
      <c r="F111" s="85"/>
      <c r="G111" s="29"/>
      <c r="H111" s="29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  <c r="AA111" s="73"/>
      <c r="AB111" s="73"/>
      <c r="AC111" s="73"/>
      <c r="AD111" s="73"/>
      <c r="AE111" s="73"/>
      <c r="AF111" s="73"/>
      <c r="AG111" s="73"/>
      <c r="AH111" s="73"/>
      <c r="AI111" s="73"/>
    </row>
    <row r="112" spans="1:35" ht="12.75" customHeight="1">
      <c r="A112" s="84"/>
      <c r="B112" s="29"/>
      <c r="C112" s="28"/>
      <c r="D112" s="28"/>
      <c r="E112" s="28"/>
      <c r="F112" s="85"/>
      <c r="G112" s="29"/>
      <c r="H112" s="29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  <c r="AA112" s="73"/>
      <c r="AB112" s="73"/>
      <c r="AC112" s="73"/>
      <c r="AD112" s="73"/>
      <c r="AE112" s="73"/>
      <c r="AF112" s="73"/>
      <c r="AG112" s="73"/>
      <c r="AH112" s="73"/>
      <c r="AI112" s="73"/>
    </row>
    <row r="113" spans="1:35" ht="12.75" customHeight="1">
      <c r="A113" s="84"/>
      <c r="B113" s="29"/>
      <c r="C113" s="28"/>
      <c r="D113" s="28"/>
      <c r="E113" s="28"/>
      <c r="F113" s="85"/>
      <c r="G113" s="29"/>
      <c r="H113" s="29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  <c r="AA113" s="73"/>
      <c r="AB113" s="73"/>
      <c r="AC113" s="73"/>
      <c r="AD113" s="73"/>
      <c r="AE113" s="73"/>
      <c r="AF113" s="73"/>
      <c r="AG113" s="73"/>
      <c r="AH113" s="73"/>
      <c r="AI113" s="73"/>
    </row>
    <row r="114" spans="1:35" ht="12.75" customHeight="1">
      <c r="A114" s="84"/>
      <c r="B114" s="29"/>
      <c r="C114" s="28"/>
      <c r="D114" s="28"/>
      <c r="E114" s="28"/>
      <c r="F114" s="85"/>
      <c r="G114" s="29"/>
      <c r="H114" s="29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  <c r="AA114" s="73"/>
      <c r="AB114" s="73"/>
      <c r="AC114" s="73"/>
      <c r="AD114" s="73"/>
      <c r="AE114" s="73"/>
      <c r="AF114" s="73"/>
      <c r="AG114" s="73"/>
      <c r="AH114" s="73"/>
      <c r="AI114" s="73"/>
    </row>
    <row r="115" spans="1:35" ht="12.75" customHeight="1">
      <c r="A115" s="84"/>
      <c r="B115" s="29"/>
      <c r="C115" s="28"/>
      <c r="D115" s="28"/>
      <c r="E115" s="28"/>
      <c r="F115" s="85"/>
      <c r="G115" s="29"/>
      <c r="H115" s="29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  <c r="AA115" s="73"/>
      <c r="AB115" s="73"/>
      <c r="AC115" s="73"/>
      <c r="AD115" s="73"/>
      <c r="AE115" s="73"/>
      <c r="AF115" s="73"/>
      <c r="AG115" s="73"/>
      <c r="AH115" s="73"/>
      <c r="AI115" s="73"/>
    </row>
    <row r="116" spans="1:35" ht="12.75" customHeight="1">
      <c r="A116" s="84"/>
      <c r="B116" s="29"/>
      <c r="C116" s="28"/>
      <c r="D116" s="28"/>
      <c r="E116" s="28"/>
      <c r="F116" s="85"/>
      <c r="G116" s="29"/>
      <c r="H116" s="29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  <c r="AA116" s="73"/>
      <c r="AB116" s="73"/>
      <c r="AC116" s="73"/>
      <c r="AD116" s="73"/>
      <c r="AE116" s="73"/>
      <c r="AF116" s="73"/>
      <c r="AG116" s="73"/>
      <c r="AH116" s="73"/>
      <c r="AI116" s="73"/>
    </row>
    <row r="117" spans="1:35" ht="12.75" customHeight="1">
      <c r="A117" s="84"/>
      <c r="B117" s="29"/>
      <c r="C117" s="28"/>
      <c r="D117" s="28"/>
      <c r="E117" s="28"/>
      <c r="F117" s="85"/>
      <c r="G117" s="29"/>
      <c r="H117" s="29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  <c r="AA117" s="73"/>
      <c r="AB117" s="73"/>
      <c r="AC117" s="73"/>
      <c r="AD117" s="73"/>
      <c r="AE117" s="73"/>
      <c r="AF117" s="73"/>
      <c r="AG117" s="73"/>
      <c r="AH117" s="73"/>
      <c r="AI117" s="73"/>
    </row>
    <row r="118" spans="1:35" ht="12.75" customHeight="1">
      <c r="A118" s="84"/>
      <c r="B118" s="29"/>
      <c r="C118" s="28"/>
      <c r="D118" s="28"/>
      <c r="E118" s="28"/>
      <c r="F118" s="85"/>
      <c r="G118" s="29"/>
      <c r="H118" s="29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  <c r="AA118" s="73"/>
      <c r="AB118" s="73"/>
      <c r="AC118" s="73"/>
      <c r="AD118" s="73"/>
      <c r="AE118" s="73"/>
      <c r="AF118" s="73"/>
      <c r="AG118" s="73"/>
      <c r="AH118" s="73"/>
      <c r="AI118" s="73"/>
    </row>
    <row r="119" spans="1:35" ht="12.75" customHeight="1">
      <c r="A119" s="84"/>
      <c r="B119" s="29"/>
      <c r="C119" s="28"/>
      <c r="D119" s="28"/>
      <c r="E119" s="28"/>
      <c r="F119" s="85"/>
      <c r="G119" s="29"/>
      <c r="H119" s="29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  <c r="AA119" s="73"/>
      <c r="AB119" s="73"/>
      <c r="AC119" s="73"/>
      <c r="AD119" s="73"/>
      <c r="AE119" s="73"/>
      <c r="AF119" s="73"/>
      <c r="AG119" s="73"/>
      <c r="AH119" s="73"/>
      <c r="AI119" s="73"/>
    </row>
    <row r="120" spans="1:35" ht="12.75" customHeight="1">
      <c r="A120" s="84"/>
      <c r="B120" s="29"/>
      <c r="C120" s="28"/>
      <c r="D120" s="28"/>
      <c r="E120" s="28"/>
      <c r="F120" s="85"/>
      <c r="G120" s="29"/>
      <c r="H120" s="29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  <c r="AA120" s="73"/>
      <c r="AB120" s="73"/>
      <c r="AC120" s="73"/>
      <c r="AD120" s="73"/>
      <c r="AE120" s="73"/>
      <c r="AF120" s="73"/>
      <c r="AG120" s="73"/>
      <c r="AH120" s="73"/>
      <c r="AI120" s="73"/>
    </row>
    <row r="121" spans="1:35" ht="12.75" customHeight="1">
      <c r="A121" s="84"/>
      <c r="B121" s="29"/>
      <c r="C121" s="28"/>
      <c r="D121" s="28"/>
      <c r="E121" s="28"/>
      <c r="F121" s="85"/>
      <c r="G121" s="29"/>
      <c r="H121" s="29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  <c r="AA121" s="73"/>
      <c r="AB121" s="73"/>
      <c r="AC121" s="73"/>
      <c r="AD121" s="73"/>
      <c r="AE121" s="73"/>
      <c r="AF121" s="73"/>
      <c r="AG121" s="73"/>
      <c r="AH121" s="73"/>
      <c r="AI121" s="73"/>
    </row>
    <row r="122" spans="1:35" ht="12.75" customHeight="1">
      <c r="A122" s="84"/>
      <c r="B122" s="29"/>
      <c r="C122" s="28"/>
      <c r="D122" s="28"/>
      <c r="E122" s="28"/>
      <c r="F122" s="85"/>
      <c r="G122" s="29"/>
      <c r="H122" s="29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  <c r="AA122" s="73"/>
      <c r="AB122" s="73"/>
      <c r="AC122" s="73"/>
      <c r="AD122" s="73"/>
      <c r="AE122" s="73"/>
      <c r="AF122" s="73"/>
      <c r="AG122" s="73"/>
      <c r="AH122" s="73"/>
      <c r="AI122" s="73"/>
    </row>
    <row r="123" spans="1:35" ht="12.75" customHeight="1">
      <c r="A123" s="84"/>
      <c r="B123" s="29"/>
      <c r="C123" s="28"/>
      <c r="D123" s="28"/>
      <c r="E123" s="28"/>
      <c r="F123" s="85"/>
      <c r="G123" s="29"/>
      <c r="H123" s="29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  <c r="AA123" s="73"/>
      <c r="AB123" s="73"/>
      <c r="AC123" s="73"/>
      <c r="AD123" s="73"/>
      <c r="AE123" s="73"/>
      <c r="AF123" s="73"/>
      <c r="AG123" s="73"/>
      <c r="AH123" s="73"/>
      <c r="AI123" s="73"/>
    </row>
    <row r="124" spans="1:35" ht="12.75" customHeight="1">
      <c r="A124" s="84"/>
      <c r="B124" s="29"/>
      <c r="C124" s="28"/>
      <c r="D124" s="28"/>
      <c r="E124" s="28"/>
      <c r="F124" s="85"/>
      <c r="G124" s="29"/>
      <c r="H124" s="29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  <c r="AA124" s="73"/>
      <c r="AB124" s="73"/>
      <c r="AC124" s="73"/>
      <c r="AD124" s="73"/>
      <c r="AE124" s="73"/>
      <c r="AF124" s="73"/>
      <c r="AG124" s="73"/>
      <c r="AH124" s="73"/>
      <c r="AI124" s="73"/>
    </row>
    <row r="125" spans="1:35" ht="12.75" customHeight="1">
      <c r="A125" s="84"/>
      <c r="B125" s="29"/>
      <c r="C125" s="28"/>
      <c r="D125" s="28"/>
      <c r="E125" s="28"/>
      <c r="F125" s="85"/>
      <c r="G125" s="29"/>
      <c r="H125" s="29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  <c r="AA125" s="73"/>
      <c r="AB125" s="73"/>
      <c r="AC125" s="73"/>
      <c r="AD125" s="73"/>
      <c r="AE125" s="73"/>
      <c r="AF125" s="73"/>
      <c r="AG125" s="73"/>
      <c r="AH125" s="73"/>
      <c r="AI125" s="73"/>
    </row>
    <row r="126" spans="1:35" ht="12.75" customHeight="1">
      <c r="A126" s="84"/>
      <c r="B126" s="29"/>
      <c r="C126" s="28"/>
      <c r="D126" s="28"/>
      <c r="E126" s="28"/>
      <c r="F126" s="85"/>
      <c r="G126" s="29"/>
      <c r="H126" s="29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  <c r="AA126" s="73"/>
      <c r="AB126" s="73"/>
      <c r="AC126" s="73"/>
      <c r="AD126" s="73"/>
      <c r="AE126" s="73"/>
      <c r="AF126" s="73"/>
      <c r="AG126" s="73"/>
      <c r="AH126" s="73"/>
      <c r="AI126" s="73"/>
    </row>
    <row r="127" spans="1:35" ht="12.75" customHeight="1">
      <c r="A127" s="84"/>
      <c r="B127" s="29"/>
      <c r="C127" s="28"/>
      <c r="D127" s="28"/>
      <c r="E127" s="28"/>
      <c r="F127" s="85"/>
      <c r="G127" s="29"/>
      <c r="H127" s="29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  <c r="AA127" s="73"/>
      <c r="AB127" s="73"/>
      <c r="AC127" s="73"/>
      <c r="AD127" s="73"/>
      <c r="AE127" s="73"/>
      <c r="AF127" s="73"/>
      <c r="AG127" s="73"/>
      <c r="AH127" s="73"/>
      <c r="AI127" s="73"/>
    </row>
    <row r="128" spans="1:35" ht="12.75" customHeight="1">
      <c r="A128" s="84"/>
      <c r="B128" s="29"/>
      <c r="C128" s="28"/>
      <c r="D128" s="28"/>
      <c r="E128" s="28"/>
      <c r="F128" s="85"/>
      <c r="G128" s="29"/>
      <c r="H128" s="29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  <c r="AA128" s="73"/>
      <c r="AB128" s="73"/>
      <c r="AC128" s="73"/>
      <c r="AD128" s="73"/>
      <c r="AE128" s="73"/>
      <c r="AF128" s="73"/>
      <c r="AG128" s="73"/>
      <c r="AH128" s="73"/>
      <c r="AI128" s="73"/>
    </row>
    <row r="129" spans="1:35" ht="12.75" customHeight="1">
      <c r="A129" s="84"/>
      <c r="B129" s="29"/>
      <c r="C129" s="28"/>
      <c r="D129" s="28"/>
      <c r="E129" s="28"/>
      <c r="F129" s="85"/>
      <c r="G129" s="29"/>
      <c r="H129" s="29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  <c r="AA129" s="73"/>
      <c r="AB129" s="73"/>
      <c r="AC129" s="73"/>
      <c r="AD129" s="73"/>
      <c r="AE129" s="73"/>
      <c r="AF129" s="73"/>
      <c r="AG129" s="73"/>
      <c r="AH129" s="73"/>
      <c r="AI129" s="73"/>
    </row>
    <row r="130" spans="1:35" ht="12.75" customHeight="1">
      <c r="A130" s="84"/>
      <c r="B130" s="29"/>
      <c r="C130" s="28"/>
      <c r="D130" s="28"/>
      <c r="E130" s="28"/>
      <c r="F130" s="85"/>
      <c r="G130" s="29"/>
      <c r="H130" s="29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  <c r="AA130" s="73"/>
      <c r="AB130" s="73"/>
      <c r="AC130" s="73"/>
      <c r="AD130" s="73"/>
      <c r="AE130" s="73"/>
      <c r="AF130" s="73"/>
      <c r="AG130" s="73"/>
      <c r="AH130" s="73"/>
      <c r="AI130" s="73"/>
    </row>
    <row r="131" spans="1:35" ht="12.75" customHeight="1">
      <c r="A131" s="84"/>
      <c r="B131" s="29"/>
      <c r="C131" s="28"/>
      <c r="D131" s="28"/>
      <c r="E131" s="28"/>
      <c r="F131" s="85"/>
      <c r="G131" s="29"/>
      <c r="H131" s="29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  <c r="AA131" s="73"/>
      <c r="AB131" s="73"/>
      <c r="AC131" s="73"/>
      <c r="AD131" s="73"/>
      <c r="AE131" s="73"/>
      <c r="AF131" s="73"/>
      <c r="AG131" s="73"/>
      <c r="AH131" s="73"/>
      <c r="AI131" s="73"/>
    </row>
    <row r="132" spans="1:35" ht="12.75" customHeight="1">
      <c r="A132" s="84"/>
      <c r="B132" s="29"/>
      <c r="C132" s="28"/>
      <c r="D132" s="28"/>
      <c r="E132" s="28"/>
      <c r="F132" s="85"/>
      <c r="G132" s="29"/>
      <c r="H132" s="29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  <c r="AA132" s="73"/>
      <c r="AB132" s="73"/>
      <c r="AC132" s="73"/>
      <c r="AD132" s="73"/>
      <c r="AE132" s="73"/>
      <c r="AF132" s="73"/>
      <c r="AG132" s="73"/>
      <c r="AH132" s="73"/>
      <c r="AI132" s="73"/>
    </row>
    <row r="133" spans="1:35" ht="12.75" customHeight="1">
      <c r="A133" s="84"/>
      <c r="B133" s="29"/>
      <c r="C133" s="28"/>
      <c r="D133" s="28"/>
      <c r="E133" s="28"/>
      <c r="F133" s="85"/>
      <c r="G133" s="29"/>
      <c r="H133" s="29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  <c r="AA133" s="73"/>
      <c r="AB133" s="73"/>
      <c r="AC133" s="73"/>
      <c r="AD133" s="73"/>
      <c r="AE133" s="73"/>
      <c r="AF133" s="73"/>
      <c r="AG133" s="73"/>
      <c r="AH133" s="73"/>
      <c r="AI133" s="73"/>
    </row>
    <row r="134" spans="1:35" ht="12.75" customHeight="1">
      <c r="A134" s="84"/>
      <c r="B134" s="29"/>
      <c r="C134" s="28"/>
      <c r="D134" s="28"/>
      <c r="E134" s="28"/>
      <c r="F134" s="85"/>
      <c r="G134" s="29"/>
      <c r="H134" s="29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  <c r="AA134" s="73"/>
      <c r="AB134" s="73"/>
      <c r="AC134" s="73"/>
      <c r="AD134" s="73"/>
      <c r="AE134" s="73"/>
      <c r="AF134" s="73"/>
      <c r="AG134" s="73"/>
      <c r="AH134" s="73"/>
      <c r="AI134" s="73"/>
    </row>
    <row r="135" spans="1:35" ht="12.75" customHeight="1">
      <c r="A135" s="84"/>
      <c r="B135" s="29"/>
      <c r="C135" s="28"/>
      <c r="D135" s="28"/>
      <c r="E135" s="28"/>
      <c r="F135" s="85"/>
      <c r="G135" s="29"/>
      <c r="H135" s="29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  <c r="AA135" s="73"/>
      <c r="AB135" s="73"/>
      <c r="AC135" s="73"/>
      <c r="AD135" s="73"/>
      <c r="AE135" s="73"/>
      <c r="AF135" s="73"/>
      <c r="AG135" s="73"/>
      <c r="AH135" s="73"/>
      <c r="AI135" s="73"/>
    </row>
    <row r="136" spans="1:35" ht="12.75" customHeight="1">
      <c r="A136" s="84"/>
      <c r="B136" s="29"/>
      <c r="C136" s="28"/>
      <c r="D136" s="28"/>
      <c r="E136" s="28"/>
      <c r="F136" s="85"/>
      <c r="G136" s="29"/>
      <c r="H136" s="29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  <c r="AA136" s="73"/>
      <c r="AB136" s="73"/>
      <c r="AC136" s="73"/>
      <c r="AD136" s="73"/>
      <c r="AE136" s="73"/>
      <c r="AF136" s="73"/>
      <c r="AG136" s="73"/>
      <c r="AH136" s="73"/>
      <c r="AI136" s="73"/>
    </row>
    <row r="137" spans="1:35" ht="12.75" customHeight="1">
      <c r="A137" s="84"/>
      <c r="B137" s="29"/>
      <c r="C137" s="28"/>
      <c r="D137" s="28"/>
      <c r="E137" s="28"/>
      <c r="F137" s="85"/>
      <c r="G137" s="29"/>
      <c r="H137" s="29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  <c r="AA137" s="73"/>
      <c r="AB137" s="73"/>
      <c r="AC137" s="73"/>
      <c r="AD137" s="73"/>
      <c r="AE137" s="73"/>
      <c r="AF137" s="73"/>
      <c r="AG137" s="73"/>
      <c r="AH137" s="73"/>
      <c r="AI137" s="73"/>
    </row>
    <row r="138" spans="1:35" ht="12.75" customHeight="1">
      <c r="A138" s="84"/>
      <c r="B138" s="29"/>
      <c r="C138" s="28"/>
      <c r="D138" s="28"/>
      <c r="E138" s="28"/>
      <c r="F138" s="85"/>
      <c r="G138" s="29"/>
      <c r="H138" s="29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  <c r="AA138" s="73"/>
      <c r="AB138" s="73"/>
      <c r="AC138" s="73"/>
      <c r="AD138" s="73"/>
      <c r="AE138" s="73"/>
      <c r="AF138" s="73"/>
      <c r="AG138" s="73"/>
      <c r="AH138" s="73"/>
      <c r="AI138" s="73"/>
    </row>
    <row r="139" spans="1:35" ht="12.75" customHeight="1">
      <c r="A139" s="84"/>
      <c r="B139" s="29"/>
      <c r="C139" s="28"/>
      <c r="D139" s="28"/>
      <c r="E139" s="28"/>
      <c r="F139" s="85"/>
      <c r="G139" s="29"/>
      <c r="H139" s="29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  <c r="AA139" s="73"/>
      <c r="AB139" s="73"/>
      <c r="AC139" s="73"/>
      <c r="AD139" s="73"/>
      <c r="AE139" s="73"/>
      <c r="AF139" s="73"/>
      <c r="AG139" s="73"/>
      <c r="AH139" s="73"/>
      <c r="AI139" s="73"/>
    </row>
    <row r="140" spans="1:35" ht="12.75" customHeight="1">
      <c r="A140" s="84"/>
      <c r="B140" s="29"/>
      <c r="C140" s="28"/>
      <c r="D140" s="28"/>
      <c r="E140" s="28"/>
      <c r="F140" s="85"/>
      <c r="G140" s="29"/>
      <c r="H140" s="29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  <c r="AA140" s="73"/>
      <c r="AB140" s="73"/>
      <c r="AC140" s="73"/>
      <c r="AD140" s="73"/>
      <c r="AE140" s="73"/>
      <c r="AF140" s="73"/>
      <c r="AG140" s="73"/>
      <c r="AH140" s="73"/>
      <c r="AI140" s="73"/>
    </row>
    <row r="141" spans="1:35" ht="12.75" customHeight="1">
      <c r="A141" s="84"/>
      <c r="B141" s="29"/>
      <c r="C141" s="28"/>
      <c r="D141" s="28"/>
      <c r="E141" s="28"/>
      <c r="F141" s="85"/>
      <c r="G141" s="29"/>
      <c r="H141" s="29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  <c r="AA141" s="73"/>
      <c r="AB141" s="73"/>
      <c r="AC141" s="73"/>
      <c r="AD141" s="73"/>
      <c r="AE141" s="73"/>
      <c r="AF141" s="73"/>
      <c r="AG141" s="73"/>
      <c r="AH141" s="73"/>
      <c r="AI141" s="73"/>
    </row>
    <row r="142" spans="1:35" ht="12.75" customHeight="1">
      <c r="A142" s="84"/>
      <c r="B142" s="29"/>
      <c r="C142" s="28"/>
      <c r="D142" s="28"/>
      <c r="E142" s="28"/>
      <c r="F142" s="85"/>
      <c r="G142" s="29"/>
      <c r="H142" s="29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  <c r="AA142" s="73"/>
      <c r="AB142" s="73"/>
      <c r="AC142" s="73"/>
      <c r="AD142" s="73"/>
      <c r="AE142" s="73"/>
      <c r="AF142" s="73"/>
      <c r="AG142" s="73"/>
      <c r="AH142" s="73"/>
      <c r="AI142" s="73"/>
    </row>
    <row r="143" spans="1:35" ht="12.75" customHeight="1">
      <c r="A143" s="84"/>
      <c r="B143" s="29"/>
      <c r="C143" s="28"/>
      <c r="D143" s="28"/>
      <c r="E143" s="28"/>
      <c r="F143" s="85"/>
      <c r="G143" s="29"/>
      <c r="H143" s="29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  <c r="AA143" s="73"/>
      <c r="AB143" s="73"/>
      <c r="AC143" s="73"/>
      <c r="AD143" s="73"/>
      <c r="AE143" s="73"/>
      <c r="AF143" s="73"/>
      <c r="AG143" s="73"/>
      <c r="AH143" s="73"/>
      <c r="AI143" s="73"/>
    </row>
    <row r="144" spans="1:35" ht="12.75" customHeight="1">
      <c r="A144" s="84"/>
      <c r="B144" s="29"/>
      <c r="C144" s="28"/>
      <c r="D144" s="28"/>
      <c r="E144" s="28"/>
      <c r="F144" s="85"/>
      <c r="G144" s="29"/>
      <c r="H144" s="29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  <c r="AA144" s="73"/>
      <c r="AB144" s="73"/>
      <c r="AC144" s="73"/>
      <c r="AD144" s="73"/>
      <c r="AE144" s="73"/>
      <c r="AF144" s="73"/>
      <c r="AG144" s="73"/>
      <c r="AH144" s="73"/>
      <c r="AI144" s="73"/>
    </row>
    <row r="145" spans="1:35" ht="12.75" customHeight="1">
      <c r="A145" s="84"/>
      <c r="B145" s="29"/>
      <c r="C145" s="28"/>
      <c r="D145" s="28"/>
      <c r="E145" s="28"/>
      <c r="F145" s="85"/>
      <c r="G145" s="29"/>
      <c r="H145" s="29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  <c r="AA145" s="73"/>
      <c r="AB145" s="73"/>
      <c r="AC145" s="73"/>
      <c r="AD145" s="73"/>
      <c r="AE145" s="73"/>
      <c r="AF145" s="73"/>
      <c r="AG145" s="73"/>
      <c r="AH145" s="73"/>
      <c r="AI145" s="73"/>
    </row>
    <row r="146" spans="1:35" ht="12.75" customHeight="1">
      <c r="A146" s="84"/>
      <c r="B146" s="29"/>
      <c r="C146" s="28"/>
      <c r="D146" s="28"/>
      <c r="E146" s="28"/>
      <c r="F146" s="85"/>
      <c r="G146" s="29"/>
      <c r="H146" s="29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  <c r="AA146" s="73"/>
      <c r="AB146" s="73"/>
      <c r="AC146" s="73"/>
      <c r="AD146" s="73"/>
      <c r="AE146" s="73"/>
      <c r="AF146" s="73"/>
      <c r="AG146" s="73"/>
      <c r="AH146" s="73"/>
      <c r="AI146" s="73"/>
    </row>
    <row r="147" spans="1:35" ht="12.75" customHeight="1">
      <c r="A147" s="84"/>
      <c r="B147" s="29"/>
      <c r="C147" s="28"/>
      <c r="D147" s="28"/>
      <c r="E147" s="28"/>
      <c r="F147" s="85"/>
      <c r="G147" s="29"/>
      <c r="H147" s="29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  <c r="AA147" s="73"/>
      <c r="AB147" s="73"/>
      <c r="AC147" s="73"/>
      <c r="AD147" s="73"/>
      <c r="AE147" s="73"/>
      <c r="AF147" s="73"/>
      <c r="AG147" s="73"/>
      <c r="AH147" s="73"/>
      <c r="AI147" s="73"/>
    </row>
    <row r="148" spans="1:35" ht="12.75" customHeight="1">
      <c r="A148" s="84"/>
      <c r="B148" s="29"/>
      <c r="C148" s="28"/>
      <c r="D148" s="28"/>
      <c r="E148" s="28"/>
      <c r="F148" s="85"/>
      <c r="G148" s="29"/>
      <c r="H148" s="29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  <c r="AA148" s="73"/>
      <c r="AB148" s="73"/>
      <c r="AC148" s="73"/>
      <c r="AD148" s="73"/>
      <c r="AE148" s="73"/>
      <c r="AF148" s="73"/>
      <c r="AG148" s="73"/>
      <c r="AH148" s="73"/>
      <c r="AI148" s="73"/>
    </row>
    <row r="149" spans="1:35" ht="12.75" customHeight="1">
      <c r="A149" s="84"/>
      <c r="B149" s="29"/>
      <c r="C149" s="28"/>
      <c r="D149" s="28"/>
      <c r="E149" s="28"/>
      <c r="F149" s="85"/>
      <c r="G149" s="29"/>
      <c r="H149" s="29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  <c r="AA149" s="73"/>
      <c r="AB149" s="73"/>
      <c r="AC149" s="73"/>
      <c r="AD149" s="73"/>
      <c r="AE149" s="73"/>
      <c r="AF149" s="73"/>
      <c r="AG149" s="73"/>
      <c r="AH149" s="73"/>
      <c r="AI149" s="73"/>
    </row>
    <row r="150" spans="1:35" ht="12.75" customHeight="1">
      <c r="A150" s="84"/>
      <c r="B150" s="29"/>
      <c r="C150" s="28"/>
      <c r="D150" s="28"/>
      <c r="E150" s="28"/>
      <c r="F150" s="85"/>
      <c r="G150" s="29"/>
      <c r="H150" s="29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</row>
    <row r="151" spans="1:35" ht="12.75" customHeight="1">
      <c r="A151" s="84"/>
      <c r="B151" s="29"/>
      <c r="C151" s="28"/>
      <c r="D151" s="28"/>
      <c r="E151" s="28"/>
      <c r="F151" s="85"/>
      <c r="G151" s="29"/>
      <c r="H151" s="29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  <c r="AA151" s="73"/>
      <c r="AB151" s="73"/>
      <c r="AC151" s="73"/>
      <c r="AD151" s="73"/>
      <c r="AE151" s="73"/>
      <c r="AF151" s="73"/>
      <c r="AG151" s="73"/>
      <c r="AH151" s="73"/>
      <c r="AI151" s="73"/>
    </row>
    <row r="152" spans="1:35" ht="12.75" customHeight="1">
      <c r="A152" s="84"/>
      <c r="B152" s="29"/>
      <c r="C152" s="28"/>
      <c r="D152" s="28"/>
      <c r="E152" s="28"/>
      <c r="F152" s="85"/>
      <c r="G152" s="29"/>
      <c r="H152" s="29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  <c r="AA152" s="73"/>
      <c r="AB152" s="73"/>
      <c r="AC152" s="73"/>
      <c r="AD152" s="73"/>
      <c r="AE152" s="73"/>
      <c r="AF152" s="73"/>
      <c r="AG152" s="73"/>
      <c r="AH152" s="73"/>
      <c r="AI152" s="73"/>
    </row>
    <row r="153" spans="1:35" ht="12.75" customHeight="1">
      <c r="A153" s="84"/>
      <c r="B153" s="29"/>
      <c r="C153" s="28"/>
      <c r="D153" s="28"/>
      <c r="E153" s="28"/>
      <c r="F153" s="85"/>
      <c r="G153" s="29"/>
      <c r="H153" s="29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  <c r="AA153" s="73"/>
      <c r="AB153" s="73"/>
      <c r="AC153" s="73"/>
      <c r="AD153" s="73"/>
      <c r="AE153" s="73"/>
      <c r="AF153" s="73"/>
      <c r="AG153" s="73"/>
      <c r="AH153" s="73"/>
      <c r="AI153" s="73"/>
    </row>
    <row r="154" spans="1:35" ht="12.75" customHeight="1">
      <c r="A154" s="84"/>
      <c r="B154" s="29"/>
      <c r="C154" s="28"/>
      <c r="D154" s="28"/>
      <c r="E154" s="28"/>
      <c r="F154" s="85"/>
      <c r="G154" s="29"/>
      <c r="H154" s="29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  <c r="AA154" s="73"/>
      <c r="AB154" s="73"/>
      <c r="AC154" s="73"/>
      <c r="AD154" s="73"/>
      <c r="AE154" s="73"/>
      <c r="AF154" s="73"/>
      <c r="AG154" s="73"/>
      <c r="AH154" s="73"/>
      <c r="AI154" s="73"/>
    </row>
    <row r="155" spans="1:35" ht="12.75" customHeight="1">
      <c r="A155" s="84"/>
      <c r="B155" s="29"/>
      <c r="C155" s="28"/>
      <c r="D155" s="28"/>
      <c r="E155" s="28"/>
      <c r="F155" s="85"/>
      <c r="G155" s="29"/>
      <c r="H155" s="29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  <c r="AA155" s="73"/>
      <c r="AB155" s="73"/>
      <c r="AC155" s="73"/>
      <c r="AD155" s="73"/>
      <c r="AE155" s="73"/>
      <c r="AF155" s="73"/>
      <c r="AG155" s="73"/>
      <c r="AH155" s="73"/>
      <c r="AI155" s="73"/>
    </row>
    <row r="156" spans="1:35" ht="12.75" customHeight="1">
      <c r="A156" s="84"/>
      <c r="B156" s="29"/>
      <c r="C156" s="28"/>
      <c r="D156" s="28"/>
      <c r="E156" s="28"/>
      <c r="F156" s="85"/>
      <c r="G156" s="29"/>
      <c r="H156" s="29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</row>
    <row r="157" spans="1:35" ht="12.75" customHeight="1">
      <c r="A157" s="84"/>
      <c r="B157" s="29"/>
      <c r="C157" s="28"/>
      <c r="D157" s="28"/>
      <c r="E157" s="28"/>
      <c r="F157" s="85"/>
      <c r="G157" s="29"/>
      <c r="H157" s="29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</row>
    <row r="158" spans="1:35" ht="12.75" customHeight="1">
      <c r="A158" s="84"/>
      <c r="B158" s="29"/>
      <c r="C158" s="28"/>
      <c r="D158" s="28"/>
      <c r="E158" s="28"/>
      <c r="F158" s="85"/>
      <c r="G158" s="29"/>
      <c r="H158" s="29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  <c r="AA158" s="73"/>
      <c r="AB158" s="73"/>
      <c r="AC158" s="73"/>
      <c r="AD158" s="73"/>
      <c r="AE158" s="73"/>
      <c r="AF158" s="73"/>
      <c r="AG158" s="73"/>
      <c r="AH158" s="73"/>
      <c r="AI158" s="73"/>
    </row>
    <row r="159" spans="1:35" ht="12.75" customHeight="1">
      <c r="A159" s="84"/>
      <c r="B159" s="29"/>
      <c r="C159" s="28"/>
      <c r="D159" s="28"/>
      <c r="E159" s="28"/>
      <c r="F159" s="85"/>
      <c r="G159" s="29"/>
      <c r="H159" s="29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  <c r="AA159" s="73"/>
      <c r="AB159" s="73"/>
      <c r="AC159" s="73"/>
      <c r="AD159" s="73"/>
      <c r="AE159" s="73"/>
      <c r="AF159" s="73"/>
      <c r="AG159" s="73"/>
      <c r="AH159" s="73"/>
      <c r="AI159" s="73"/>
    </row>
    <row r="160" spans="1:35" ht="12.75" customHeight="1">
      <c r="A160" s="84"/>
      <c r="B160" s="29"/>
      <c r="C160" s="28"/>
      <c r="D160" s="28"/>
      <c r="E160" s="28"/>
      <c r="F160" s="85"/>
      <c r="G160" s="29"/>
      <c r="H160" s="29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  <c r="AA160" s="73"/>
      <c r="AB160" s="73"/>
      <c r="AC160" s="73"/>
      <c r="AD160" s="73"/>
      <c r="AE160" s="73"/>
      <c r="AF160" s="73"/>
      <c r="AG160" s="73"/>
      <c r="AH160" s="73"/>
      <c r="AI160" s="73"/>
    </row>
    <row r="161" spans="1:35" ht="12.75" customHeight="1">
      <c r="A161" s="84"/>
      <c r="B161" s="29"/>
      <c r="C161" s="28"/>
      <c r="D161" s="28"/>
      <c r="E161" s="28"/>
      <c r="F161" s="85"/>
      <c r="G161" s="29"/>
      <c r="H161" s="29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  <c r="AA161" s="73"/>
      <c r="AB161" s="73"/>
      <c r="AC161" s="73"/>
      <c r="AD161" s="73"/>
      <c r="AE161" s="73"/>
      <c r="AF161" s="73"/>
      <c r="AG161" s="73"/>
      <c r="AH161" s="73"/>
      <c r="AI161" s="73"/>
    </row>
    <row r="162" spans="1:35" ht="12.75" customHeight="1">
      <c r="A162" s="84"/>
      <c r="B162" s="29"/>
      <c r="C162" s="28"/>
      <c r="D162" s="28"/>
      <c r="E162" s="28"/>
      <c r="F162" s="85"/>
      <c r="G162" s="29"/>
      <c r="H162" s="29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  <c r="AA162" s="73"/>
      <c r="AB162" s="73"/>
      <c r="AC162" s="73"/>
      <c r="AD162" s="73"/>
      <c r="AE162" s="73"/>
      <c r="AF162" s="73"/>
      <c r="AG162" s="73"/>
      <c r="AH162" s="73"/>
      <c r="AI162" s="73"/>
    </row>
    <row r="163" spans="1:35" ht="12.75" customHeight="1">
      <c r="A163" s="84"/>
      <c r="B163" s="29"/>
      <c r="C163" s="28"/>
      <c r="D163" s="28"/>
      <c r="E163" s="28"/>
      <c r="F163" s="85"/>
      <c r="G163" s="29"/>
      <c r="H163" s="29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  <c r="AA163" s="73"/>
      <c r="AB163" s="73"/>
      <c r="AC163" s="73"/>
      <c r="AD163" s="73"/>
      <c r="AE163" s="73"/>
      <c r="AF163" s="73"/>
      <c r="AG163" s="73"/>
      <c r="AH163" s="73"/>
      <c r="AI163" s="73"/>
    </row>
    <row r="164" spans="1:35" ht="12.75" customHeight="1">
      <c r="A164" s="84"/>
      <c r="B164" s="29"/>
      <c r="C164" s="28"/>
      <c r="D164" s="28"/>
      <c r="E164" s="28"/>
      <c r="F164" s="85"/>
      <c r="G164" s="29"/>
      <c r="H164" s="29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  <c r="AA164" s="73"/>
      <c r="AB164" s="73"/>
      <c r="AC164" s="73"/>
      <c r="AD164" s="73"/>
      <c r="AE164" s="73"/>
      <c r="AF164" s="73"/>
      <c r="AG164" s="73"/>
      <c r="AH164" s="73"/>
      <c r="AI164" s="73"/>
    </row>
    <row r="165" spans="1:35" ht="12.75" customHeight="1">
      <c r="A165" s="84"/>
      <c r="B165" s="29"/>
      <c r="C165" s="28"/>
      <c r="D165" s="28"/>
      <c r="E165" s="28"/>
      <c r="F165" s="85"/>
      <c r="G165" s="29"/>
      <c r="H165" s="29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  <c r="AA165" s="73"/>
      <c r="AB165" s="73"/>
      <c r="AC165" s="73"/>
      <c r="AD165" s="73"/>
      <c r="AE165" s="73"/>
      <c r="AF165" s="73"/>
      <c r="AG165" s="73"/>
      <c r="AH165" s="73"/>
      <c r="AI165" s="73"/>
    </row>
    <row r="166" spans="1:35" ht="12.75" customHeight="1">
      <c r="A166" s="84"/>
      <c r="B166" s="29"/>
      <c r="C166" s="28"/>
      <c r="D166" s="28"/>
      <c r="E166" s="28"/>
      <c r="F166" s="85"/>
      <c r="G166" s="29"/>
      <c r="H166" s="29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  <c r="AA166" s="73"/>
      <c r="AB166" s="73"/>
      <c r="AC166" s="73"/>
      <c r="AD166" s="73"/>
      <c r="AE166" s="73"/>
      <c r="AF166" s="73"/>
      <c r="AG166" s="73"/>
      <c r="AH166" s="73"/>
      <c r="AI166" s="73"/>
    </row>
    <row r="167" spans="1:35" ht="12.75" customHeight="1">
      <c r="A167" s="84"/>
      <c r="B167" s="29"/>
      <c r="C167" s="28"/>
      <c r="D167" s="28"/>
      <c r="E167" s="28"/>
      <c r="F167" s="85"/>
      <c r="G167" s="29"/>
      <c r="H167" s="29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  <c r="AA167" s="73"/>
      <c r="AB167" s="73"/>
      <c r="AC167" s="73"/>
      <c r="AD167" s="73"/>
      <c r="AE167" s="73"/>
      <c r="AF167" s="73"/>
      <c r="AG167" s="73"/>
      <c r="AH167" s="73"/>
      <c r="AI167" s="73"/>
    </row>
    <row r="168" spans="1:35" ht="12.75" customHeight="1">
      <c r="A168" s="84"/>
      <c r="B168" s="29"/>
      <c r="C168" s="28"/>
      <c r="D168" s="28"/>
      <c r="E168" s="28"/>
      <c r="F168" s="85"/>
      <c r="G168" s="29"/>
      <c r="H168" s="29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  <c r="AA168" s="73"/>
      <c r="AB168" s="73"/>
      <c r="AC168" s="73"/>
      <c r="AD168" s="73"/>
      <c r="AE168" s="73"/>
      <c r="AF168" s="73"/>
      <c r="AG168" s="73"/>
      <c r="AH168" s="73"/>
      <c r="AI168" s="73"/>
    </row>
    <row r="169" spans="1:35" ht="12.75" customHeight="1">
      <c r="A169" s="84"/>
      <c r="B169" s="29"/>
      <c r="C169" s="28"/>
      <c r="D169" s="28"/>
      <c r="E169" s="28"/>
      <c r="F169" s="85"/>
      <c r="G169" s="29"/>
      <c r="H169" s="29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  <c r="AA169" s="73"/>
      <c r="AB169" s="73"/>
      <c r="AC169" s="73"/>
      <c r="AD169" s="73"/>
      <c r="AE169" s="73"/>
      <c r="AF169" s="73"/>
      <c r="AG169" s="73"/>
      <c r="AH169" s="73"/>
      <c r="AI169" s="73"/>
    </row>
    <row r="170" spans="1:35" ht="12.75" customHeight="1">
      <c r="A170" s="84"/>
      <c r="B170" s="29"/>
      <c r="C170" s="28"/>
      <c r="D170" s="28"/>
      <c r="E170" s="28"/>
      <c r="F170" s="85"/>
      <c r="G170" s="29"/>
      <c r="H170" s="29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  <c r="AA170" s="73"/>
      <c r="AB170" s="73"/>
      <c r="AC170" s="73"/>
      <c r="AD170" s="73"/>
      <c r="AE170" s="73"/>
      <c r="AF170" s="73"/>
      <c r="AG170" s="73"/>
      <c r="AH170" s="73"/>
      <c r="AI170" s="73"/>
    </row>
    <row r="171" spans="1:35" ht="12.75" customHeight="1">
      <c r="A171" s="84"/>
      <c r="B171" s="29"/>
      <c r="C171" s="28"/>
      <c r="D171" s="28"/>
      <c r="E171" s="28"/>
      <c r="F171" s="85"/>
      <c r="G171" s="29"/>
      <c r="H171" s="29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  <c r="AB171" s="73"/>
      <c r="AC171" s="73"/>
      <c r="AD171" s="73"/>
      <c r="AE171" s="73"/>
      <c r="AF171" s="73"/>
      <c r="AG171" s="73"/>
      <c r="AH171" s="73"/>
      <c r="AI171" s="73"/>
    </row>
    <row r="172" spans="1:35" ht="12.75" customHeight="1">
      <c r="A172" s="84"/>
      <c r="B172" s="29"/>
      <c r="C172" s="28"/>
      <c r="D172" s="28"/>
      <c r="E172" s="28"/>
      <c r="F172" s="85"/>
      <c r="G172" s="29"/>
      <c r="H172" s="29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  <c r="AA172" s="73"/>
      <c r="AB172" s="73"/>
      <c r="AC172" s="73"/>
      <c r="AD172" s="73"/>
      <c r="AE172" s="73"/>
      <c r="AF172" s="73"/>
      <c r="AG172" s="73"/>
      <c r="AH172" s="73"/>
      <c r="AI172" s="73"/>
    </row>
    <row r="173" spans="1:35" ht="12.75" customHeight="1">
      <c r="A173" s="84"/>
      <c r="B173" s="29"/>
      <c r="C173" s="28"/>
      <c r="D173" s="28"/>
      <c r="E173" s="28"/>
      <c r="F173" s="85"/>
      <c r="G173" s="29"/>
      <c r="H173" s="29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  <c r="AA173" s="73"/>
      <c r="AB173" s="73"/>
      <c r="AC173" s="73"/>
      <c r="AD173" s="73"/>
      <c r="AE173" s="73"/>
      <c r="AF173" s="73"/>
      <c r="AG173" s="73"/>
      <c r="AH173" s="73"/>
      <c r="AI173" s="73"/>
    </row>
    <row r="174" spans="1:35" ht="12.75" customHeight="1">
      <c r="A174" s="84"/>
      <c r="B174" s="29"/>
      <c r="C174" s="28"/>
      <c r="D174" s="28"/>
      <c r="E174" s="28"/>
      <c r="F174" s="85"/>
      <c r="G174" s="29"/>
      <c r="H174" s="29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  <c r="AA174" s="73"/>
      <c r="AB174" s="73"/>
      <c r="AC174" s="73"/>
      <c r="AD174" s="73"/>
      <c r="AE174" s="73"/>
      <c r="AF174" s="73"/>
      <c r="AG174" s="73"/>
      <c r="AH174" s="73"/>
      <c r="AI174" s="73"/>
    </row>
    <row r="175" spans="1:35" ht="12.75" customHeight="1">
      <c r="A175" s="84"/>
      <c r="B175" s="29"/>
      <c r="C175" s="28"/>
      <c r="D175" s="28"/>
      <c r="E175" s="28"/>
      <c r="F175" s="85"/>
      <c r="G175" s="29"/>
      <c r="H175" s="29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  <c r="AA175" s="73"/>
      <c r="AB175" s="73"/>
      <c r="AC175" s="73"/>
      <c r="AD175" s="73"/>
      <c r="AE175" s="73"/>
      <c r="AF175" s="73"/>
      <c r="AG175" s="73"/>
      <c r="AH175" s="73"/>
      <c r="AI175" s="73"/>
    </row>
    <row r="176" spans="1:35" ht="12.75" customHeight="1">
      <c r="A176" s="84"/>
      <c r="B176" s="29"/>
      <c r="C176" s="28"/>
      <c r="D176" s="28"/>
      <c r="E176" s="28"/>
      <c r="F176" s="85"/>
      <c r="G176" s="29"/>
      <c r="H176" s="29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  <c r="AA176" s="73"/>
      <c r="AB176" s="73"/>
      <c r="AC176" s="73"/>
      <c r="AD176" s="73"/>
      <c r="AE176" s="73"/>
      <c r="AF176" s="73"/>
      <c r="AG176" s="73"/>
      <c r="AH176" s="73"/>
      <c r="AI176" s="73"/>
    </row>
    <row r="177" spans="1:35" ht="12.75" customHeight="1">
      <c r="A177" s="84"/>
      <c r="B177" s="29"/>
      <c r="C177" s="28"/>
      <c r="D177" s="28"/>
      <c r="E177" s="28"/>
      <c r="F177" s="85"/>
      <c r="G177" s="29"/>
      <c r="H177" s="29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  <c r="AA177" s="73"/>
      <c r="AB177" s="73"/>
      <c r="AC177" s="73"/>
      <c r="AD177" s="73"/>
      <c r="AE177" s="73"/>
      <c r="AF177" s="73"/>
      <c r="AG177" s="73"/>
      <c r="AH177" s="73"/>
      <c r="AI177" s="73"/>
    </row>
    <row r="178" spans="1:35" ht="12.75" customHeight="1">
      <c r="A178" s="84"/>
      <c r="B178" s="29"/>
      <c r="C178" s="28"/>
      <c r="D178" s="28"/>
      <c r="E178" s="28"/>
      <c r="F178" s="85"/>
      <c r="G178" s="29"/>
      <c r="H178" s="29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  <c r="AA178" s="73"/>
      <c r="AB178" s="73"/>
      <c r="AC178" s="73"/>
      <c r="AD178" s="73"/>
      <c r="AE178" s="73"/>
      <c r="AF178" s="73"/>
      <c r="AG178" s="73"/>
      <c r="AH178" s="73"/>
      <c r="AI178" s="73"/>
    </row>
    <row r="179" spans="1:35" ht="12.75" customHeight="1">
      <c r="A179" s="84"/>
      <c r="B179" s="29"/>
      <c r="C179" s="28"/>
      <c r="D179" s="28"/>
      <c r="E179" s="28"/>
      <c r="F179" s="85"/>
      <c r="G179" s="29"/>
      <c r="H179" s="29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</row>
    <row r="180" spans="1:35" ht="12.75" customHeight="1">
      <c r="A180" s="84"/>
      <c r="B180" s="29"/>
      <c r="C180" s="28"/>
      <c r="D180" s="28"/>
      <c r="E180" s="28"/>
      <c r="F180" s="85"/>
      <c r="G180" s="29"/>
      <c r="H180" s="29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  <c r="AB180" s="73"/>
      <c r="AC180" s="73"/>
      <c r="AD180" s="73"/>
      <c r="AE180" s="73"/>
      <c r="AF180" s="73"/>
      <c r="AG180" s="73"/>
      <c r="AH180" s="73"/>
      <c r="AI180" s="73"/>
    </row>
    <row r="181" spans="1:35" ht="12.75" customHeight="1">
      <c r="A181" s="84"/>
      <c r="B181" s="29"/>
      <c r="C181" s="28"/>
      <c r="D181" s="28"/>
      <c r="E181" s="28"/>
      <c r="F181" s="85"/>
      <c r="G181" s="29"/>
      <c r="H181" s="29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  <c r="AA181" s="73"/>
      <c r="AB181" s="73"/>
      <c r="AC181" s="73"/>
      <c r="AD181" s="73"/>
      <c r="AE181" s="73"/>
      <c r="AF181" s="73"/>
      <c r="AG181" s="73"/>
      <c r="AH181" s="73"/>
      <c r="AI181" s="73"/>
    </row>
    <row r="182" spans="1:35" ht="12.75" customHeight="1">
      <c r="A182" s="84"/>
      <c r="B182" s="29"/>
      <c r="C182" s="28"/>
      <c r="D182" s="28"/>
      <c r="E182" s="28"/>
      <c r="F182" s="85"/>
      <c r="G182" s="29"/>
      <c r="H182" s="29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  <c r="AA182" s="73"/>
      <c r="AB182" s="73"/>
      <c r="AC182" s="73"/>
      <c r="AD182" s="73"/>
      <c r="AE182" s="73"/>
      <c r="AF182" s="73"/>
      <c r="AG182" s="73"/>
      <c r="AH182" s="73"/>
      <c r="AI182" s="73"/>
    </row>
    <row r="183" spans="1:35" ht="12.75" customHeight="1">
      <c r="A183" s="84"/>
      <c r="B183" s="29"/>
      <c r="C183" s="28"/>
      <c r="D183" s="28"/>
      <c r="E183" s="28"/>
      <c r="F183" s="85"/>
      <c r="G183" s="29"/>
      <c r="H183" s="29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  <c r="AA183" s="73"/>
      <c r="AB183" s="73"/>
      <c r="AC183" s="73"/>
      <c r="AD183" s="73"/>
      <c r="AE183" s="73"/>
      <c r="AF183" s="73"/>
      <c r="AG183" s="73"/>
      <c r="AH183" s="73"/>
      <c r="AI183" s="73"/>
    </row>
    <row r="184" spans="1:35" ht="12.75" customHeight="1">
      <c r="A184" s="84"/>
      <c r="B184" s="29"/>
      <c r="C184" s="28"/>
      <c r="D184" s="28"/>
      <c r="E184" s="28"/>
      <c r="F184" s="85"/>
      <c r="G184" s="29"/>
      <c r="H184" s="29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  <c r="AA184" s="73"/>
      <c r="AB184" s="73"/>
      <c r="AC184" s="73"/>
      <c r="AD184" s="73"/>
      <c r="AE184" s="73"/>
      <c r="AF184" s="73"/>
      <c r="AG184" s="73"/>
      <c r="AH184" s="73"/>
      <c r="AI184" s="73"/>
    </row>
    <row r="185" spans="1:35" ht="12.75" customHeight="1">
      <c r="A185" s="84"/>
      <c r="B185" s="29"/>
      <c r="C185" s="28"/>
      <c r="D185" s="28"/>
      <c r="E185" s="28"/>
      <c r="F185" s="85"/>
      <c r="G185" s="29"/>
      <c r="H185" s="29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  <c r="AA185" s="73"/>
      <c r="AB185" s="73"/>
      <c r="AC185" s="73"/>
      <c r="AD185" s="73"/>
      <c r="AE185" s="73"/>
      <c r="AF185" s="73"/>
      <c r="AG185" s="73"/>
      <c r="AH185" s="73"/>
      <c r="AI185" s="73"/>
    </row>
    <row r="186" spans="1:35" ht="12.75" customHeight="1">
      <c r="A186" s="84"/>
      <c r="B186" s="29"/>
      <c r="C186" s="28"/>
      <c r="D186" s="28"/>
      <c r="E186" s="28"/>
      <c r="F186" s="85"/>
      <c r="G186" s="29"/>
      <c r="H186" s="29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  <c r="AA186" s="73"/>
      <c r="AB186" s="73"/>
      <c r="AC186" s="73"/>
      <c r="AD186" s="73"/>
      <c r="AE186" s="73"/>
      <c r="AF186" s="73"/>
      <c r="AG186" s="73"/>
      <c r="AH186" s="73"/>
      <c r="AI186" s="73"/>
    </row>
    <row r="187" spans="1:35" ht="12.75" customHeight="1">
      <c r="A187" s="84"/>
      <c r="B187" s="29"/>
      <c r="C187" s="28"/>
      <c r="D187" s="28"/>
      <c r="E187" s="28"/>
      <c r="F187" s="85"/>
      <c r="G187" s="29"/>
      <c r="H187" s="29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  <c r="AA187" s="73"/>
      <c r="AB187" s="73"/>
      <c r="AC187" s="73"/>
      <c r="AD187" s="73"/>
      <c r="AE187" s="73"/>
      <c r="AF187" s="73"/>
      <c r="AG187" s="73"/>
      <c r="AH187" s="73"/>
      <c r="AI187" s="73"/>
    </row>
    <row r="188" spans="1:35" ht="12.75" customHeight="1">
      <c r="A188" s="84"/>
      <c r="B188" s="29"/>
      <c r="C188" s="28"/>
      <c r="D188" s="28"/>
      <c r="E188" s="28"/>
      <c r="F188" s="85"/>
      <c r="G188" s="29"/>
      <c r="H188" s="29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  <c r="AA188" s="73"/>
      <c r="AB188" s="73"/>
      <c r="AC188" s="73"/>
      <c r="AD188" s="73"/>
      <c r="AE188" s="73"/>
      <c r="AF188" s="73"/>
      <c r="AG188" s="73"/>
      <c r="AH188" s="73"/>
      <c r="AI188" s="73"/>
    </row>
    <row r="189" spans="1:35" ht="12.75" customHeight="1">
      <c r="A189" s="84"/>
      <c r="B189" s="29"/>
      <c r="C189" s="28"/>
      <c r="D189" s="28"/>
      <c r="E189" s="28"/>
      <c r="F189" s="85"/>
      <c r="G189" s="29"/>
      <c r="H189" s="29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  <c r="AA189" s="73"/>
      <c r="AB189" s="73"/>
      <c r="AC189" s="73"/>
      <c r="AD189" s="73"/>
      <c r="AE189" s="73"/>
      <c r="AF189" s="73"/>
      <c r="AG189" s="73"/>
      <c r="AH189" s="73"/>
      <c r="AI189" s="73"/>
    </row>
    <row r="190" spans="1:35" ht="12.75" customHeight="1">
      <c r="A190" s="84"/>
      <c r="B190" s="29"/>
      <c r="C190" s="28"/>
      <c r="D190" s="28"/>
      <c r="E190" s="28"/>
      <c r="F190" s="85"/>
      <c r="G190" s="29"/>
      <c r="H190" s="29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  <c r="AA190" s="73"/>
      <c r="AB190" s="73"/>
      <c r="AC190" s="73"/>
      <c r="AD190" s="73"/>
      <c r="AE190" s="73"/>
      <c r="AF190" s="73"/>
      <c r="AG190" s="73"/>
      <c r="AH190" s="73"/>
      <c r="AI190" s="73"/>
    </row>
    <row r="191" spans="1:35" ht="12.75" customHeight="1">
      <c r="A191" s="84"/>
      <c r="B191" s="29"/>
      <c r="C191" s="28"/>
      <c r="D191" s="28"/>
      <c r="E191" s="28"/>
      <c r="F191" s="85"/>
      <c r="G191" s="29"/>
      <c r="H191" s="29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  <c r="AA191" s="73"/>
      <c r="AB191" s="73"/>
      <c r="AC191" s="73"/>
      <c r="AD191" s="73"/>
      <c r="AE191" s="73"/>
      <c r="AF191" s="73"/>
      <c r="AG191" s="73"/>
      <c r="AH191" s="73"/>
      <c r="AI191" s="73"/>
    </row>
    <row r="192" spans="1:35" ht="12.75" customHeight="1">
      <c r="A192" s="84"/>
      <c r="B192" s="29"/>
      <c r="C192" s="28"/>
      <c r="D192" s="28"/>
      <c r="E192" s="28"/>
      <c r="F192" s="85"/>
      <c r="G192" s="29"/>
      <c r="H192" s="29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  <c r="AA192" s="73"/>
      <c r="AB192" s="73"/>
      <c r="AC192" s="73"/>
      <c r="AD192" s="73"/>
      <c r="AE192" s="73"/>
      <c r="AF192" s="73"/>
      <c r="AG192" s="73"/>
      <c r="AH192" s="73"/>
      <c r="AI192" s="73"/>
    </row>
    <row r="193" spans="1:35" ht="12.75" customHeight="1">
      <c r="A193" s="84"/>
      <c r="B193" s="29"/>
      <c r="C193" s="28"/>
      <c r="D193" s="28"/>
      <c r="E193" s="28"/>
      <c r="F193" s="85"/>
      <c r="G193" s="29"/>
      <c r="H193" s="29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  <c r="AA193" s="73"/>
      <c r="AB193" s="73"/>
      <c r="AC193" s="73"/>
      <c r="AD193" s="73"/>
      <c r="AE193" s="73"/>
      <c r="AF193" s="73"/>
      <c r="AG193" s="73"/>
      <c r="AH193" s="73"/>
      <c r="AI193" s="73"/>
    </row>
    <row r="194" spans="1:35" ht="12.75" customHeight="1">
      <c r="A194" s="84"/>
      <c r="B194" s="29"/>
      <c r="C194" s="28"/>
      <c r="D194" s="28"/>
      <c r="E194" s="28"/>
      <c r="F194" s="85"/>
      <c r="G194" s="29"/>
      <c r="H194" s="29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  <c r="AA194" s="73"/>
      <c r="AB194" s="73"/>
      <c r="AC194" s="73"/>
      <c r="AD194" s="73"/>
      <c r="AE194" s="73"/>
      <c r="AF194" s="73"/>
      <c r="AG194" s="73"/>
      <c r="AH194" s="73"/>
      <c r="AI194" s="73"/>
    </row>
    <row r="195" spans="1:35" ht="12.75" customHeight="1">
      <c r="A195" s="84"/>
      <c r="B195" s="29"/>
      <c r="C195" s="28"/>
      <c r="D195" s="28"/>
      <c r="E195" s="28"/>
      <c r="F195" s="85"/>
      <c r="G195" s="29"/>
      <c r="H195" s="29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  <c r="AA195" s="73"/>
      <c r="AB195" s="73"/>
      <c r="AC195" s="73"/>
      <c r="AD195" s="73"/>
      <c r="AE195" s="73"/>
      <c r="AF195" s="73"/>
      <c r="AG195" s="73"/>
      <c r="AH195" s="73"/>
      <c r="AI195" s="73"/>
    </row>
    <row r="196" spans="1:35" ht="12.75" customHeight="1">
      <c r="A196" s="84"/>
      <c r="B196" s="29"/>
      <c r="C196" s="28"/>
      <c r="D196" s="28"/>
      <c r="E196" s="28"/>
      <c r="F196" s="85"/>
      <c r="G196" s="29"/>
      <c r="H196" s="29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  <c r="AA196" s="73"/>
      <c r="AB196" s="73"/>
      <c r="AC196" s="73"/>
      <c r="AD196" s="73"/>
      <c r="AE196" s="73"/>
      <c r="AF196" s="73"/>
      <c r="AG196" s="73"/>
      <c r="AH196" s="73"/>
      <c r="AI196" s="73"/>
    </row>
    <row r="197" spans="1:35" ht="12.75" customHeight="1">
      <c r="A197" s="84"/>
      <c r="B197" s="29"/>
      <c r="C197" s="28"/>
      <c r="D197" s="28"/>
      <c r="E197" s="28"/>
      <c r="F197" s="85"/>
      <c r="G197" s="29"/>
      <c r="H197" s="29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  <c r="AA197" s="73"/>
      <c r="AB197" s="73"/>
      <c r="AC197" s="73"/>
      <c r="AD197" s="73"/>
      <c r="AE197" s="73"/>
      <c r="AF197" s="73"/>
      <c r="AG197" s="73"/>
      <c r="AH197" s="73"/>
      <c r="AI197" s="73"/>
    </row>
    <row r="198" spans="1:35" ht="12.75" customHeight="1">
      <c r="A198" s="84"/>
      <c r="B198" s="29"/>
      <c r="C198" s="28"/>
      <c r="D198" s="28"/>
      <c r="E198" s="28"/>
      <c r="F198" s="85"/>
      <c r="G198" s="29"/>
      <c r="H198" s="29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  <c r="AA198" s="73"/>
      <c r="AB198" s="73"/>
      <c r="AC198" s="73"/>
      <c r="AD198" s="73"/>
      <c r="AE198" s="73"/>
      <c r="AF198" s="73"/>
      <c r="AG198" s="73"/>
      <c r="AH198" s="73"/>
      <c r="AI198" s="73"/>
    </row>
    <row r="199" spans="1:35" ht="12.75" customHeight="1">
      <c r="A199" s="84"/>
      <c r="B199" s="29"/>
      <c r="C199" s="28"/>
      <c r="D199" s="28"/>
      <c r="E199" s="28"/>
      <c r="F199" s="85"/>
      <c r="G199" s="29"/>
      <c r="H199" s="29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  <c r="AA199" s="73"/>
      <c r="AB199" s="73"/>
      <c r="AC199" s="73"/>
      <c r="AD199" s="73"/>
      <c r="AE199" s="73"/>
      <c r="AF199" s="73"/>
      <c r="AG199" s="73"/>
      <c r="AH199" s="73"/>
      <c r="AI199" s="73"/>
    </row>
    <row r="200" spans="1:35" ht="12.75" customHeight="1">
      <c r="A200" s="84"/>
      <c r="B200" s="29"/>
      <c r="C200" s="28"/>
      <c r="D200" s="28"/>
      <c r="E200" s="28"/>
      <c r="F200" s="85"/>
      <c r="G200" s="29"/>
      <c r="H200" s="29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  <c r="AA200" s="73"/>
      <c r="AB200" s="73"/>
      <c r="AC200" s="73"/>
      <c r="AD200" s="73"/>
      <c r="AE200" s="73"/>
      <c r="AF200" s="73"/>
      <c r="AG200" s="73"/>
      <c r="AH200" s="73"/>
      <c r="AI200" s="73"/>
    </row>
    <row r="201" spans="1:35" ht="12.75" customHeight="1">
      <c r="A201" s="84"/>
      <c r="B201" s="29"/>
      <c r="C201" s="28"/>
      <c r="D201" s="28"/>
      <c r="E201" s="28"/>
      <c r="F201" s="85"/>
      <c r="G201" s="29"/>
      <c r="H201" s="29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  <c r="AA201" s="73"/>
      <c r="AB201" s="73"/>
      <c r="AC201" s="73"/>
      <c r="AD201" s="73"/>
      <c r="AE201" s="73"/>
      <c r="AF201" s="73"/>
      <c r="AG201" s="73"/>
      <c r="AH201" s="73"/>
      <c r="AI201" s="73"/>
    </row>
    <row r="202" spans="1:35" ht="12.75" customHeight="1">
      <c r="A202" s="84"/>
      <c r="B202" s="29"/>
      <c r="C202" s="28"/>
      <c r="D202" s="28"/>
      <c r="E202" s="28"/>
      <c r="F202" s="85"/>
      <c r="G202" s="29"/>
      <c r="H202" s="29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  <c r="AA202" s="73"/>
      <c r="AB202" s="73"/>
      <c r="AC202" s="73"/>
      <c r="AD202" s="73"/>
      <c r="AE202" s="73"/>
      <c r="AF202" s="73"/>
      <c r="AG202" s="73"/>
      <c r="AH202" s="73"/>
      <c r="AI202" s="73"/>
    </row>
    <row r="203" spans="1:35" ht="12.75" customHeight="1">
      <c r="A203" s="84"/>
      <c r="B203" s="29"/>
      <c r="C203" s="28"/>
      <c r="D203" s="28"/>
      <c r="E203" s="28"/>
      <c r="F203" s="85"/>
      <c r="G203" s="29"/>
      <c r="H203" s="29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  <c r="AA203" s="73"/>
      <c r="AB203" s="73"/>
      <c r="AC203" s="73"/>
      <c r="AD203" s="73"/>
      <c r="AE203" s="73"/>
      <c r="AF203" s="73"/>
      <c r="AG203" s="73"/>
      <c r="AH203" s="73"/>
      <c r="AI203" s="73"/>
    </row>
    <row r="204" spans="1:35" ht="12.75" customHeight="1">
      <c r="A204" s="84"/>
      <c r="B204" s="29"/>
      <c r="C204" s="28"/>
      <c r="D204" s="28"/>
      <c r="E204" s="28"/>
      <c r="F204" s="85"/>
      <c r="G204" s="29"/>
      <c r="H204" s="29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  <c r="AA204" s="73"/>
      <c r="AB204" s="73"/>
      <c r="AC204" s="73"/>
      <c r="AD204" s="73"/>
      <c r="AE204" s="73"/>
      <c r="AF204" s="73"/>
      <c r="AG204" s="73"/>
      <c r="AH204" s="73"/>
      <c r="AI204" s="73"/>
    </row>
    <row r="205" spans="1:35" ht="12.75" customHeight="1">
      <c r="A205" s="84"/>
      <c r="B205" s="29"/>
      <c r="C205" s="28"/>
      <c r="D205" s="28"/>
      <c r="E205" s="28"/>
      <c r="F205" s="85"/>
      <c r="G205" s="29"/>
      <c r="H205" s="29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  <c r="AA205" s="73"/>
      <c r="AB205" s="73"/>
      <c r="AC205" s="73"/>
      <c r="AD205" s="73"/>
      <c r="AE205" s="73"/>
      <c r="AF205" s="73"/>
      <c r="AG205" s="73"/>
      <c r="AH205" s="73"/>
      <c r="AI205" s="73"/>
    </row>
    <row r="206" spans="1:35" ht="12.75" customHeight="1">
      <c r="A206" s="84"/>
      <c r="B206" s="29"/>
      <c r="C206" s="28"/>
      <c r="D206" s="28"/>
      <c r="E206" s="28"/>
      <c r="F206" s="85"/>
      <c r="G206" s="29"/>
      <c r="H206" s="29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  <c r="AA206" s="73"/>
      <c r="AB206" s="73"/>
      <c r="AC206" s="73"/>
      <c r="AD206" s="73"/>
      <c r="AE206" s="73"/>
      <c r="AF206" s="73"/>
      <c r="AG206" s="73"/>
      <c r="AH206" s="73"/>
      <c r="AI206" s="73"/>
    </row>
    <row r="207" spans="1:35" ht="12.75" customHeight="1">
      <c r="A207" s="84"/>
      <c r="B207" s="29"/>
      <c r="C207" s="28"/>
      <c r="D207" s="28"/>
      <c r="E207" s="28"/>
      <c r="F207" s="85"/>
      <c r="G207" s="29"/>
      <c r="H207" s="29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  <c r="AA207" s="73"/>
      <c r="AB207" s="73"/>
      <c r="AC207" s="73"/>
      <c r="AD207" s="73"/>
      <c r="AE207" s="73"/>
      <c r="AF207" s="73"/>
      <c r="AG207" s="73"/>
      <c r="AH207" s="73"/>
      <c r="AI207" s="73"/>
    </row>
    <row r="208" spans="1:35" ht="12.75" customHeight="1">
      <c r="A208" s="84"/>
      <c r="B208" s="29"/>
      <c r="C208" s="28"/>
      <c r="D208" s="28"/>
      <c r="E208" s="28"/>
      <c r="F208" s="85"/>
      <c r="G208" s="29"/>
      <c r="H208" s="29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  <c r="AA208" s="73"/>
      <c r="AB208" s="73"/>
      <c r="AC208" s="73"/>
      <c r="AD208" s="73"/>
      <c r="AE208" s="73"/>
      <c r="AF208" s="73"/>
      <c r="AG208" s="73"/>
      <c r="AH208" s="73"/>
      <c r="AI208" s="73"/>
    </row>
    <row r="209" spans="1:35" ht="12.75" customHeight="1">
      <c r="A209" s="84"/>
      <c r="B209" s="29"/>
      <c r="C209" s="28"/>
      <c r="D209" s="28"/>
      <c r="E209" s="28"/>
      <c r="F209" s="85"/>
      <c r="G209" s="29"/>
      <c r="H209" s="29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  <c r="AA209" s="73"/>
      <c r="AB209" s="73"/>
      <c r="AC209" s="73"/>
      <c r="AD209" s="73"/>
      <c r="AE209" s="73"/>
      <c r="AF209" s="73"/>
      <c r="AG209" s="73"/>
      <c r="AH209" s="73"/>
      <c r="AI209" s="73"/>
    </row>
    <row r="210" spans="1:35" ht="12.75" customHeight="1">
      <c r="A210" s="84"/>
      <c r="B210" s="29"/>
      <c r="C210" s="28"/>
      <c r="D210" s="28"/>
      <c r="E210" s="28"/>
      <c r="F210" s="85"/>
      <c r="G210" s="29"/>
      <c r="H210" s="29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  <c r="AA210" s="73"/>
      <c r="AB210" s="73"/>
      <c r="AC210" s="73"/>
      <c r="AD210" s="73"/>
      <c r="AE210" s="73"/>
      <c r="AF210" s="73"/>
      <c r="AG210" s="73"/>
      <c r="AH210" s="73"/>
      <c r="AI210" s="73"/>
    </row>
    <row r="211" spans="1:35" ht="12.75" customHeight="1">
      <c r="A211" s="84"/>
      <c r="B211" s="29"/>
      <c r="C211" s="28"/>
      <c r="D211" s="28"/>
      <c r="E211" s="28"/>
      <c r="F211" s="85"/>
      <c r="G211" s="29"/>
      <c r="H211" s="29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  <c r="AA211" s="73"/>
      <c r="AB211" s="73"/>
      <c r="AC211" s="73"/>
      <c r="AD211" s="73"/>
      <c r="AE211" s="73"/>
      <c r="AF211" s="73"/>
      <c r="AG211" s="73"/>
      <c r="AH211" s="73"/>
      <c r="AI211" s="73"/>
    </row>
    <row r="212" spans="1:35" ht="12.75" customHeight="1">
      <c r="A212" s="84"/>
      <c r="B212" s="29"/>
      <c r="C212" s="28"/>
      <c r="D212" s="28"/>
      <c r="E212" s="28"/>
      <c r="F212" s="85"/>
      <c r="G212" s="29"/>
      <c r="H212" s="29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  <c r="AA212" s="73"/>
      <c r="AB212" s="73"/>
      <c r="AC212" s="73"/>
      <c r="AD212" s="73"/>
      <c r="AE212" s="73"/>
      <c r="AF212" s="73"/>
      <c r="AG212" s="73"/>
      <c r="AH212" s="73"/>
      <c r="AI212" s="73"/>
    </row>
    <row r="213" spans="1:35" ht="12.75" customHeight="1">
      <c r="A213" s="84"/>
      <c r="B213" s="29"/>
      <c r="C213" s="28"/>
      <c r="D213" s="28"/>
      <c r="E213" s="28"/>
      <c r="F213" s="85"/>
      <c r="G213" s="29"/>
      <c r="H213" s="29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  <c r="AA213" s="73"/>
      <c r="AB213" s="73"/>
      <c r="AC213" s="73"/>
      <c r="AD213" s="73"/>
      <c r="AE213" s="73"/>
      <c r="AF213" s="73"/>
      <c r="AG213" s="73"/>
      <c r="AH213" s="73"/>
      <c r="AI213" s="73"/>
    </row>
    <row r="214" spans="1:35" ht="12.75" customHeight="1">
      <c r="A214" s="84"/>
      <c r="B214" s="29"/>
      <c r="C214" s="28"/>
      <c r="D214" s="28"/>
      <c r="E214" s="28"/>
      <c r="F214" s="85"/>
      <c r="G214" s="29"/>
      <c r="H214" s="29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  <c r="AA214" s="73"/>
      <c r="AB214" s="73"/>
      <c r="AC214" s="73"/>
      <c r="AD214" s="73"/>
      <c r="AE214" s="73"/>
      <c r="AF214" s="73"/>
      <c r="AG214" s="73"/>
      <c r="AH214" s="73"/>
      <c r="AI214" s="73"/>
    </row>
    <row r="215" spans="1:35" ht="12.75" customHeight="1">
      <c r="A215" s="84"/>
      <c r="B215" s="29"/>
      <c r="C215" s="28"/>
      <c r="D215" s="28"/>
      <c r="E215" s="28"/>
      <c r="F215" s="85"/>
      <c r="G215" s="29"/>
      <c r="H215" s="29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  <c r="AA215" s="73"/>
      <c r="AB215" s="73"/>
      <c r="AC215" s="73"/>
      <c r="AD215" s="73"/>
      <c r="AE215" s="73"/>
      <c r="AF215" s="73"/>
      <c r="AG215" s="73"/>
      <c r="AH215" s="73"/>
      <c r="AI215" s="73"/>
    </row>
    <row r="216" spans="1:35" ht="12.75" customHeight="1">
      <c r="A216" s="84"/>
      <c r="B216" s="29"/>
      <c r="C216" s="28"/>
      <c r="D216" s="28"/>
      <c r="E216" s="28"/>
      <c r="F216" s="85"/>
      <c r="G216" s="29"/>
      <c r="H216" s="29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  <c r="AA216" s="73"/>
      <c r="AB216" s="73"/>
      <c r="AC216" s="73"/>
      <c r="AD216" s="73"/>
      <c r="AE216" s="73"/>
      <c r="AF216" s="73"/>
      <c r="AG216" s="73"/>
      <c r="AH216" s="73"/>
      <c r="AI216" s="73"/>
    </row>
    <row r="217" spans="1:35" ht="12.75" customHeight="1">
      <c r="A217" s="84"/>
      <c r="B217" s="29"/>
      <c r="C217" s="28"/>
      <c r="D217" s="28"/>
      <c r="E217" s="28"/>
      <c r="F217" s="85"/>
      <c r="G217" s="29"/>
      <c r="H217" s="29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  <c r="AA217" s="73"/>
      <c r="AB217" s="73"/>
      <c r="AC217" s="73"/>
      <c r="AD217" s="73"/>
      <c r="AE217" s="73"/>
      <c r="AF217" s="73"/>
      <c r="AG217" s="73"/>
      <c r="AH217" s="73"/>
      <c r="AI217" s="73"/>
    </row>
    <row r="218" spans="1:35" ht="12.75" customHeight="1">
      <c r="A218" s="84"/>
      <c r="B218" s="29"/>
      <c r="C218" s="28"/>
      <c r="D218" s="28"/>
      <c r="E218" s="28"/>
      <c r="F218" s="85"/>
      <c r="G218" s="29"/>
      <c r="H218" s="29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  <c r="AA218" s="73"/>
      <c r="AB218" s="73"/>
      <c r="AC218" s="73"/>
      <c r="AD218" s="73"/>
      <c r="AE218" s="73"/>
      <c r="AF218" s="73"/>
      <c r="AG218" s="73"/>
      <c r="AH218" s="73"/>
      <c r="AI218" s="73"/>
    </row>
    <row r="219" spans="1:35" ht="12.75" customHeight="1">
      <c r="A219" s="84"/>
      <c r="B219" s="29"/>
      <c r="C219" s="28"/>
      <c r="D219" s="28"/>
      <c r="E219" s="28"/>
      <c r="F219" s="85"/>
      <c r="G219" s="29"/>
      <c r="H219" s="29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  <c r="AA219" s="73"/>
      <c r="AB219" s="73"/>
      <c r="AC219" s="73"/>
      <c r="AD219" s="73"/>
      <c r="AE219" s="73"/>
      <c r="AF219" s="73"/>
      <c r="AG219" s="73"/>
      <c r="AH219" s="73"/>
      <c r="AI219" s="73"/>
    </row>
    <row r="220" spans="1:35" ht="12.75" customHeight="1">
      <c r="A220" s="84"/>
      <c r="B220" s="29"/>
      <c r="C220" s="28"/>
      <c r="D220" s="28"/>
      <c r="E220" s="28"/>
      <c r="F220" s="85"/>
      <c r="G220" s="29"/>
      <c r="H220" s="29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  <c r="AA220" s="73"/>
      <c r="AB220" s="73"/>
      <c r="AC220" s="73"/>
      <c r="AD220" s="73"/>
      <c r="AE220" s="73"/>
      <c r="AF220" s="73"/>
      <c r="AG220" s="73"/>
      <c r="AH220" s="73"/>
      <c r="AI220" s="73"/>
    </row>
    <row r="221" spans="1:35" ht="12.75" customHeight="1">
      <c r="A221" s="84"/>
      <c r="B221" s="29"/>
      <c r="C221" s="28"/>
      <c r="D221" s="28"/>
      <c r="E221" s="28"/>
      <c r="F221" s="85"/>
      <c r="G221" s="29"/>
      <c r="H221" s="29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  <c r="AA221" s="73"/>
      <c r="AB221" s="73"/>
      <c r="AC221" s="73"/>
      <c r="AD221" s="73"/>
      <c r="AE221" s="73"/>
      <c r="AF221" s="73"/>
      <c r="AG221" s="73"/>
      <c r="AH221" s="73"/>
      <c r="AI221" s="73"/>
    </row>
    <row r="222" spans="1:35" ht="12.75" customHeight="1">
      <c r="A222" s="84"/>
      <c r="B222" s="29"/>
      <c r="C222" s="28"/>
      <c r="D222" s="28"/>
      <c r="E222" s="28"/>
      <c r="F222" s="85"/>
      <c r="G222" s="29"/>
      <c r="H222" s="29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  <c r="AA222" s="73"/>
      <c r="AB222" s="73"/>
      <c r="AC222" s="73"/>
      <c r="AD222" s="73"/>
      <c r="AE222" s="73"/>
      <c r="AF222" s="73"/>
      <c r="AG222" s="73"/>
      <c r="AH222" s="73"/>
      <c r="AI222" s="73"/>
    </row>
    <row r="223" spans="1:35" ht="12.75" customHeight="1">
      <c r="A223" s="84"/>
      <c r="B223" s="29"/>
      <c r="C223" s="28"/>
      <c r="D223" s="28"/>
      <c r="E223" s="28"/>
      <c r="F223" s="85"/>
      <c r="G223" s="29"/>
      <c r="H223" s="29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  <c r="AA223" s="73"/>
      <c r="AB223" s="73"/>
      <c r="AC223" s="73"/>
      <c r="AD223" s="73"/>
      <c r="AE223" s="73"/>
      <c r="AF223" s="73"/>
      <c r="AG223" s="73"/>
      <c r="AH223" s="73"/>
      <c r="AI223" s="73"/>
    </row>
    <row r="224" spans="1:35" ht="12.75" customHeight="1">
      <c r="A224" s="84"/>
      <c r="B224" s="29"/>
      <c r="C224" s="28"/>
      <c r="D224" s="28"/>
      <c r="E224" s="28"/>
      <c r="F224" s="85"/>
      <c r="G224" s="29"/>
      <c r="H224" s="29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  <c r="AA224" s="73"/>
      <c r="AB224" s="73"/>
      <c r="AC224" s="73"/>
      <c r="AD224" s="73"/>
      <c r="AE224" s="73"/>
      <c r="AF224" s="73"/>
      <c r="AG224" s="73"/>
      <c r="AH224" s="73"/>
      <c r="AI224" s="73"/>
    </row>
    <row r="225" spans="1:35" ht="12.75" customHeight="1">
      <c r="A225" s="84"/>
      <c r="B225" s="29"/>
      <c r="C225" s="28"/>
      <c r="D225" s="28"/>
      <c r="E225" s="28"/>
      <c r="F225" s="85"/>
      <c r="G225" s="29"/>
      <c r="H225" s="29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  <c r="AA225" s="73"/>
      <c r="AB225" s="73"/>
      <c r="AC225" s="73"/>
      <c r="AD225" s="73"/>
      <c r="AE225" s="73"/>
      <c r="AF225" s="73"/>
      <c r="AG225" s="73"/>
      <c r="AH225" s="73"/>
      <c r="AI225" s="73"/>
    </row>
    <row r="226" spans="1:35" ht="12.75" customHeight="1">
      <c r="A226" s="84"/>
      <c r="B226" s="29"/>
      <c r="C226" s="28"/>
      <c r="D226" s="28"/>
      <c r="E226" s="28"/>
      <c r="F226" s="85"/>
      <c r="G226" s="29"/>
      <c r="H226" s="29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  <c r="AA226" s="73"/>
      <c r="AB226" s="73"/>
      <c r="AC226" s="73"/>
      <c r="AD226" s="73"/>
      <c r="AE226" s="73"/>
      <c r="AF226" s="73"/>
      <c r="AG226" s="73"/>
      <c r="AH226" s="73"/>
      <c r="AI226" s="73"/>
    </row>
    <row r="227" spans="1:35" ht="12.75" customHeight="1">
      <c r="A227" s="84"/>
      <c r="B227" s="29"/>
      <c r="C227" s="28"/>
      <c r="D227" s="28"/>
      <c r="E227" s="28"/>
      <c r="F227" s="85"/>
      <c r="G227" s="29"/>
      <c r="H227" s="29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  <c r="AA227" s="73"/>
      <c r="AB227" s="73"/>
      <c r="AC227" s="73"/>
      <c r="AD227" s="73"/>
      <c r="AE227" s="73"/>
      <c r="AF227" s="73"/>
      <c r="AG227" s="73"/>
      <c r="AH227" s="73"/>
      <c r="AI227" s="73"/>
    </row>
    <row r="228" spans="1:35" ht="12.75" customHeight="1">
      <c r="A228" s="84"/>
      <c r="B228" s="29"/>
      <c r="C228" s="28"/>
      <c r="D228" s="28"/>
      <c r="E228" s="28"/>
      <c r="F228" s="85"/>
      <c r="G228" s="29"/>
      <c r="H228" s="29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  <c r="AA228" s="73"/>
      <c r="AB228" s="73"/>
      <c r="AC228" s="73"/>
      <c r="AD228" s="73"/>
      <c r="AE228" s="73"/>
      <c r="AF228" s="73"/>
      <c r="AG228" s="73"/>
      <c r="AH228" s="73"/>
      <c r="AI228" s="73"/>
    </row>
    <row r="229" spans="1:35" ht="12.75" customHeight="1">
      <c r="A229" s="84"/>
      <c r="B229" s="29"/>
      <c r="C229" s="28"/>
      <c r="D229" s="28"/>
      <c r="E229" s="28"/>
      <c r="F229" s="85"/>
      <c r="G229" s="29"/>
      <c r="H229" s="29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  <c r="AA229" s="73"/>
      <c r="AB229" s="73"/>
      <c r="AC229" s="73"/>
      <c r="AD229" s="73"/>
      <c r="AE229" s="73"/>
      <c r="AF229" s="73"/>
      <c r="AG229" s="73"/>
      <c r="AH229" s="73"/>
      <c r="AI229" s="73"/>
    </row>
    <row r="230" spans="1:35" ht="12.75" customHeight="1">
      <c r="A230" s="84"/>
      <c r="B230" s="29"/>
      <c r="C230" s="28"/>
      <c r="D230" s="28"/>
      <c r="E230" s="28"/>
      <c r="F230" s="85"/>
      <c r="G230" s="29"/>
      <c r="H230" s="29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  <c r="AA230" s="73"/>
      <c r="AB230" s="73"/>
      <c r="AC230" s="73"/>
      <c r="AD230" s="73"/>
      <c r="AE230" s="73"/>
      <c r="AF230" s="73"/>
      <c r="AG230" s="73"/>
      <c r="AH230" s="73"/>
      <c r="AI230" s="73"/>
    </row>
    <row r="231" spans="1:35" ht="12.75" customHeight="1">
      <c r="A231" s="84"/>
      <c r="B231" s="29"/>
      <c r="C231" s="28"/>
      <c r="D231" s="28"/>
      <c r="E231" s="28"/>
      <c r="F231" s="85"/>
      <c r="G231" s="29"/>
      <c r="H231" s="29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  <c r="AA231" s="73"/>
      <c r="AB231" s="73"/>
      <c r="AC231" s="73"/>
      <c r="AD231" s="73"/>
      <c r="AE231" s="73"/>
      <c r="AF231" s="73"/>
      <c r="AG231" s="73"/>
      <c r="AH231" s="73"/>
      <c r="AI231" s="73"/>
    </row>
    <row r="232" spans="1:35" ht="12.75" customHeight="1">
      <c r="A232" s="84"/>
      <c r="B232" s="29"/>
      <c r="C232" s="28"/>
      <c r="D232" s="28"/>
      <c r="E232" s="28"/>
      <c r="F232" s="85"/>
      <c r="G232" s="29"/>
      <c r="H232" s="29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  <c r="AA232" s="73"/>
      <c r="AB232" s="73"/>
      <c r="AC232" s="73"/>
      <c r="AD232" s="73"/>
      <c r="AE232" s="73"/>
      <c r="AF232" s="73"/>
      <c r="AG232" s="73"/>
      <c r="AH232" s="73"/>
      <c r="AI232" s="73"/>
    </row>
    <row r="233" spans="1:35" ht="12.75" customHeight="1">
      <c r="A233" s="84"/>
      <c r="B233" s="29"/>
      <c r="C233" s="28"/>
      <c r="D233" s="28"/>
      <c r="E233" s="28"/>
      <c r="F233" s="85"/>
      <c r="G233" s="29"/>
      <c r="H233" s="29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  <c r="AA233" s="73"/>
      <c r="AB233" s="73"/>
      <c r="AC233" s="73"/>
      <c r="AD233" s="73"/>
      <c r="AE233" s="73"/>
      <c r="AF233" s="73"/>
      <c r="AG233" s="73"/>
      <c r="AH233" s="73"/>
      <c r="AI233" s="73"/>
    </row>
    <row r="234" spans="1:35" ht="12.75" customHeight="1">
      <c r="A234" s="84"/>
      <c r="B234" s="29"/>
      <c r="C234" s="28"/>
      <c r="D234" s="28"/>
      <c r="E234" s="28"/>
      <c r="F234" s="85"/>
      <c r="G234" s="29"/>
      <c r="H234" s="29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  <c r="AA234" s="73"/>
      <c r="AB234" s="73"/>
      <c r="AC234" s="73"/>
      <c r="AD234" s="73"/>
      <c r="AE234" s="73"/>
      <c r="AF234" s="73"/>
      <c r="AG234" s="73"/>
      <c r="AH234" s="73"/>
      <c r="AI234" s="73"/>
    </row>
    <row r="235" spans="1:35" ht="12.75" customHeight="1">
      <c r="A235" s="84"/>
      <c r="B235" s="29"/>
      <c r="C235" s="28"/>
      <c r="D235" s="28"/>
      <c r="E235" s="28"/>
      <c r="F235" s="85"/>
      <c r="G235" s="29"/>
      <c r="H235" s="29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  <c r="AA235" s="73"/>
      <c r="AB235" s="73"/>
      <c r="AC235" s="73"/>
      <c r="AD235" s="73"/>
      <c r="AE235" s="73"/>
      <c r="AF235" s="73"/>
      <c r="AG235" s="73"/>
      <c r="AH235" s="73"/>
      <c r="AI235" s="73"/>
    </row>
    <row r="236" spans="1:35" ht="12.75" customHeight="1">
      <c r="A236" s="84"/>
      <c r="B236" s="29"/>
      <c r="C236" s="28"/>
      <c r="D236" s="28"/>
      <c r="E236" s="28"/>
      <c r="F236" s="85"/>
      <c r="G236" s="29"/>
      <c r="H236" s="29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  <c r="AA236" s="73"/>
      <c r="AB236" s="73"/>
      <c r="AC236" s="73"/>
      <c r="AD236" s="73"/>
      <c r="AE236" s="73"/>
      <c r="AF236" s="73"/>
      <c r="AG236" s="73"/>
      <c r="AH236" s="73"/>
      <c r="AI236" s="73"/>
    </row>
    <row r="237" spans="1:35" ht="12.75" customHeight="1">
      <c r="A237" s="84"/>
      <c r="B237" s="29"/>
      <c r="C237" s="28"/>
      <c r="D237" s="28"/>
      <c r="E237" s="28"/>
      <c r="F237" s="85"/>
      <c r="G237" s="29"/>
      <c r="H237" s="29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  <c r="AA237" s="73"/>
      <c r="AB237" s="73"/>
      <c r="AC237" s="73"/>
      <c r="AD237" s="73"/>
      <c r="AE237" s="73"/>
      <c r="AF237" s="73"/>
      <c r="AG237" s="73"/>
      <c r="AH237" s="73"/>
      <c r="AI237" s="73"/>
    </row>
    <row r="238" spans="1:35" ht="12.75" customHeight="1">
      <c r="A238" s="84"/>
      <c r="B238" s="29"/>
      <c r="C238" s="28"/>
      <c r="D238" s="28"/>
      <c r="E238" s="28"/>
      <c r="F238" s="85"/>
      <c r="G238" s="29"/>
      <c r="H238" s="29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  <c r="AA238" s="73"/>
      <c r="AB238" s="73"/>
      <c r="AC238" s="73"/>
      <c r="AD238" s="73"/>
      <c r="AE238" s="73"/>
      <c r="AF238" s="73"/>
      <c r="AG238" s="73"/>
      <c r="AH238" s="73"/>
      <c r="AI238" s="73"/>
    </row>
    <row r="239" spans="1:35" ht="12.75" customHeight="1">
      <c r="A239" s="84"/>
      <c r="B239" s="29"/>
      <c r="C239" s="28"/>
      <c r="D239" s="28"/>
      <c r="E239" s="28"/>
      <c r="F239" s="85"/>
      <c r="G239" s="29"/>
      <c r="H239" s="29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  <c r="AA239" s="73"/>
      <c r="AB239" s="73"/>
      <c r="AC239" s="73"/>
      <c r="AD239" s="73"/>
      <c r="AE239" s="73"/>
      <c r="AF239" s="73"/>
      <c r="AG239" s="73"/>
      <c r="AH239" s="73"/>
      <c r="AI239" s="73"/>
    </row>
    <row r="240" spans="1:35" ht="12.75" customHeight="1">
      <c r="A240" s="84"/>
      <c r="B240" s="29"/>
      <c r="C240" s="28"/>
      <c r="D240" s="28"/>
      <c r="E240" s="28"/>
      <c r="F240" s="85"/>
      <c r="G240" s="29"/>
      <c r="H240" s="29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  <c r="AA240" s="73"/>
      <c r="AB240" s="73"/>
      <c r="AC240" s="73"/>
      <c r="AD240" s="73"/>
      <c r="AE240" s="73"/>
      <c r="AF240" s="73"/>
      <c r="AG240" s="73"/>
      <c r="AH240" s="73"/>
      <c r="AI240" s="73"/>
    </row>
    <row r="241" spans="1:35" ht="12.75" customHeight="1">
      <c r="A241" s="84"/>
      <c r="B241" s="29"/>
      <c r="C241" s="28"/>
      <c r="D241" s="28"/>
      <c r="E241" s="28"/>
      <c r="F241" s="85"/>
      <c r="G241" s="29"/>
      <c r="H241" s="29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  <c r="AA241" s="73"/>
      <c r="AB241" s="73"/>
      <c r="AC241" s="73"/>
      <c r="AD241" s="73"/>
      <c r="AE241" s="73"/>
      <c r="AF241" s="73"/>
      <c r="AG241" s="73"/>
      <c r="AH241" s="73"/>
      <c r="AI241" s="73"/>
    </row>
    <row r="242" spans="1:35" ht="12.75" customHeight="1">
      <c r="A242" s="84"/>
      <c r="B242" s="29"/>
      <c r="C242" s="28"/>
      <c r="D242" s="28"/>
      <c r="E242" s="28"/>
      <c r="F242" s="85"/>
      <c r="G242" s="29"/>
      <c r="H242" s="29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  <c r="AA242" s="73"/>
      <c r="AB242" s="73"/>
      <c r="AC242" s="73"/>
      <c r="AD242" s="73"/>
      <c r="AE242" s="73"/>
      <c r="AF242" s="73"/>
      <c r="AG242" s="73"/>
      <c r="AH242" s="73"/>
      <c r="AI242" s="73"/>
    </row>
    <row r="243" spans="1:35" ht="12.75" customHeight="1">
      <c r="A243" s="84"/>
      <c r="B243" s="29"/>
      <c r="C243" s="28"/>
      <c r="D243" s="28"/>
      <c r="E243" s="28"/>
      <c r="F243" s="85"/>
      <c r="G243" s="29"/>
      <c r="H243" s="29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  <c r="AA243" s="73"/>
      <c r="AB243" s="73"/>
      <c r="AC243" s="73"/>
      <c r="AD243" s="73"/>
      <c r="AE243" s="73"/>
      <c r="AF243" s="73"/>
      <c r="AG243" s="73"/>
      <c r="AH243" s="73"/>
      <c r="AI243" s="73"/>
    </row>
    <row r="244" spans="1:35" ht="12.75" customHeight="1">
      <c r="A244" s="84"/>
      <c r="B244" s="29"/>
      <c r="C244" s="28"/>
      <c r="D244" s="28"/>
      <c r="E244" s="28"/>
      <c r="F244" s="85"/>
      <c r="G244" s="29"/>
      <c r="H244" s="29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  <c r="AA244" s="73"/>
      <c r="AB244" s="73"/>
      <c r="AC244" s="73"/>
      <c r="AD244" s="73"/>
      <c r="AE244" s="73"/>
      <c r="AF244" s="73"/>
      <c r="AG244" s="73"/>
      <c r="AH244" s="73"/>
      <c r="AI244" s="73"/>
    </row>
    <row r="245" spans="1:35" ht="12.75" customHeight="1">
      <c r="A245" s="84"/>
      <c r="B245" s="29"/>
      <c r="C245" s="28"/>
      <c r="D245" s="28"/>
      <c r="E245" s="28"/>
      <c r="F245" s="85"/>
      <c r="G245" s="29"/>
      <c r="H245" s="29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  <c r="AA245" s="73"/>
      <c r="AB245" s="73"/>
      <c r="AC245" s="73"/>
      <c r="AD245" s="73"/>
      <c r="AE245" s="73"/>
      <c r="AF245" s="73"/>
      <c r="AG245" s="73"/>
      <c r="AH245" s="73"/>
      <c r="AI245" s="73"/>
    </row>
    <row r="246" spans="1:35" ht="12.75" customHeight="1">
      <c r="A246" s="84"/>
      <c r="B246" s="29"/>
      <c r="C246" s="28"/>
      <c r="D246" s="28"/>
      <c r="E246" s="28"/>
      <c r="F246" s="85"/>
      <c r="G246" s="29"/>
      <c r="H246" s="29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  <c r="AA246" s="73"/>
      <c r="AB246" s="73"/>
      <c r="AC246" s="73"/>
      <c r="AD246" s="73"/>
      <c r="AE246" s="73"/>
      <c r="AF246" s="73"/>
      <c r="AG246" s="73"/>
      <c r="AH246" s="73"/>
      <c r="AI246" s="73"/>
    </row>
    <row r="247" spans="1:35" ht="12.75" customHeight="1">
      <c r="A247" s="84"/>
      <c r="B247" s="29"/>
      <c r="C247" s="28"/>
      <c r="D247" s="28"/>
      <c r="E247" s="28"/>
      <c r="F247" s="85"/>
      <c r="G247" s="29"/>
      <c r="H247" s="29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  <c r="AA247" s="73"/>
      <c r="AB247" s="73"/>
      <c r="AC247" s="73"/>
      <c r="AD247" s="73"/>
      <c r="AE247" s="73"/>
      <c r="AF247" s="73"/>
      <c r="AG247" s="73"/>
      <c r="AH247" s="73"/>
      <c r="AI247" s="73"/>
    </row>
    <row r="248" spans="1:35" ht="12.75" customHeight="1">
      <c r="A248" s="84"/>
      <c r="B248" s="29"/>
      <c r="C248" s="28"/>
      <c r="D248" s="28"/>
      <c r="E248" s="28"/>
      <c r="F248" s="85"/>
      <c r="G248" s="29"/>
      <c r="H248" s="29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  <c r="AA248" s="73"/>
      <c r="AB248" s="73"/>
      <c r="AC248" s="73"/>
      <c r="AD248" s="73"/>
      <c r="AE248" s="73"/>
      <c r="AF248" s="73"/>
      <c r="AG248" s="73"/>
      <c r="AH248" s="73"/>
      <c r="AI248" s="73"/>
    </row>
    <row r="249" spans="1:35" ht="12.75" customHeight="1">
      <c r="A249" s="84"/>
      <c r="B249" s="29"/>
      <c r="C249" s="28"/>
      <c r="D249" s="28"/>
      <c r="E249" s="28"/>
      <c r="F249" s="85"/>
      <c r="G249" s="29"/>
      <c r="H249" s="29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  <c r="AA249" s="73"/>
      <c r="AB249" s="73"/>
      <c r="AC249" s="73"/>
      <c r="AD249" s="73"/>
      <c r="AE249" s="73"/>
      <c r="AF249" s="73"/>
      <c r="AG249" s="73"/>
      <c r="AH249" s="73"/>
      <c r="AI249" s="73"/>
    </row>
    <row r="250" spans="1:35" ht="12.75" customHeight="1">
      <c r="A250" s="84"/>
      <c r="B250" s="29"/>
      <c r="C250" s="28"/>
      <c r="D250" s="28"/>
      <c r="E250" s="28"/>
      <c r="F250" s="85"/>
      <c r="G250" s="29"/>
      <c r="H250" s="29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  <c r="AA250" s="73"/>
      <c r="AB250" s="73"/>
      <c r="AC250" s="73"/>
      <c r="AD250" s="73"/>
      <c r="AE250" s="73"/>
      <c r="AF250" s="73"/>
      <c r="AG250" s="73"/>
      <c r="AH250" s="73"/>
      <c r="AI250" s="73"/>
    </row>
    <row r="251" spans="1:35" ht="12.75" customHeight="1">
      <c r="A251" s="84"/>
      <c r="B251" s="29"/>
      <c r="C251" s="28"/>
      <c r="D251" s="28"/>
      <c r="E251" s="28"/>
      <c r="F251" s="85"/>
      <c r="G251" s="29"/>
      <c r="H251" s="29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  <c r="AA251" s="73"/>
      <c r="AB251" s="73"/>
      <c r="AC251" s="73"/>
      <c r="AD251" s="73"/>
      <c r="AE251" s="73"/>
      <c r="AF251" s="73"/>
      <c r="AG251" s="73"/>
      <c r="AH251" s="73"/>
      <c r="AI251" s="73"/>
    </row>
    <row r="252" spans="1:35" ht="12.75" customHeight="1">
      <c r="A252" s="84"/>
      <c r="B252" s="29"/>
      <c r="C252" s="28"/>
      <c r="D252" s="28"/>
      <c r="E252" s="28"/>
      <c r="F252" s="85"/>
      <c r="G252" s="29"/>
      <c r="H252" s="29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  <c r="AA252" s="73"/>
      <c r="AB252" s="73"/>
      <c r="AC252" s="73"/>
      <c r="AD252" s="73"/>
      <c r="AE252" s="73"/>
      <c r="AF252" s="73"/>
      <c r="AG252" s="73"/>
      <c r="AH252" s="73"/>
      <c r="AI252" s="73"/>
    </row>
    <row r="253" spans="1:35" ht="12.75" customHeight="1">
      <c r="A253" s="84"/>
      <c r="B253" s="29"/>
      <c r="C253" s="28"/>
      <c r="D253" s="28"/>
      <c r="E253" s="28"/>
      <c r="F253" s="85"/>
      <c r="G253" s="29"/>
      <c r="H253" s="29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  <c r="AA253" s="73"/>
      <c r="AB253" s="73"/>
      <c r="AC253" s="73"/>
      <c r="AD253" s="73"/>
      <c r="AE253" s="73"/>
      <c r="AF253" s="73"/>
      <c r="AG253" s="73"/>
      <c r="AH253" s="73"/>
      <c r="AI253" s="73"/>
    </row>
    <row r="254" spans="1:35" ht="12.75" customHeight="1">
      <c r="A254" s="84"/>
      <c r="B254" s="29"/>
      <c r="C254" s="28"/>
      <c r="D254" s="28"/>
      <c r="E254" s="28"/>
      <c r="F254" s="85"/>
      <c r="G254" s="29"/>
      <c r="H254" s="29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  <c r="AA254" s="73"/>
      <c r="AB254" s="73"/>
      <c r="AC254" s="73"/>
      <c r="AD254" s="73"/>
      <c r="AE254" s="73"/>
      <c r="AF254" s="73"/>
      <c r="AG254" s="73"/>
      <c r="AH254" s="73"/>
      <c r="AI254" s="73"/>
    </row>
    <row r="255" spans="1:35" ht="12.75" customHeight="1">
      <c r="A255" s="84"/>
      <c r="B255" s="29"/>
      <c r="C255" s="28"/>
      <c r="D255" s="28"/>
      <c r="E255" s="28"/>
      <c r="F255" s="85"/>
      <c r="G255" s="29"/>
      <c r="H255" s="29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  <c r="AA255" s="73"/>
      <c r="AB255" s="73"/>
      <c r="AC255" s="73"/>
      <c r="AD255" s="73"/>
      <c r="AE255" s="73"/>
      <c r="AF255" s="73"/>
      <c r="AG255" s="73"/>
      <c r="AH255" s="73"/>
      <c r="AI255" s="73"/>
    </row>
    <row r="256" spans="1:35" ht="12.75" customHeight="1">
      <c r="A256" s="84"/>
      <c r="B256" s="29"/>
      <c r="C256" s="28"/>
      <c r="D256" s="28"/>
      <c r="E256" s="28"/>
      <c r="F256" s="85"/>
      <c r="G256" s="29"/>
      <c r="H256" s="29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  <c r="AA256" s="73"/>
      <c r="AB256" s="73"/>
      <c r="AC256" s="73"/>
      <c r="AD256" s="73"/>
      <c r="AE256" s="73"/>
      <c r="AF256" s="73"/>
      <c r="AG256" s="73"/>
      <c r="AH256" s="73"/>
      <c r="AI256" s="73"/>
    </row>
    <row r="257" spans="1:35" ht="12.75" customHeight="1">
      <c r="A257" s="84"/>
      <c r="B257" s="29"/>
      <c r="C257" s="28"/>
      <c r="D257" s="28"/>
      <c r="E257" s="28"/>
      <c r="F257" s="85"/>
      <c r="G257" s="29"/>
      <c r="H257" s="29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  <c r="AA257" s="73"/>
      <c r="AB257" s="73"/>
      <c r="AC257" s="73"/>
      <c r="AD257" s="73"/>
      <c r="AE257" s="73"/>
      <c r="AF257" s="73"/>
      <c r="AG257" s="73"/>
      <c r="AH257" s="73"/>
      <c r="AI257" s="73"/>
    </row>
    <row r="258" spans="1:35" ht="12.75" customHeight="1">
      <c r="A258" s="84"/>
      <c r="B258" s="29"/>
      <c r="C258" s="28"/>
      <c r="D258" s="28"/>
      <c r="E258" s="28"/>
      <c r="F258" s="85"/>
      <c r="G258" s="29"/>
      <c r="H258" s="29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  <c r="AA258" s="73"/>
      <c r="AB258" s="73"/>
      <c r="AC258" s="73"/>
      <c r="AD258" s="73"/>
      <c r="AE258" s="73"/>
      <c r="AF258" s="73"/>
      <c r="AG258" s="73"/>
      <c r="AH258" s="73"/>
      <c r="AI258" s="73"/>
    </row>
    <row r="259" spans="1:35" ht="12.75" customHeight="1">
      <c r="A259" s="84"/>
      <c r="B259" s="29"/>
      <c r="C259" s="28"/>
      <c r="D259" s="28"/>
      <c r="E259" s="28"/>
      <c r="F259" s="85"/>
      <c r="G259" s="29"/>
      <c r="H259" s="29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  <c r="AA259" s="73"/>
      <c r="AB259" s="73"/>
      <c r="AC259" s="73"/>
      <c r="AD259" s="73"/>
      <c r="AE259" s="73"/>
      <c r="AF259" s="73"/>
      <c r="AG259" s="73"/>
      <c r="AH259" s="73"/>
      <c r="AI259" s="73"/>
    </row>
    <row r="260" spans="1:35" ht="12.75" customHeight="1">
      <c r="A260" s="84"/>
      <c r="B260" s="29"/>
      <c r="C260" s="28"/>
      <c r="D260" s="28"/>
      <c r="E260" s="28"/>
      <c r="F260" s="85"/>
      <c r="G260" s="29"/>
      <c r="H260" s="29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  <c r="AA260" s="73"/>
      <c r="AB260" s="73"/>
      <c r="AC260" s="73"/>
      <c r="AD260" s="73"/>
      <c r="AE260" s="73"/>
      <c r="AF260" s="73"/>
      <c r="AG260" s="73"/>
      <c r="AH260" s="73"/>
      <c r="AI260" s="73"/>
    </row>
    <row r="261" spans="1:35" ht="12.75" customHeight="1">
      <c r="A261" s="84"/>
      <c r="B261" s="29"/>
      <c r="C261" s="28"/>
      <c r="D261" s="28"/>
      <c r="E261" s="28"/>
      <c r="F261" s="85"/>
      <c r="G261" s="29"/>
      <c r="H261" s="29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  <c r="AA261" s="73"/>
      <c r="AB261" s="73"/>
      <c r="AC261" s="73"/>
      <c r="AD261" s="73"/>
      <c r="AE261" s="73"/>
      <c r="AF261" s="73"/>
      <c r="AG261" s="73"/>
      <c r="AH261" s="73"/>
      <c r="AI261" s="73"/>
    </row>
    <row r="262" spans="1:35" ht="12.75" customHeight="1">
      <c r="A262" s="84"/>
      <c r="B262" s="29"/>
      <c r="C262" s="28"/>
      <c r="D262" s="28"/>
      <c r="E262" s="28"/>
      <c r="F262" s="85"/>
      <c r="G262" s="29"/>
      <c r="H262" s="29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  <c r="AA262" s="73"/>
      <c r="AB262" s="73"/>
      <c r="AC262" s="73"/>
      <c r="AD262" s="73"/>
      <c r="AE262" s="73"/>
      <c r="AF262" s="73"/>
      <c r="AG262" s="73"/>
      <c r="AH262" s="73"/>
      <c r="AI262" s="73"/>
    </row>
    <row r="263" spans="1:35" ht="12.75" customHeight="1">
      <c r="A263" s="84"/>
      <c r="B263" s="29"/>
      <c r="C263" s="28"/>
      <c r="D263" s="28"/>
      <c r="E263" s="28"/>
      <c r="F263" s="85"/>
      <c r="G263" s="29"/>
      <c r="H263" s="29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  <c r="AA263" s="73"/>
      <c r="AB263" s="73"/>
      <c r="AC263" s="73"/>
      <c r="AD263" s="73"/>
      <c r="AE263" s="73"/>
      <c r="AF263" s="73"/>
      <c r="AG263" s="73"/>
      <c r="AH263" s="73"/>
      <c r="AI263" s="73"/>
    </row>
    <row r="264" spans="1:35" ht="12.75" customHeight="1">
      <c r="A264" s="84"/>
      <c r="B264" s="29"/>
      <c r="C264" s="28"/>
      <c r="D264" s="28"/>
      <c r="E264" s="28"/>
      <c r="F264" s="85"/>
      <c r="G264" s="29"/>
      <c r="H264" s="29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  <c r="AA264" s="73"/>
      <c r="AB264" s="73"/>
      <c r="AC264" s="73"/>
      <c r="AD264" s="73"/>
      <c r="AE264" s="73"/>
      <c r="AF264" s="73"/>
      <c r="AG264" s="73"/>
      <c r="AH264" s="73"/>
      <c r="AI264" s="73"/>
    </row>
    <row r="265" spans="1:35" ht="12.75" customHeight="1">
      <c r="A265" s="84"/>
      <c r="B265" s="29"/>
      <c r="C265" s="28"/>
      <c r="D265" s="28"/>
      <c r="E265" s="28"/>
      <c r="F265" s="85"/>
      <c r="G265" s="29"/>
      <c r="H265" s="29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  <c r="AA265" s="73"/>
      <c r="AB265" s="73"/>
      <c r="AC265" s="73"/>
      <c r="AD265" s="73"/>
      <c r="AE265" s="73"/>
      <c r="AF265" s="73"/>
      <c r="AG265" s="73"/>
      <c r="AH265" s="73"/>
      <c r="AI265" s="73"/>
    </row>
    <row r="266" spans="1:35" ht="12.75" customHeight="1">
      <c r="A266" s="84"/>
      <c r="B266" s="29"/>
      <c r="C266" s="28"/>
      <c r="D266" s="28"/>
      <c r="E266" s="28"/>
      <c r="F266" s="85"/>
      <c r="G266" s="29"/>
      <c r="H266" s="29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  <c r="AA266" s="73"/>
      <c r="AB266" s="73"/>
      <c r="AC266" s="73"/>
      <c r="AD266" s="73"/>
      <c r="AE266" s="73"/>
      <c r="AF266" s="73"/>
      <c r="AG266" s="73"/>
      <c r="AH266" s="73"/>
      <c r="AI266" s="73"/>
    </row>
    <row r="267" spans="1:35" ht="12.75" customHeight="1">
      <c r="A267" s="84"/>
      <c r="B267" s="29"/>
      <c r="C267" s="28"/>
      <c r="D267" s="28"/>
      <c r="E267" s="28"/>
      <c r="F267" s="85"/>
      <c r="G267" s="29"/>
      <c r="H267" s="29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  <c r="AA267" s="73"/>
      <c r="AB267" s="73"/>
      <c r="AC267" s="73"/>
      <c r="AD267" s="73"/>
      <c r="AE267" s="73"/>
      <c r="AF267" s="73"/>
      <c r="AG267" s="73"/>
      <c r="AH267" s="73"/>
      <c r="AI267" s="73"/>
    </row>
    <row r="268" spans="1:35" ht="12.75" customHeight="1">
      <c r="A268" s="84"/>
      <c r="B268" s="29"/>
      <c r="C268" s="28"/>
      <c r="D268" s="28"/>
      <c r="E268" s="28"/>
      <c r="F268" s="85"/>
      <c r="G268" s="29"/>
      <c r="H268" s="29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  <c r="AA268" s="73"/>
      <c r="AB268" s="73"/>
      <c r="AC268" s="73"/>
      <c r="AD268" s="73"/>
      <c r="AE268" s="73"/>
      <c r="AF268" s="73"/>
      <c r="AG268" s="73"/>
      <c r="AH268" s="73"/>
      <c r="AI268" s="73"/>
    </row>
    <row r="269" spans="1:35" ht="12.75" customHeight="1">
      <c r="A269" s="84"/>
      <c r="B269" s="29"/>
      <c r="C269" s="28"/>
      <c r="D269" s="28"/>
      <c r="E269" s="28"/>
      <c r="F269" s="85"/>
      <c r="G269" s="29"/>
      <c r="H269" s="29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  <c r="AA269" s="73"/>
      <c r="AB269" s="73"/>
      <c r="AC269" s="73"/>
      <c r="AD269" s="73"/>
      <c r="AE269" s="73"/>
      <c r="AF269" s="73"/>
      <c r="AG269" s="73"/>
      <c r="AH269" s="73"/>
      <c r="AI269" s="73"/>
    </row>
    <row r="270" spans="1:35" ht="12.75" customHeight="1">
      <c r="A270" s="84"/>
      <c r="B270" s="29"/>
      <c r="C270" s="28"/>
      <c r="D270" s="28"/>
      <c r="E270" s="28"/>
      <c r="F270" s="85"/>
      <c r="G270" s="29"/>
      <c r="H270" s="29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  <c r="AA270" s="73"/>
      <c r="AB270" s="73"/>
      <c r="AC270" s="73"/>
      <c r="AD270" s="73"/>
      <c r="AE270" s="73"/>
      <c r="AF270" s="73"/>
      <c r="AG270" s="73"/>
      <c r="AH270" s="73"/>
      <c r="AI270" s="73"/>
    </row>
    <row r="271" spans="1:35" ht="12.75" customHeight="1">
      <c r="A271" s="84"/>
      <c r="B271" s="29"/>
      <c r="C271" s="28"/>
      <c r="D271" s="28"/>
      <c r="E271" s="28"/>
      <c r="F271" s="85"/>
      <c r="G271" s="29"/>
      <c r="H271" s="86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  <c r="AA271" s="73"/>
      <c r="AB271" s="73"/>
      <c r="AC271" s="73"/>
      <c r="AD271" s="73"/>
      <c r="AE271" s="73"/>
      <c r="AF271" s="73"/>
      <c r="AG271" s="73"/>
      <c r="AH271" s="73"/>
      <c r="AI271" s="73"/>
    </row>
    <row r="272" spans="1:35" ht="12.75" customHeight="1">
      <c r="A272" s="84"/>
      <c r="B272" s="29"/>
      <c r="C272" s="28"/>
      <c r="D272" s="28"/>
      <c r="E272" s="28"/>
      <c r="F272" s="85"/>
      <c r="G272" s="29"/>
      <c r="H272" s="86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  <c r="AA272" s="73"/>
      <c r="AB272" s="73"/>
      <c r="AC272" s="73"/>
      <c r="AD272" s="73"/>
      <c r="AE272" s="73"/>
      <c r="AF272" s="73"/>
      <c r="AG272" s="73"/>
      <c r="AH272" s="73"/>
      <c r="AI272" s="73"/>
    </row>
    <row r="273" spans="1:35" ht="12.75" customHeight="1">
      <c r="A273" s="84"/>
      <c r="B273" s="29"/>
      <c r="C273" s="28"/>
      <c r="D273" s="28"/>
      <c r="E273" s="28"/>
      <c r="F273" s="85"/>
      <c r="G273" s="29"/>
      <c r="H273" s="86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  <c r="AA273" s="73"/>
      <c r="AB273" s="73"/>
      <c r="AC273" s="73"/>
      <c r="AD273" s="73"/>
      <c r="AE273" s="73"/>
      <c r="AF273" s="73"/>
      <c r="AG273" s="73"/>
      <c r="AH273" s="73"/>
      <c r="AI273" s="73"/>
    </row>
    <row r="274" spans="1:35" ht="12.75" customHeight="1">
      <c r="A274" s="84"/>
      <c r="B274" s="29"/>
      <c r="C274" s="28"/>
      <c r="D274" s="28"/>
      <c r="E274" s="28"/>
      <c r="F274" s="85"/>
      <c r="G274" s="29"/>
      <c r="H274" s="86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  <c r="AA274" s="73"/>
      <c r="AB274" s="73"/>
      <c r="AC274" s="73"/>
      <c r="AD274" s="73"/>
      <c r="AE274" s="73"/>
      <c r="AF274" s="73"/>
      <c r="AG274" s="73"/>
      <c r="AH274" s="73"/>
      <c r="AI274" s="73"/>
    </row>
    <row r="275" spans="1:35" ht="12.75" customHeight="1">
      <c r="A275" s="84"/>
      <c r="B275" s="29"/>
      <c r="C275" s="28"/>
      <c r="D275" s="28"/>
      <c r="E275" s="28"/>
      <c r="F275" s="85"/>
      <c r="G275" s="29"/>
      <c r="H275" s="86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  <c r="AA275" s="73"/>
      <c r="AB275" s="73"/>
      <c r="AC275" s="73"/>
      <c r="AD275" s="73"/>
      <c r="AE275" s="73"/>
      <c r="AF275" s="73"/>
      <c r="AG275" s="73"/>
      <c r="AH275" s="73"/>
      <c r="AI275" s="73"/>
    </row>
    <row r="276" spans="1:35" ht="12.75" customHeight="1">
      <c r="A276" s="84"/>
      <c r="B276" s="29"/>
      <c r="C276" s="28"/>
      <c r="D276" s="28"/>
      <c r="E276" s="28"/>
      <c r="F276" s="85"/>
      <c r="G276" s="29"/>
      <c r="H276" s="86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  <c r="AA276" s="73"/>
      <c r="AB276" s="73"/>
      <c r="AC276" s="73"/>
      <c r="AD276" s="73"/>
      <c r="AE276" s="73"/>
      <c r="AF276" s="73"/>
      <c r="AG276" s="73"/>
      <c r="AH276" s="73"/>
      <c r="AI276" s="73"/>
    </row>
    <row r="277" spans="1:35" ht="12.75" customHeight="1">
      <c r="A277" s="84"/>
      <c r="B277" s="29"/>
      <c r="C277" s="28"/>
      <c r="D277" s="28"/>
      <c r="E277" s="28"/>
      <c r="F277" s="85"/>
      <c r="G277" s="29"/>
      <c r="H277" s="86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  <c r="AA277" s="73"/>
      <c r="AB277" s="73"/>
      <c r="AC277" s="73"/>
      <c r="AD277" s="73"/>
      <c r="AE277" s="73"/>
      <c r="AF277" s="73"/>
      <c r="AG277" s="73"/>
      <c r="AH277" s="73"/>
      <c r="AI277" s="73"/>
    </row>
    <row r="278" spans="1:35" ht="12.75" customHeight="1">
      <c r="A278" s="84"/>
      <c r="B278" s="29"/>
      <c r="C278" s="28"/>
      <c r="D278" s="28"/>
      <c r="E278" s="28"/>
      <c r="F278" s="85"/>
      <c r="G278" s="29"/>
      <c r="H278" s="86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  <c r="AA278" s="73"/>
      <c r="AB278" s="73"/>
      <c r="AC278" s="73"/>
      <c r="AD278" s="73"/>
      <c r="AE278" s="73"/>
      <c r="AF278" s="73"/>
      <c r="AG278" s="73"/>
      <c r="AH278" s="73"/>
      <c r="AI278" s="73"/>
    </row>
    <row r="279" spans="1:35" ht="12.75" customHeight="1">
      <c r="A279" s="84"/>
      <c r="B279" s="29"/>
      <c r="C279" s="28"/>
      <c r="D279" s="28"/>
      <c r="E279" s="28"/>
      <c r="F279" s="85"/>
      <c r="G279" s="29"/>
      <c r="H279" s="86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  <c r="AA279" s="73"/>
      <c r="AB279" s="73"/>
      <c r="AC279" s="73"/>
      <c r="AD279" s="73"/>
      <c r="AE279" s="73"/>
      <c r="AF279" s="73"/>
      <c r="AG279" s="73"/>
      <c r="AH279" s="73"/>
      <c r="AI279" s="73"/>
    </row>
    <row r="280" spans="1:35" ht="12.75" customHeight="1">
      <c r="A280" s="84"/>
      <c r="B280" s="29"/>
      <c r="C280" s="28"/>
      <c r="D280" s="28"/>
      <c r="E280" s="28"/>
      <c r="F280" s="85"/>
      <c r="G280" s="29"/>
      <c r="H280" s="86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  <c r="AA280" s="73"/>
      <c r="AB280" s="73"/>
      <c r="AC280" s="73"/>
      <c r="AD280" s="73"/>
      <c r="AE280" s="73"/>
      <c r="AF280" s="73"/>
      <c r="AG280" s="73"/>
      <c r="AH280" s="73"/>
      <c r="AI280" s="73"/>
    </row>
    <row r="281" spans="1:35" ht="12.75" customHeight="1">
      <c r="A281" s="84"/>
      <c r="B281" s="29"/>
      <c r="C281" s="28"/>
      <c r="D281" s="28"/>
      <c r="E281" s="28"/>
      <c r="F281" s="85"/>
      <c r="G281" s="29"/>
      <c r="H281" s="86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  <c r="AA281" s="73"/>
      <c r="AB281" s="73"/>
      <c r="AC281" s="73"/>
      <c r="AD281" s="73"/>
      <c r="AE281" s="73"/>
      <c r="AF281" s="73"/>
      <c r="AG281" s="73"/>
      <c r="AH281" s="73"/>
      <c r="AI281" s="73"/>
    </row>
    <row r="282" spans="1:35" ht="12.75" customHeight="1">
      <c r="A282" s="84"/>
      <c r="B282" s="29"/>
      <c r="C282" s="28"/>
      <c r="D282" s="28"/>
      <c r="E282" s="28"/>
      <c r="F282" s="85"/>
      <c r="G282" s="29"/>
      <c r="H282" s="86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  <c r="AA282" s="73"/>
      <c r="AB282" s="73"/>
      <c r="AC282" s="73"/>
      <c r="AD282" s="73"/>
      <c r="AE282" s="73"/>
      <c r="AF282" s="73"/>
      <c r="AG282" s="73"/>
      <c r="AH282" s="73"/>
      <c r="AI282" s="73"/>
    </row>
    <row r="283" spans="1:35" ht="12.75" customHeight="1">
      <c r="A283" s="84"/>
      <c r="B283" s="29"/>
      <c r="C283" s="28"/>
      <c r="D283" s="28"/>
      <c r="E283" s="28"/>
      <c r="F283" s="85"/>
      <c r="G283" s="29"/>
      <c r="H283" s="86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  <c r="AA283" s="73"/>
      <c r="AB283" s="73"/>
      <c r="AC283" s="73"/>
      <c r="AD283" s="73"/>
      <c r="AE283" s="73"/>
      <c r="AF283" s="73"/>
      <c r="AG283" s="73"/>
      <c r="AH283" s="73"/>
      <c r="AI283" s="73"/>
    </row>
    <row r="284" spans="1:35" ht="12.75" customHeight="1">
      <c r="A284" s="84"/>
      <c r="B284" s="29"/>
      <c r="C284" s="28"/>
      <c r="D284" s="28"/>
      <c r="E284" s="28"/>
      <c r="F284" s="85"/>
      <c r="G284" s="29"/>
      <c r="H284" s="86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  <c r="AA284" s="73"/>
      <c r="AB284" s="73"/>
      <c r="AC284" s="73"/>
      <c r="AD284" s="73"/>
      <c r="AE284" s="73"/>
      <c r="AF284" s="73"/>
      <c r="AG284" s="73"/>
      <c r="AH284" s="73"/>
      <c r="AI284" s="73"/>
    </row>
    <row r="285" spans="1:35" ht="12.75" customHeight="1">
      <c r="A285" s="84"/>
      <c r="B285" s="29"/>
      <c r="C285" s="28"/>
      <c r="D285" s="28"/>
      <c r="E285" s="28"/>
      <c r="F285" s="85"/>
      <c r="G285" s="29"/>
      <c r="H285" s="86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  <c r="AA285" s="73"/>
      <c r="AB285" s="73"/>
      <c r="AC285" s="73"/>
      <c r="AD285" s="73"/>
      <c r="AE285" s="73"/>
      <c r="AF285" s="73"/>
      <c r="AG285" s="73"/>
      <c r="AH285" s="73"/>
      <c r="AI285" s="73"/>
    </row>
    <row r="286" spans="1:35" ht="12.75" customHeight="1">
      <c r="A286" s="84"/>
      <c r="B286" s="29"/>
      <c r="C286" s="28"/>
      <c r="D286" s="28"/>
      <c r="E286" s="28"/>
      <c r="F286" s="85"/>
      <c r="G286" s="29"/>
      <c r="H286" s="86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  <c r="AA286" s="73"/>
      <c r="AB286" s="73"/>
      <c r="AC286" s="73"/>
      <c r="AD286" s="73"/>
      <c r="AE286" s="73"/>
      <c r="AF286" s="73"/>
      <c r="AG286" s="73"/>
      <c r="AH286" s="73"/>
      <c r="AI286" s="73"/>
    </row>
    <row r="287" spans="1:35" ht="12.75" customHeight="1">
      <c r="A287" s="84"/>
      <c r="B287" s="29"/>
      <c r="C287" s="28"/>
      <c r="D287" s="28"/>
      <c r="E287" s="28"/>
      <c r="F287" s="85"/>
      <c r="G287" s="29"/>
      <c r="H287" s="86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  <c r="AA287" s="73"/>
      <c r="AB287" s="73"/>
      <c r="AC287" s="73"/>
      <c r="AD287" s="73"/>
      <c r="AE287" s="73"/>
      <c r="AF287" s="73"/>
      <c r="AG287" s="73"/>
      <c r="AH287" s="73"/>
      <c r="AI287" s="73"/>
    </row>
    <row r="288" spans="1:35" ht="12.75" customHeight="1">
      <c r="A288" s="84"/>
      <c r="B288" s="29"/>
      <c r="C288" s="28"/>
      <c r="D288" s="28"/>
      <c r="E288" s="28"/>
      <c r="F288" s="85"/>
      <c r="G288" s="29"/>
      <c r="H288" s="86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  <c r="AA288" s="73"/>
      <c r="AB288" s="73"/>
      <c r="AC288" s="73"/>
      <c r="AD288" s="73"/>
      <c r="AE288" s="73"/>
      <c r="AF288" s="73"/>
      <c r="AG288" s="73"/>
      <c r="AH288" s="73"/>
      <c r="AI288" s="73"/>
    </row>
    <row r="289" spans="1:35" ht="12.75" customHeight="1">
      <c r="A289" s="84"/>
      <c r="B289" s="29"/>
      <c r="C289" s="28"/>
      <c r="D289" s="28"/>
      <c r="E289" s="28"/>
      <c r="F289" s="85"/>
      <c r="G289" s="29"/>
      <c r="H289" s="86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  <c r="AA289" s="73"/>
      <c r="AB289" s="73"/>
      <c r="AC289" s="73"/>
      <c r="AD289" s="73"/>
      <c r="AE289" s="73"/>
      <c r="AF289" s="73"/>
      <c r="AG289" s="73"/>
      <c r="AH289" s="73"/>
      <c r="AI289" s="73"/>
    </row>
    <row r="290" spans="1:35" ht="12.75" customHeight="1">
      <c r="A290" s="84"/>
      <c r="B290" s="29"/>
      <c r="C290" s="28"/>
      <c r="D290" s="28"/>
      <c r="E290" s="28"/>
      <c r="F290" s="85"/>
      <c r="G290" s="29"/>
      <c r="H290" s="86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  <c r="AA290" s="73"/>
      <c r="AB290" s="73"/>
      <c r="AC290" s="73"/>
      <c r="AD290" s="73"/>
      <c r="AE290" s="73"/>
      <c r="AF290" s="73"/>
      <c r="AG290" s="73"/>
      <c r="AH290" s="73"/>
      <c r="AI290" s="73"/>
    </row>
    <row r="291" spans="1:35" ht="12.75" customHeight="1">
      <c r="A291" s="84"/>
      <c r="B291" s="29"/>
      <c r="C291" s="28"/>
      <c r="D291" s="28"/>
      <c r="E291" s="28"/>
      <c r="F291" s="85"/>
      <c r="G291" s="29"/>
      <c r="H291" s="86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  <c r="AA291" s="73"/>
      <c r="AB291" s="73"/>
      <c r="AC291" s="73"/>
      <c r="AD291" s="73"/>
      <c r="AE291" s="73"/>
      <c r="AF291" s="73"/>
      <c r="AG291" s="73"/>
      <c r="AH291" s="73"/>
      <c r="AI291" s="73"/>
    </row>
    <row r="292" spans="1:35" ht="12.75" customHeight="1">
      <c r="A292" s="84"/>
      <c r="B292" s="29"/>
      <c r="C292" s="28"/>
      <c r="D292" s="28"/>
      <c r="E292" s="28"/>
      <c r="F292" s="85"/>
      <c r="G292" s="29"/>
      <c r="H292" s="86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  <c r="AA292" s="73"/>
      <c r="AB292" s="73"/>
      <c r="AC292" s="73"/>
      <c r="AD292" s="73"/>
      <c r="AE292" s="73"/>
      <c r="AF292" s="73"/>
      <c r="AG292" s="73"/>
      <c r="AH292" s="73"/>
      <c r="AI292" s="73"/>
    </row>
    <row r="293" spans="1:35" ht="12.75" customHeight="1">
      <c r="A293" s="84"/>
      <c r="B293" s="29"/>
      <c r="C293" s="28"/>
      <c r="D293" s="28"/>
      <c r="E293" s="28"/>
      <c r="F293" s="85"/>
      <c r="G293" s="29"/>
      <c r="H293" s="86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  <c r="AA293" s="73"/>
      <c r="AB293" s="73"/>
      <c r="AC293" s="73"/>
      <c r="AD293" s="73"/>
      <c r="AE293" s="73"/>
      <c r="AF293" s="73"/>
      <c r="AG293" s="73"/>
      <c r="AH293" s="73"/>
      <c r="AI293" s="73"/>
    </row>
    <row r="294" spans="1:35" ht="12.75" customHeight="1">
      <c r="A294" s="84"/>
      <c r="B294" s="29"/>
      <c r="C294" s="28"/>
      <c r="D294" s="28"/>
      <c r="E294" s="28"/>
      <c r="F294" s="85"/>
      <c r="G294" s="29"/>
      <c r="H294" s="86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  <c r="AA294" s="73"/>
      <c r="AB294" s="73"/>
      <c r="AC294" s="73"/>
      <c r="AD294" s="73"/>
      <c r="AE294" s="73"/>
      <c r="AF294" s="73"/>
      <c r="AG294" s="73"/>
      <c r="AH294" s="73"/>
      <c r="AI294" s="73"/>
    </row>
    <row r="295" spans="1:35" ht="12.75" customHeight="1">
      <c r="A295" s="84"/>
      <c r="B295" s="29"/>
      <c r="C295" s="28"/>
      <c r="D295" s="28"/>
      <c r="E295" s="28"/>
      <c r="F295" s="85"/>
      <c r="G295" s="29"/>
      <c r="H295" s="86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  <c r="AA295" s="73"/>
      <c r="AB295" s="73"/>
      <c r="AC295" s="73"/>
      <c r="AD295" s="73"/>
      <c r="AE295" s="73"/>
      <c r="AF295" s="73"/>
      <c r="AG295" s="73"/>
      <c r="AH295" s="73"/>
      <c r="AI295" s="73"/>
    </row>
    <row r="296" spans="1:35" ht="12.75" customHeight="1">
      <c r="A296" s="84"/>
      <c r="B296" s="29"/>
      <c r="C296" s="28"/>
      <c r="D296" s="28"/>
      <c r="E296" s="28"/>
      <c r="F296" s="85"/>
      <c r="G296" s="29"/>
      <c r="H296" s="86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  <c r="AA296" s="73"/>
      <c r="AB296" s="73"/>
      <c r="AC296" s="73"/>
      <c r="AD296" s="73"/>
      <c r="AE296" s="73"/>
      <c r="AF296" s="73"/>
      <c r="AG296" s="73"/>
      <c r="AH296" s="73"/>
      <c r="AI296" s="73"/>
    </row>
    <row r="297" spans="1:35" ht="12.75" customHeight="1">
      <c r="A297" s="84"/>
      <c r="B297" s="29"/>
      <c r="C297" s="28"/>
      <c r="D297" s="28"/>
      <c r="E297" s="28"/>
      <c r="F297" s="85"/>
      <c r="G297" s="29"/>
      <c r="H297" s="86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  <c r="AA297" s="73"/>
      <c r="AB297" s="73"/>
      <c r="AC297" s="73"/>
      <c r="AD297" s="73"/>
      <c r="AE297" s="73"/>
      <c r="AF297" s="73"/>
      <c r="AG297" s="73"/>
      <c r="AH297" s="73"/>
      <c r="AI297" s="73"/>
    </row>
    <row r="298" spans="1:35" ht="12.75" customHeight="1">
      <c r="A298" s="84"/>
      <c r="B298" s="29"/>
      <c r="C298" s="28"/>
      <c r="D298" s="28"/>
      <c r="E298" s="28"/>
      <c r="F298" s="85"/>
      <c r="G298" s="29"/>
      <c r="H298" s="86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  <c r="AA298" s="73"/>
      <c r="AB298" s="73"/>
      <c r="AC298" s="73"/>
      <c r="AD298" s="73"/>
      <c r="AE298" s="73"/>
      <c r="AF298" s="73"/>
      <c r="AG298" s="73"/>
      <c r="AH298" s="73"/>
      <c r="AI298" s="73"/>
    </row>
    <row r="299" spans="1:35" ht="12.75" customHeight="1">
      <c r="A299" s="84"/>
      <c r="B299" s="29"/>
      <c r="C299" s="28"/>
      <c r="D299" s="28"/>
      <c r="E299" s="28"/>
      <c r="F299" s="85"/>
      <c r="G299" s="29"/>
      <c r="H299" s="86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  <c r="AA299" s="73"/>
      <c r="AB299" s="73"/>
      <c r="AC299" s="73"/>
      <c r="AD299" s="73"/>
      <c r="AE299" s="73"/>
      <c r="AF299" s="73"/>
      <c r="AG299" s="73"/>
      <c r="AH299" s="73"/>
      <c r="AI299" s="73"/>
    </row>
    <row r="300" spans="1:35" ht="12.75" customHeight="1">
      <c r="A300" s="84"/>
      <c r="B300" s="29"/>
      <c r="C300" s="28"/>
      <c r="D300" s="28"/>
      <c r="E300" s="28"/>
      <c r="F300" s="85"/>
      <c r="G300" s="29"/>
      <c r="H300" s="86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  <c r="AA300" s="73"/>
      <c r="AB300" s="73"/>
      <c r="AC300" s="73"/>
      <c r="AD300" s="73"/>
      <c r="AE300" s="73"/>
      <c r="AF300" s="73"/>
      <c r="AG300" s="73"/>
      <c r="AH300" s="73"/>
      <c r="AI300" s="73"/>
    </row>
    <row r="301" spans="1:35" ht="12.75" customHeight="1">
      <c r="A301" s="84"/>
      <c r="B301" s="29"/>
      <c r="C301" s="28"/>
      <c r="D301" s="28"/>
      <c r="E301" s="28"/>
      <c r="F301" s="85"/>
      <c r="G301" s="29"/>
      <c r="H301" s="86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  <c r="AA301" s="73"/>
      <c r="AB301" s="73"/>
      <c r="AC301" s="73"/>
      <c r="AD301" s="73"/>
      <c r="AE301" s="73"/>
      <c r="AF301" s="73"/>
      <c r="AG301" s="73"/>
      <c r="AH301" s="73"/>
      <c r="AI301" s="73"/>
    </row>
    <row r="302" spans="1:35" ht="12.75" customHeight="1">
      <c r="A302" s="84"/>
      <c r="B302" s="29"/>
      <c r="C302" s="28"/>
      <c r="D302" s="28"/>
      <c r="E302" s="28"/>
      <c r="F302" s="85"/>
      <c r="G302" s="29"/>
      <c r="H302" s="86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  <c r="AA302" s="73"/>
      <c r="AB302" s="73"/>
      <c r="AC302" s="73"/>
      <c r="AD302" s="73"/>
      <c r="AE302" s="73"/>
      <c r="AF302" s="73"/>
      <c r="AG302" s="73"/>
      <c r="AH302" s="73"/>
      <c r="AI302" s="73"/>
    </row>
    <row r="303" spans="1:35" ht="12.75" customHeight="1">
      <c r="A303" s="84"/>
      <c r="B303" s="29"/>
      <c r="C303" s="28"/>
      <c r="D303" s="28"/>
      <c r="E303" s="28"/>
      <c r="F303" s="85"/>
      <c r="G303" s="29"/>
      <c r="H303" s="86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  <c r="AA303" s="73"/>
      <c r="AB303" s="73"/>
      <c r="AC303" s="73"/>
      <c r="AD303" s="73"/>
      <c r="AE303" s="73"/>
      <c r="AF303" s="73"/>
      <c r="AG303" s="73"/>
      <c r="AH303" s="73"/>
      <c r="AI303" s="73"/>
    </row>
    <row r="304" spans="1:35" ht="12.75" customHeight="1">
      <c r="A304" s="84"/>
      <c r="B304" s="29"/>
      <c r="C304" s="28"/>
      <c r="D304" s="28"/>
      <c r="E304" s="28"/>
      <c r="F304" s="85"/>
      <c r="G304" s="29"/>
      <c r="H304" s="86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  <c r="AA304" s="73"/>
      <c r="AB304" s="73"/>
      <c r="AC304" s="73"/>
      <c r="AD304" s="73"/>
      <c r="AE304" s="73"/>
      <c r="AF304" s="73"/>
      <c r="AG304" s="73"/>
      <c r="AH304" s="73"/>
      <c r="AI304" s="73"/>
    </row>
    <row r="305" spans="1:35" ht="12.75" customHeight="1">
      <c r="A305" s="84"/>
      <c r="B305" s="29"/>
      <c r="C305" s="28"/>
      <c r="D305" s="28"/>
      <c r="E305" s="28"/>
      <c r="F305" s="85"/>
      <c r="G305" s="29"/>
      <c r="H305" s="86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  <c r="AA305" s="73"/>
      <c r="AB305" s="73"/>
      <c r="AC305" s="73"/>
      <c r="AD305" s="73"/>
      <c r="AE305" s="73"/>
      <c r="AF305" s="73"/>
      <c r="AG305" s="73"/>
      <c r="AH305" s="73"/>
      <c r="AI305" s="73"/>
    </row>
    <row r="306" spans="1:35" ht="12.75" customHeight="1">
      <c r="A306" s="84"/>
      <c r="B306" s="29"/>
      <c r="C306" s="28"/>
      <c r="D306" s="28"/>
      <c r="E306" s="28"/>
      <c r="F306" s="85"/>
      <c r="G306" s="29"/>
      <c r="H306" s="86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  <c r="AA306" s="73"/>
      <c r="AB306" s="73"/>
      <c r="AC306" s="73"/>
      <c r="AD306" s="73"/>
      <c r="AE306" s="73"/>
      <c r="AF306" s="73"/>
      <c r="AG306" s="73"/>
      <c r="AH306" s="73"/>
      <c r="AI306" s="73"/>
    </row>
    <row r="307" spans="1:35" ht="12.75" customHeight="1">
      <c r="A307" s="84"/>
      <c r="B307" s="29"/>
      <c r="C307" s="28"/>
      <c r="D307" s="28"/>
      <c r="E307" s="28"/>
      <c r="F307" s="85"/>
      <c r="G307" s="29"/>
      <c r="H307" s="86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  <c r="AA307" s="73"/>
      <c r="AB307" s="73"/>
      <c r="AC307" s="73"/>
      <c r="AD307" s="73"/>
      <c r="AE307" s="73"/>
      <c r="AF307" s="73"/>
      <c r="AG307" s="73"/>
      <c r="AH307" s="73"/>
      <c r="AI307" s="73"/>
    </row>
    <row r="308" spans="1:35" ht="12.75" customHeight="1">
      <c r="A308" s="84"/>
      <c r="B308" s="29"/>
      <c r="C308" s="28"/>
      <c r="D308" s="28"/>
      <c r="E308" s="28"/>
      <c r="F308" s="85"/>
      <c r="G308" s="29"/>
      <c r="H308" s="86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  <c r="AA308" s="73"/>
      <c r="AB308" s="73"/>
      <c r="AC308" s="73"/>
      <c r="AD308" s="73"/>
      <c r="AE308" s="73"/>
      <c r="AF308" s="73"/>
      <c r="AG308" s="73"/>
      <c r="AH308" s="73"/>
      <c r="AI308" s="73"/>
    </row>
    <row r="309" spans="1:35" ht="12.75" customHeight="1">
      <c r="A309" s="84"/>
      <c r="B309" s="29"/>
      <c r="C309" s="28"/>
      <c r="D309" s="28"/>
      <c r="E309" s="28"/>
      <c r="F309" s="85"/>
      <c r="G309" s="29"/>
      <c r="H309" s="86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  <c r="AA309" s="73"/>
      <c r="AB309" s="73"/>
      <c r="AC309" s="73"/>
      <c r="AD309" s="73"/>
      <c r="AE309" s="73"/>
      <c r="AF309" s="73"/>
      <c r="AG309" s="73"/>
      <c r="AH309" s="73"/>
      <c r="AI309" s="73"/>
    </row>
    <row r="310" spans="1:35" ht="12.75" customHeight="1">
      <c r="A310" s="84"/>
      <c r="B310" s="29"/>
      <c r="C310" s="28"/>
      <c r="D310" s="28"/>
      <c r="E310" s="28"/>
      <c r="F310" s="85"/>
      <c r="G310" s="29"/>
      <c r="H310" s="86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  <c r="AA310" s="73"/>
      <c r="AB310" s="73"/>
      <c r="AC310" s="73"/>
      <c r="AD310" s="73"/>
      <c r="AE310" s="73"/>
      <c r="AF310" s="73"/>
      <c r="AG310" s="73"/>
      <c r="AH310" s="73"/>
      <c r="AI310" s="73"/>
    </row>
    <row r="311" spans="1:35" ht="12.75" customHeight="1">
      <c r="A311" s="84"/>
      <c r="B311" s="29"/>
      <c r="C311" s="28"/>
      <c r="D311" s="28"/>
      <c r="E311" s="28"/>
      <c r="F311" s="85"/>
      <c r="G311" s="29"/>
      <c r="H311" s="86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  <c r="AA311" s="73"/>
      <c r="AB311" s="73"/>
      <c r="AC311" s="73"/>
      <c r="AD311" s="73"/>
      <c r="AE311" s="73"/>
      <c r="AF311" s="73"/>
      <c r="AG311" s="73"/>
      <c r="AH311" s="73"/>
      <c r="AI311" s="73"/>
    </row>
    <row r="312" spans="1:35" ht="12.75" customHeight="1">
      <c r="A312" s="84"/>
      <c r="B312" s="29"/>
      <c r="C312" s="28"/>
      <c r="D312" s="28"/>
      <c r="E312" s="28"/>
      <c r="F312" s="85"/>
      <c r="G312" s="29"/>
      <c r="H312" s="86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  <c r="AA312" s="73"/>
      <c r="AB312" s="73"/>
      <c r="AC312" s="73"/>
      <c r="AD312" s="73"/>
      <c r="AE312" s="73"/>
      <c r="AF312" s="73"/>
      <c r="AG312" s="73"/>
      <c r="AH312" s="73"/>
      <c r="AI312" s="73"/>
    </row>
    <row r="313" spans="1:35" ht="12.75" customHeight="1">
      <c r="A313" s="84"/>
      <c r="B313" s="29"/>
      <c r="C313" s="28"/>
      <c r="D313" s="28"/>
      <c r="E313" s="28"/>
      <c r="F313" s="85"/>
      <c r="G313" s="29"/>
      <c r="H313" s="86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  <c r="AA313" s="73"/>
      <c r="AB313" s="73"/>
      <c r="AC313" s="73"/>
      <c r="AD313" s="73"/>
      <c r="AE313" s="73"/>
      <c r="AF313" s="73"/>
      <c r="AG313" s="73"/>
      <c r="AH313" s="73"/>
      <c r="AI313" s="73"/>
    </row>
    <row r="314" spans="1:35" ht="12.75" customHeight="1">
      <c r="A314" s="84"/>
      <c r="B314" s="29"/>
      <c r="C314" s="28"/>
      <c r="D314" s="28"/>
      <c r="E314" s="28"/>
      <c r="F314" s="85"/>
      <c r="G314" s="29"/>
      <c r="H314" s="86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  <c r="AA314" s="73"/>
      <c r="AB314" s="73"/>
      <c r="AC314" s="73"/>
      <c r="AD314" s="73"/>
      <c r="AE314" s="73"/>
      <c r="AF314" s="73"/>
      <c r="AG314" s="73"/>
      <c r="AH314" s="73"/>
      <c r="AI314" s="73"/>
    </row>
    <row r="315" spans="1:35" ht="12.75" customHeight="1">
      <c r="A315" s="84"/>
      <c r="B315" s="29"/>
      <c r="C315" s="28"/>
      <c r="D315" s="28"/>
      <c r="E315" s="28"/>
      <c r="F315" s="85"/>
      <c r="G315" s="29"/>
      <c r="H315" s="86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  <c r="AA315" s="73"/>
      <c r="AB315" s="73"/>
      <c r="AC315" s="73"/>
      <c r="AD315" s="73"/>
      <c r="AE315" s="73"/>
      <c r="AF315" s="73"/>
      <c r="AG315" s="73"/>
      <c r="AH315" s="73"/>
      <c r="AI315" s="73"/>
    </row>
    <row r="316" spans="1:35" ht="12.75" customHeight="1">
      <c r="A316" s="84"/>
      <c r="B316" s="29"/>
      <c r="C316" s="28"/>
      <c r="D316" s="28"/>
      <c r="E316" s="28"/>
      <c r="F316" s="85"/>
      <c r="G316" s="29"/>
      <c r="H316" s="86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  <c r="AA316" s="73"/>
      <c r="AB316" s="73"/>
      <c r="AC316" s="73"/>
      <c r="AD316" s="73"/>
      <c r="AE316" s="73"/>
      <c r="AF316" s="73"/>
      <c r="AG316" s="73"/>
      <c r="AH316" s="73"/>
      <c r="AI316" s="73"/>
    </row>
    <row r="317" spans="1:35" ht="12.75" customHeight="1">
      <c r="A317" s="84"/>
      <c r="B317" s="29"/>
      <c r="C317" s="28"/>
      <c r="D317" s="28"/>
      <c r="E317" s="28"/>
      <c r="F317" s="85"/>
      <c r="G317" s="29"/>
      <c r="H317" s="86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  <c r="AA317" s="73"/>
      <c r="AB317" s="73"/>
      <c r="AC317" s="73"/>
      <c r="AD317" s="73"/>
      <c r="AE317" s="73"/>
      <c r="AF317" s="73"/>
      <c r="AG317" s="73"/>
      <c r="AH317" s="73"/>
      <c r="AI317" s="73"/>
    </row>
    <row r="318" spans="1:35" ht="12.75" customHeight="1">
      <c r="A318" s="84"/>
      <c r="B318" s="29"/>
      <c r="C318" s="28"/>
      <c r="D318" s="28"/>
      <c r="E318" s="28"/>
      <c r="F318" s="85"/>
      <c r="G318" s="29"/>
      <c r="H318" s="86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  <c r="AA318" s="73"/>
      <c r="AB318" s="73"/>
      <c r="AC318" s="73"/>
      <c r="AD318" s="73"/>
      <c r="AE318" s="73"/>
      <c r="AF318" s="73"/>
      <c r="AG318" s="73"/>
      <c r="AH318" s="73"/>
      <c r="AI318" s="73"/>
    </row>
    <row r="319" spans="1:35" ht="12.75" customHeight="1">
      <c r="A319" s="84"/>
      <c r="B319" s="29"/>
      <c r="C319" s="28"/>
      <c r="D319" s="28"/>
      <c r="E319" s="28"/>
      <c r="F319" s="85"/>
      <c r="G319" s="29"/>
      <c r="H319" s="86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  <c r="AA319" s="73"/>
      <c r="AB319" s="73"/>
      <c r="AC319" s="73"/>
      <c r="AD319" s="73"/>
      <c r="AE319" s="73"/>
      <c r="AF319" s="73"/>
      <c r="AG319" s="73"/>
      <c r="AH319" s="73"/>
      <c r="AI319" s="73"/>
    </row>
    <row r="320" spans="1:35" ht="12.75" customHeight="1">
      <c r="A320" s="84"/>
      <c r="B320" s="29"/>
      <c r="C320" s="28"/>
      <c r="D320" s="28"/>
      <c r="E320" s="28"/>
      <c r="F320" s="85"/>
      <c r="G320" s="29"/>
      <c r="H320" s="86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  <c r="AA320" s="73"/>
      <c r="AB320" s="73"/>
      <c r="AC320" s="73"/>
      <c r="AD320" s="73"/>
      <c r="AE320" s="73"/>
      <c r="AF320" s="73"/>
      <c r="AG320" s="73"/>
      <c r="AH320" s="73"/>
      <c r="AI320" s="73"/>
    </row>
    <row r="321" spans="1:35" ht="12.75" customHeight="1">
      <c r="A321" s="84"/>
      <c r="B321" s="29"/>
      <c r="C321" s="28"/>
      <c r="D321" s="28"/>
      <c r="E321" s="28"/>
      <c r="F321" s="85"/>
      <c r="G321" s="29"/>
      <c r="H321" s="86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  <c r="AA321" s="73"/>
      <c r="AB321" s="73"/>
      <c r="AC321" s="73"/>
      <c r="AD321" s="73"/>
      <c r="AE321" s="73"/>
      <c r="AF321" s="73"/>
      <c r="AG321" s="73"/>
      <c r="AH321" s="73"/>
      <c r="AI321" s="73"/>
    </row>
    <row r="322" spans="1:35" ht="12.75" customHeight="1">
      <c r="A322" s="84"/>
      <c r="B322" s="29"/>
      <c r="C322" s="28"/>
      <c r="D322" s="28"/>
      <c r="E322" s="28"/>
      <c r="F322" s="85"/>
      <c r="G322" s="29"/>
      <c r="H322" s="86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  <c r="AA322" s="73"/>
      <c r="AB322" s="73"/>
      <c r="AC322" s="73"/>
      <c r="AD322" s="73"/>
      <c r="AE322" s="73"/>
      <c r="AF322" s="73"/>
      <c r="AG322" s="73"/>
      <c r="AH322" s="73"/>
      <c r="AI322" s="73"/>
    </row>
    <row r="323" spans="1:35" ht="12.75" customHeight="1">
      <c r="A323" s="84"/>
      <c r="B323" s="29"/>
      <c r="C323" s="28"/>
      <c r="D323" s="28"/>
      <c r="E323" s="28"/>
      <c r="F323" s="85"/>
      <c r="G323" s="29"/>
      <c r="H323" s="86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  <c r="AA323" s="73"/>
      <c r="AB323" s="73"/>
      <c r="AC323" s="73"/>
      <c r="AD323" s="73"/>
      <c r="AE323" s="73"/>
      <c r="AF323" s="73"/>
      <c r="AG323" s="73"/>
      <c r="AH323" s="73"/>
      <c r="AI323" s="73"/>
    </row>
    <row r="324" spans="1:35" ht="12.75" customHeight="1">
      <c r="A324" s="84"/>
      <c r="B324" s="29"/>
      <c r="C324" s="28"/>
      <c r="D324" s="28"/>
      <c r="E324" s="28"/>
      <c r="F324" s="85"/>
      <c r="G324" s="29"/>
      <c r="H324" s="86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  <c r="AA324" s="73"/>
      <c r="AB324" s="73"/>
      <c r="AC324" s="73"/>
      <c r="AD324" s="73"/>
      <c r="AE324" s="73"/>
      <c r="AF324" s="73"/>
      <c r="AG324" s="73"/>
      <c r="AH324" s="73"/>
      <c r="AI324" s="73"/>
    </row>
    <row r="325" spans="1:35" ht="12.75" customHeight="1">
      <c r="A325" s="84"/>
      <c r="B325" s="29"/>
      <c r="C325" s="28"/>
      <c r="D325" s="28"/>
      <c r="E325" s="28"/>
      <c r="F325" s="85"/>
      <c r="G325" s="29"/>
      <c r="H325" s="86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  <c r="AA325" s="73"/>
      <c r="AB325" s="73"/>
      <c r="AC325" s="73"/>
      <c r="AD325" s="73"/>
      <c r="AE325" s="73"/>
      <c r="AF325" s="73"/>
      <c r="AG325" s="73"/>
      <c r="AH325" s="73"/>
      <c r="AI325" s="73"/>
    </row>
    <row r="326" spans="1:35" ht="12.75" customHeight="1">
      <c r="A326" s="84"/>
      <c r="B326" s="29"/>
      <c r="C326" s="28"/>
      <c r="D326" s="28"/>
      <c r="E326" s="28"/>
      <c r="F326" s="85"/>
      <c r="G326" s="29"/>
      <c r="H326" s="86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  <c r="AA326" s="73"/>
      <c r="AB326" s="73"/>
      <c r="AC326" s="73"/>
      <c r="AD326" s="73"/>
      <c r="AE326" s="73"/>
      <c r="AF326" s="73"/>
      <c r="AG326" s="73"/>
      <c r="AH326" s="73"/>
      <c r="AI326" s="73"/>
    </row>
    <row r="327" spans="1:35" ht="12.75" customHeight="1">
      <c r="A327" s="84"/>
      <c r="B327" s="29"/>
      <c r="C327" s="28"/>
      <c r="D327" s="28"/>
      <c r="E327" s="28"/>
      <c r="F327" s="85"/>
      <c r="G327" s="29"/>
      <c r="H327" s="86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  <c r="AA327" s="73"/>
      <c r="AB327" s="73"/>
      <c r="AC327" s="73"/>
      <c r="AD327" s="73"/>
      <c r="AE327" s="73"/>
      <c r="AF327" s="73"/>
      <c r="AG327" s="73"/>
      <c r="AH327" s="73"/>
      <c r="AI327" s="73"/>
    </row>
    <row r="328" spans="1:35" ht="12.75" customHeight="1">
      <c r="A328" s="84"/>
      <c r="B328" s="29"/>
      <c r="C328" s="28"/>
      <c r="D328" s="28"/>
      <c r="E328" s="28"/>
      <c r="F328" s="85"/>
      <c r="G328" s="29"/>
      <c r="H328" s="86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  <c r="AA328" s="73"/>
      <c r="AB328" s="73"/>
      <c r="AC328" s="73"/>
      <c r="AD328" s="73"/>
      <c r="AE328" s="73"/>
      <c r="AF328" s="73"/>
      <c r="AG328" s="73"/>
      <c r="AH328" s="73"/>
      <c r="AI328" s="73"/>
    </row>
    <row r="329" spans="1:35" ht="12.75" customHeight="1">
      <c r="A329" s="84"/>
      <c r="B329" s="29"/>
      <c r="C329" s="28"/>
      <c r="D329" s="28"/>
      <c r="E329" s="28"/>
      <c r="F329" s="85"/>
      <c r="G329" s="29"/>
      <c r="H329" s="86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  <c r="AA329" s="73"/>
      <c r="AB329" s="73"/>
      <c r="AC329" s="73"/>
      <c r="AD329" s="73"/>
      <c r="AE329" s="73"/>
      <c r="AF329" s="73"/>
      <c r="AG329" s="73"/>
      <c r="AH329" s="73"/>
      <c r="AI329" s="73"/>
    </row>
    <row r="330" spans="1:35" ht="12.75" customHeight="1">
      <c r="A330" s="84"/>
      <c r="B330" s="16"/>
      <c r="C330" s="18"/>
      <c r="D330" s="18"/>
      <c r="E330" s="16"/>
      <c r="F330" s="16"/>
      <c r="G330" s="16"/>
      <c r="H330" s="86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  <c r="AA330" s="73"/>
      <c r="AB330" s="73"/>
      <c r="AC330" s="73"/>
      <c r="AD330" s="73"/>
      <c r="AE330" s="73"/>
      <c r="AF330" s="73"/>
      <c r="AG330" s="73"/>
      <c r="AH330" s="73"/>
      <c r="AI330" s="73"/>
    </row>
    <row r="331" spans="1:35" ht="12.75" customHeight="1">
      <c r="A331" s="84"/>
      <c r="B331" s="16"/>
      <c r="C331" s="18"/>
      <c r="D331" s="18"/>
      <c r="E331" s="16"/>
      <c r="F331" s="16"/>
      <c r="G331" s="16"/>
      <c r="H331" s="86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  <c r="AA331" s="73"/>
      <c r="AB331" s="73"/>
      <c r="AC331" s="73"/>
      <c r="AD331" s="73"/>
      <c r="AE331" s="73"/>
      <c r="AF331" s="73"/>
      <c r="AG331" s="73"/>
      <c r="AH331" s="73"/>
      <c r="AI331" s="73"/>
    </row>
    <row r="332" spans="1:35" ht="12.75" customHeight="1">
      <c r="A332" s="84"/>
      <c r="B332" s="16"/>
      <c r="C332" s="18"/>
      <c r="D332" s="18"/>
      <c r="E332" s="16"/>
      <c r="F332" s="16"/>
      <c r="G332" s="16"/>
      <c r="H332" s="86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  <c r="AA332" s="73"/>
      <c r="AB332" s="73"/>
      <c r="AC332" s="73"/>
      <c r="AD332" s="73"/>
      <c r="AE332" s="73"/>
      <c r="AF332" s="73"/>
      <c r="AG332" s="73"/>
      <c r="AH332" s="73"/>
      <c r="AI332" s="73"/>
    </row>
    <row r="333" spans="1:35" ht="12.75" customHeight="1">
      <c r="A333" s="84"/>
      <c r="B333" s="16"/>
      <c r="C333" s="18"/>
      <c r="D333" s="18"/>
      <c r="E333" s="16"/>
      <c r="F333" s="16"/>
      <c r="G333" s="16"/>
      <c r="H333" s="86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  <c r="AA333" s="73"/>
      <c r="AB333" s="73"/>
      <c r="AC333" s="73"/>
      <c r="AD333" s="73"/>
      <c r="AE333" s="73"/>
      <c r="AF333" s="73"/>
      <c r="AG333" s="73"/>
      <c r="AH333" s="73"/>
      <c r="AI333" s="73"/>
    </row>
    <row r="334" spans="1:35" ht="12.75" customHeight="1">
      <c r="A334" s="84"/>
      <c r="B334" s="16"/>
      <c r="C334" s="18"/>
      <c r="D334" s="18"/>
      <c r="E334" s="16"/>
      <c r="F334" s="16"/>
      <c r="G334" s="16"/>
      <c r="H334" s="86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  <c r="AA334" s="73"/>
      <c r="AB334" s="73"/>
      <c r="AC334" s="73"/>
      <c r="AD334" s="73"/>
      <c r="AE334" s="73"/>
      <c r="AF334" s="73"/>
      <c r="AG334" s="73"/>
      <c r="AH334" s="73"/>
      <c r="AI334" s="73"/>
    </row>
    <row r="335" spans="1:35" ht="12.75" customHeight="1">
      <c r="A335" s="84"/>
      <c r="B335" s="16"/>
      <c r="C335" s="18"/>
      <c r="D335" s="18"/>
      <c r="E335" s="16"/>
      <c r="F335" s="16"/>
      <c r="G335" s="16"/>
      <c r="H335" s="86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  <c r="AA335" s="73"/>
      <c r="AB335" s="73"/>
      <c r="AC335" s="73"/>
      <c r="AD335" s="73"/>
      <c r="AE335" s="73"/>
      <c r="AF335" s="73"/>
      <c r="AG335" s="73"/>
      <c r="AH335" s="73"/>
      <c r="AI335" s="73"/>
    </row>
    <row r="336" spans="1:35" ht="12.75" customHeight="1">
      <c r="A336" s="84"/>
      <c r="B336" s="16"/>
      <c r="C336" s="18"/>
      <c r="D336" s="18"/>
      <c r="E336" s="16"/>
      <c r="F336" s="16"/>
      <c r="G336" s="16"/>
      <c r="H336" s="86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  <c r="AA336" s="73"/>
      <c r="AB336" s="73"/>
      <c r="AC336" s="73"/>
      <c r="AD336" s="73"/>
      <c r="AE336" s="73"/>
      <c r="AF336" s="73"/>
      <c r="AG336" s="73"/>
      <c r="AH336" s="73"/>
      <c r="AI336" s="73"/>
    </row>
    <row r="337" spans="1:35" ht="12.75" customHeight="1">
      <c r="A337" s="84"/>
      <c r="B337" s="16"/>
      <c r="C337" s="18"/>
      <c r="D337" s="18"/>
      <c r="E337" s="16"/>
      <c r="F337" s="16"/>
      <c r="G337" s="16"/>
      <c r="H337" s="86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  <c r="AA337" s="73"/>
      <c r="AB337" s="73"/>
      <c r="AC337" s="73"/>
      <c r="AD337" s="73"/>
      <c r="AE337" s="73"/>
      <c r="AF337" s="73"/>
      <c r="AG337" s="73"/>
      <c r="AH337" s="73"/>
      <c r="AI337" s="73"/>
    </row>
    <row r="338" spans="1:35" ht="12.75" customHeight="1">
      <c r="A338" s="84"/>
      <c r="B338" s="16"/>
      <c r="C338" s="18"/>
      <c r="D338" s="18"/>
      <c r="E338" s="16"/>
      <c r="F338" s="16"/>
      <c r="G338" s="16"/>
      <c r="H338" s="86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  <c r="AA338" s="73"/>
      <c r="AB338" s="73"/>
      <c r="AC338" s="73"/>
      <c r="AD338" s="73"/>
      <c r="AE338" s="73"/>
      <c r="AF338" s="73"/>
      <c r="AG338" s="73"/>
      <c r="AH338" s="73"/>
      <c r="AI338" s="73"/>
    </row>
    <row r="339" spans="1:35" ht="12.75" customHeight="1">
      <c r="A339" s="84"/>
      <c r="B339" s="16"/>
      <c r="C339" s="18"/>
      <c r="D339" s="18"/>
      <c r="E339" s="16"/>
      <c r="F339" s="16"/>
      <c r="G339" s="16"/>
      <c r="H339" s="86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  <c r="AA339" s="73"/>
      <c r="AB339" s="73"/>
      <c r="AC339" s="73"/>
      <c r="AD339" s="73"/>
      <c r="AE339" s="73"/>
      <c r="AF339" s="73"/>
      <c r="AG339" s="73"/>
      <c r="AH339" s="73"/>
      <c r="AI339" s="73"/>
    </row>
    <row r="340" spans="1:35" ht="12.75" customHeight="1">
      <c r="A340" s="84"/>
      <c r="B340" s="16"/>
      <c r="C340" s="18"/>
      <c r="D340" s="18"/>
      <c r="E340" s="16"/>
      <c r="F340" s="16"/>
      <c r="G340" s="16"/>
      <c r="H340" s="86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  <c r="AA340" s="73"/>
      <c r="AB340" s="73"/>
      <c r="AC340" s="73"/>
      <c r="AD340" s="73"/>
      <c r="AE340" s="73"/>
      <c r="AF340" s="73"/>
      <c r="AG340" s="73"/>
      <c r="AH340" s="73"/>
      <c r="AI340" s="73"/>
    </row>
    <row r="341" spans="1:35" ht="12.75" customHeight="1">
      <c r="A341" s="84"/>
      <c r="B341" s="16"/>
      <c r="C341" s="18"/>
      <c r="D341" s="18"/>
      <c r="E341" s="16"/>
      <c r="F341" s="16"/>
      <c r="G341" s="16"/>
      <c r="H341" s="86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  <c r="AA341" s="73"/>
      <c r="AB341" s="73"/>
      <c r="AC341" s="73"/>
      <c r="AD341" s="73"/>
      <c r="AE341" s="73"/>
      <c r="AF341" s="73"/>
      <c r="AG341" s="73"/>
      <c r="AH341" s="73"/>
      <c r="AI341" s="73"/>
    </row>
    <row r="342" spans="1:35" ht="12.75" customHeight="1">
      <c r="A342" s="84"/>
      <c r="B342" s="16"/>
      <c r="C342" s="18"/>
      <c r="D342" s="18"/>
      <c r="E342" s="16"/>
      <c r="F342" s="16"/>
      <c r="G342" s="16"/>
      <c r="H342" s="86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  <c r="AA342" s="73"/>
      <c r="AB342" s="73"/>
      <c r="AC342" s="73"/>
      <c r="AD342" s="73"/>
      <c r="AE342" s="73"/>
      <c r="AF342" s="73"/>
      <c r="AG342" s="73"/>
      <c r="AH342" s="73"/>
      <c r="AI342" s="73"/>
    </row>
    <row r="343" spans="1:35" ht="12.75" customHeight="1">
      <c r="A343" s="84"/>
      <c r="B343" s="16"/>
      <c r="C343" s="18"/>
      <c r="D343" s="18"/>
      <c r="E343" s="16"/>
      <c r="F343" s="16"/>
      <c r="G343" s="16"/>
      <c r="H343" s="86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  <c r="AA343" s="73"/>
      <c r="AB343" s="73"/>
      <c r="AC343" s="73"/>
      <c r="AD343" s="73"/>
      <c r="AE343" s="73"/>
      <c r="AF343" s="73"/>
      <c r="AG343" s="73"/>
      <c r="AH343" s="73"/>
      <c r="AI343" s="73"/>
    </row>
    <row r="344" spans="1:35" ht="12.75" customHeight="1">
      <c r="A344" s="84"/>
      <c r="B344" s="16"/>
      <c r="C344" s="18"/>
      <c r="D344" s="18"/>
      <c r="E344" s="16"/>
      <c r="F344" s="16"/>
      <c r="G344" s="16"/>
      <c r="H344" s="86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  <c r="AA344" s="73"/>
      <c r="AB344" s="73"/>
      <c r="AC344" s="73"/>
      <c r="AD344" s="73"/>
      <c r="AE344" s="73"/>
      <c r="AF344" s="73"/>
      <c r="AG344" s="73"/>
      <c r="AH344" s="73"/>
      <c r="AI344" s="73"/>
    </row>
    <row r="345" spans="1:35" ht="12.75" customHeight="1">
      <c r="A345" s="84"/>
      <c r="B345" s="16"/>
      <c r="C345" s="18"/>
      <c r="D345" s="18"/>
      <c r="E345" s="16"/>
      <c r="F345" s="16"/>
      <c r="G345" s="16"/>
      <c r="H345" s="86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  <c r="AA345" s="73"/>
      <c r="AB345" s="73"/>
      <c r="AC345" s="73"/>
      <c r="AD345" s="73"/>
      <c r="AE345" s="73"/>
      <c r="AF345" s="73"/>
      <c r="AG345" s="73"/>
      <c r="AH345" s="73"/>
      <c r="AI345" s="73"/>
    </row>
    <row r="346" spans="1:35" ht="12.75" customHeight="1">
      <c r="A346" s="84"/>
      <c r="B346" s="16"/>
      <c r="C346" s="18"/>
      <c r="D346" s="18"/>
      <c r="E346" s="16"/>
      <c r="F346" s="16"/>
      <c r="G346" s="16"/>
      <c r="H346" s="86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  <c r="AA346" s="73"/>
      <c r="AB346" s="73"/>
      <c r="AC346" s="73"/>
      <c r="AD346" s="73"/>
      <c r="AE346" s="73"/>
      <c r="AF346" s="73"/>
      <c r="AG346" s="73"/>
      <c r="AH346" s="73"/>
      <c r="AI346" s="73"/>
    </row>
    <row r="347" spans="1:35" ht="12.75" customHeight="1">
      <c r="A347" s="84"/>
      <c r="B347" s="16"/>
      <c r="C347" s="18"/>
      <c r="D347" s="18"/>
      <c r="E347" s="16"/>
      <c r="F347" s="16"/>
      <c r="G347" s="16"/>
      <c r="H347" s="86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  <c r="AA347" s="73"/>
      <c r="AB347" s="73"/>
      <c r="AC347" s="73"/>
      <c r="AD347" s="73"/>
      <c r="AE347" s="73"/>
      <c r="AF347" s="73"/>
      <c r="AG347" s="73"/>
      <c r="AH347" s="73"/>
      <c r="AI347" s="73"/>
    </row>
    <row r="348" spans="1:35" ht="12.75" customHeight="1">
      <c r="A348" s="84"/>
      <c r="B348" s="16"/>
      <c r="C348" s="18"/>
      <c r="D348" s="18"/>
      <c r="E348" s="16"/>
      <c r="F348" s="16"/>
      <c r="G348" s="16"/>
      <c r="H348" s="86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  <c r="AA348" s="73"/>
      <c r="AB348" s="73"/>
      <c r="AC348" s="73"/>
      <c r="AD348" s="73"/>
      <c r="AE348" s="73"/>
      <c r="AF348" s="73"/>
      <c r="AG348" s="73"/>
      <c r="AH348" s="73"/>
      <c r="AI348" s="73"/>
    </row>
    <row r="349" spans="1:35" ht="12.75" customHeight="1">
      <c r="A349" s="84"/>
      <c r="B349" s="16"/>
      <c r="C349" s="18"/>
      <c r="D349" s="18"/>
      <c r="E349" s="16"/>
      <c r="F349" s="16"/>
      <c r="G349" s="16"/>
      <c r="H349" s="86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  <c r="AA349" s="73"/>
      <c r="AB349" s="73"/>
      <c r="AC349" s="73"/>
      <c r="AD349" s="73"/>
      <c r="AE349" s="73"/>
      <c r="AF349" s="73"/>
      <c r="AG349" s="73"/>
      <c r="AH349" s="73"/>
      <c r="AI349" s="73"/>
    </row>
    <row r="350" spans="1:35" ht="12.75" customHeight="1">
      <c r="A350" s="84"/>
      <c r="B350" s="16"/>
      <c r="C350" s="18"/>
      <c r="D350" s="18"/>
      <c r="E350" s="16"/>
      <c r="F350" s="16"/>
      <c r="G350" s="16"/>
      <c r="H350" s="86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  <c r="AA350" s="73"/>
      <c r="AB350" s="73"/>
      <c r="AC350" s="73"/>
      <c r="AD350" s="73"/>
      <c r="AE350" s="73"/>
      <c r="AF350" s="73"/>
      <c r="AG350" s="73"/>
      <c r="AH350" s="73"/>
      <c r="AI350" s="73"/>
    </row>
    <row r="351" spans="1:35" ht="12.75" customHeight="1">
      <c r="A351" s="84"/>
      <c r="B351" s="16"/>
      <c r="C351" s="18"/>
      <c r="D351" s="18"/>
      <c r="E351" s="16"/>
      <c r="F351" s="16"/>
      <c r="G351" s="16"/>
      <c r="H351" s="86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  <c r="AA351" s="73"/>
      <c r="AB351" s="73"/>
      <c r="AC351" s="73"/>
      <c r="AD351" s="73"/>
      <c r="AE351" s="73"/>
      <c r="AF351" s="73"/>
      <c r="AG351" s="73"/>
      <c r="AH351" s="73"/>
      <c r="AI351" s="73"/>
    </row>
    <row r="352" spans="1:35" ht="12.75" customHeight="1">
      <c r="A352" s="84"/>
      <c r="B352" s="16"/>
      <c r="C352" s="18"/>
      <c r="D352" s="18"/>
      <c r="E352" s="16"/>
      <c r="F352" s="16"/>
      <c r="G352" s="16"/>
      <c r="H352" s="86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  <c r="AA352" s="73"/>
      <c r="AB352" s="73"/>
      <c r="AC352" s="73"/>
      <c r="AD352" s="73"/>
      <c r="AE352" s="73"/>
      <c r="AF352" s="73"/>
      <c r="AG352" s="73"/>
      <c r="AH352" s="73"/>
      <c r="AI352" s="73"/>
    </row>
    <row r="353" spans="1:35" ht="12.75" customHeight="1">
      <c r="A353" s="84"/>
      <c r="B353" s="16"/>
      <c r="C353" s="18"/>
      <c r="D353" s="18"/>
      <c r="E353" s="16"/>
      <c r="F353" s="16"/>
      <c r="G353" s="16"/>
      <c r="H353" s="86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  <c r="AA353" s="73"/>
      <c r="AB353" s="73"/>
      <c r="AC353" s="73"/>
      <c r="AD353" s="73"/>
      <c r="AE353" s="73"/>
      <c r="AF353" s="73"/>
      <c r="AG353" s="73"/>
      <c r="AH353" s="73"/>
      <c r="AI353" s="73"/>
    </row>
    <row r="354" spans="1:35" ht="12.75" customHeight="1">
      <c r="A354" s="84"/>
      <c r="B354" s="16"/>
      <c r="C354" s="18"/>
      <c r="D354" s="18"/>
      <c r="E354" s="16"/>
      <c r="F354" s="16"/>
      <c r="G354" s="16"/>
      <c r="H354" s="86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  <c r="AA354" s="73"/>
      <c r="AB354" s="73"/>
      <c r="AC354" s="73"/>
      <c r="AD354" s="73"/>
      <c r="AE354" s="73"/>
      <c r="AF354" s="73"/>
      <c r="AG354" s="73"/>
      <c r="AH354" s="73"/>
      <c r="AI354" s="73"/>
    </row>
    <row r="355" spans="1:35" ht="12.75" customHeight="1">
      <c r="A355" s="84"/>
      <c r="B355" s="16"/>
      <c r="C355" s="18"/>
      <c r="D355" s="18"/>
      <c r="E355" s="16"/>
      <c r="F355" s="16"/>
      <c r="G355" s="16"/>
      <c r="H355" s="86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  <c r="AA355" s="73"/>
      <c r="AB355" s="73"/>
      <c r="AC355" s="73"/>
      <c r="AD355" s="73"/>
      <c r="AE355" s="73"/>
      <c r="AF355" s="73"/>
      <c r="AG355" s="73"/>
      <c r="AH355" s="73"/>
      <c r="AI355" s="73"/>
    </row>
    <row r="356" spans="1:35" ht="12.75" customHeight="1">
      <c r="A356" s="84"/>
      <c r="B356" s="16"/>
      <c r="C356" s="18"/>
      <c r="D356" s="18"/>
      <c r="E356" s="16"/>
      <c r="F356" s="16"/>
      <c r="G356" s="16"/>
      <c r="H356" s="86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  <c r="AA356" s="73"/>
      <c r="AB356" s="73"/>
      <c r="AC356" s="73"/>
      <c r="AD356" s="73"/>
      <c r="AE356" s="73"/>
      <c r="AF356" s="73"/>
      <c r="AG356" s="73"/>
      <c r="AH356" s="73"/>
      <c r="AI356" s="73"/>
    </row>
    <row r="357" spans="1:35" ht="12.75" customHeight="1">
      <c r="A357" s="84"/>
      <c r="B357" s="16"/>
      <c r="C357" s="18"/>
      <c r="D357" s="18"/>
      <c r="E357" s="16"/>
      <c r="F357" s="16"/>
      <c r="G357" s="16"/>
      <c r="H357" s="86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  <c r="AA357" s="73"/>
      <c r="AB357" s="73"/>
      <c r="AC357" s="73"/>
      <c r="AD357" s="73"/>
      <c r="AE357" s="73"/>
      <c r="AF357" s="73"/>
      <c r="AG357" s="73"/>
      <c r="AH357" s="73"/>
      <c r="AI357" s="73"/>
    </row>
    <row r="358" spans="1:35" ht="12.75" customHeight="1">
      <c r="A358" s="84"/>
      <c r="B358" s="16"/>
      <c r="C358" s="18"/>
      <c r="D358" s="18"/>
      <c r="E358" s="16"/>
      <c r="F358" s="16"/>
      <c r="G358" s="16"/>
      <c r="H358" s="86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  <c r="AA358" s="73"/>
      <c r="AB358" s="73"/>
      <c r="AC358" s="73"/>
      <c r="AD358" s="73"/>
      <c r="AE358" s="73"/>
      <c r="AF358" s="73"/>
      <c r="AG358" s="73"/>
      <c r="AH358" s="73"/>
      <c r="AI358" s="73"/>
    </row>
    <row r="359" spans="1:35" ht="12.75" customHeight="1">
      <c r="A359" s="84"/>
      <c r="B359" s="16"/>
      <c r="C359" s="18"/>
      <c r="D359" s="18"/>
      <c r="E359" s="16"/>
      <c r="F359" s="16"/>
      <c r="G359" s="16"/>
      <c r="H359" s="86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  <c r="AA359" s="73"/>
      <c r="AB359" s="73"/>
      <c r="AC359" s="73"/>
      <c r="AD359" s="73"/>
      <c r="AE359" s="73"/>
      <c r="AF359" s="73"/>
      <c r="AG359" s="73"/>
      <c r="AH359" s="73"/>
      <c r="AI359" s="73"/>
    </row>
    <row r="360" spans="1:35" ht="12.75" customHeight="1">
      <c r="A360" s="84"/>
      <c r="B360" s="16"/>
      <c r="C360" s="18"/>
      <c r="D360" s="18"/>
      <c r="E360" s="16"/>
      <c r="F360" s="16"/>
      <c r="G360" s="16"/>
      <c r="H360" s="86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  <c r="AA360" s="73"/>
      <c r="AB360" s="73"/>
      <c r="AC360" s="73"/>
      <c r="AD360" s="73"/>
      <c r="AE360" s="73"/>
      <c r="AF360" s="73"/>
      <c r="AG360" s="73"/>
      <c r="AH360" s="73"/>
      <c r="AI360" s="73"/>
    </row>
    <row r="361" spans="1:35" ht="12.75" customHeight="1">
      <c r="A361" s="84"/>
      <c r="B361" s="16"/>
      <c r="C361" s="18"/>
      <c r="D361" s="18"/>
      <c r="E361" s="16"/>
      <c r="F361" s="16"/>
      <c r="G361" s="16"/>
      <c r="H361" s="86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  <c r="AA361" s="73"/>
      <c r="AB361" s="73"/>
      <c r="AC361" s="73"/>
      <c r="AD361" s="73"/>
      <c r="AE361" s="73"/>
      <c r="AF361" s="73"/>
      <c r="AG361" s="73"/>
      <c r="AH361" s="73"/>
      <c r="AI361" s="73"/>
    </row>
    <row r="362" spans="1:35" ht="12.75" customHeight="1">
      <c r="A362" s="84"/>
      <c r="B362" s="16"/>
      <c r="C362" s="18"/>
      <c r="D362" s="18"/>
      <c r="E362" s="16"/>
      <c r="F362" s="16"/>
      <c r="G362" s="16"/>
      <c r="H362" s="86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  <c r="AA362" s="73"/>
      <c r="AB362" s="73"/>
      <c r="AC362" s="73"/>
      <c r="AD362" s="73"/>
      <c r="AE362" s="73"/>
      <c r="AF362" s="73"/>
      <c r="AG362" s="73"/>
      <c r="AH362" s="73"/>
      <c r="AI362" s="73"/>
    </row>
    <row r="363" spans="1:35" ht="12.75" customHeight="1">
      <c r="A363" s="84"/>
      <c r="B363" s="16"/>
      <c r="C363" s="18"/>
      <c r="D363" s="18"/>
      <c r="E363" s="16"/>
      <c r="F363" s="16"/>
      <c r="G363" s="16"/>
      <c r="H363" s="86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  <c r="AA363" s="73"/>
      <c r="AB363" s="73"/>
      <c r="AC363" s="73"/>
      <c r="AD363" s="73"/>
      <c r="AE363" s="73"/>
      <c r="AF363" s="73"/>
      <c r="AG363" s="73"/>
      <c r="AH363" s="73"/>
      <c r="AI363" s="73"/>
    </row>
    <row r="364" spans="1:35" ht="12.75" customHeight="1">
      <c r="A364" s="84"/>
      <c r="B364" s="16"/>
      <c r="C364" s="18"/>
      <c r="D364" s="18"/>
      <c r="E364" s="16"/>
      <c r="F364" s="16"/>
      <c r="G364" s="16"/>
      <c r="H364" s="86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  <c r="AA364" s="73"/>
      <c r="AB364" s="73"/>
      <c r="AC364" s="73"/>
      <c r="AD364" s="73"/>
      <c r="AE364" s="73"/>
      <c r="AF364" s="73"/>
      <c r="AG364" s="73"/>
      <c r="AH364" s="73"/>
      <c r="AI364" s="73"/>
    </row>
    <row r="365" spans="1:35" ht="12.75" customHeight="1">
      <c r="A365" s="84"/>
      <c r="B365" s="16"/>
      <c r="C365" s="18"/>
      <c r="D365" s="18"/>
      <c r="E365" s="16"/>
      <c r="F365" s="16"/>
      <c r="G365" s="16"/>
      <c r="H365" s="86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  <c r="AA365" s="73"/>
      <c r="AB365" s="73"/>
      <c r="AC365" s="73"/>
      <c r="AD365" s="73"/>
      <c r="AE365" s="73"/>
      <c r="AF365" s="73"/>
      <c r="AG365" s="73"/>
      <c r="AH365" s="73"/>
      <c r="AI365" s="73"/>
    </row>
    <row r="366" spans="1:35" ht="12.75" customHeight="1">
      <c r="A366" s="84"/>
      <c r="B366" s="16"/>
      <c r="C366" s="18"/>
      <c r="D366" s="18"/>
      <c r="E366" s="16"/>
      <c r="F366" s="16"/>
      <c r="G366" s="16"/>
      <c r="H366" s="86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  <c r="AA366" s="73"/>
      <c r="AB366" s="73"/>
      <c r="AC366" s="73"/>
      <c r="AD366" s="73"/>
      <c r="AE366" s="73"/>
      <c r="AF366" s="73"/>
      <c r="AG366" s="73"/>
      <c r="AH366" s="73"/>
      <c r="AI366" s="73"/>
    </row>
    <row r="367" spans="1:35" ht="12.75" customHeight="1">
      <c r="A367" s="84"/>
      <c r="B367" s="16"/>
      <c r="C367" s="18"/>
      <c r="D367" s="18"/>
      <c r="E367" s="16"/>
      <c r="F367" s="16"/>
      <c r="G367" s="16"/>
      <c r="H367" s="86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  <c r="AA367" s="73"/>
      <c r="AB367" s="73"/>
      <c r="AC367" s="73"/>
      <c r="AD367" s="73"/>
      <c r="AE367" s="73"/>
      <c r="AF367" s="73"/>
      <c r="AG367" s="73"/>
      <c r="AH367" s="73"/>
      <c r="AI367" s="73"/>
    </row>
    <row r="368" spans="1:35" ht="12.75" customHeight="1">
      <c r="A368" s="84"/>
      <c r="B368" s="16"/>
      <c r="C368" s="18"/>
      <c r="D368" s="18"/>
      <c r="E368" s="16"/>
      <c r="F368" s="16"/>
      <c r="G368" s="16"/>
      <c r="H368" s="86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  <c r="AA368" s="73"/>
      <c r="AB368" s="73"/>
      <c r="AC368" s="73"/>
      <c r="AD368" s="73"/>
      <c r="AE368" s="73"/>
      <c r="AF368" s="73"/>
      <c r="AG368" s="73"/>
      <c r="AH368" s="73"/>
      <c r="AI368" s="73"/>
    </row>
    <row r="369" spans="1:35" ht="12.75" customHeight="1">
      <c r="A369" s="84"/>
      <c r="B369" s="16"/>
      <c r="C369" s="18"/>
      <c r="D369" s="18"/>
      <c r="E369" s="16"/>
      <c r="F369" s="16"/>
      <c r="G369" s="16"/>
      <c r="H369" s="86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  <c r="AA369" s="73"/>
      <c r="AB369" s="73"/>
      <c r="AC369" s="73"/>
      <c r="AD369" s="73"/>
      <c r="AE369" s="73"/>
      <c r="AF369" s="73"/>
      <c r="AG369" s="73"/>
      <c r="AH369" s="73"/>
      <c r="AI369" s="73"/>
    </row>
    <row r="370" spans="1:35" ht="12.75" customHeight="1">
      <c r="A370" s="84"/>
      <c r="B370" s="16"/>
      <c r="C370" s="18"/>
      <c r="D370" s="18"/>
      <c r="E370" s="16"/>
      <c r="F370" s="16"/>
      <c r="G370" s="16"/>
      <c r="H370" s="86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</row>
    <row r="371" spans="1:35" ht="12.75" customHeight="1">
      <c r="A371" s="84"/>
      <c r="B371" s="16"/>
      <c r="C371" s="18"/>
      <c r="D371" s="18"/>
      <c r="E371" s="16"/>
      <c r="F371" s="16"/>
      <c r="G371" s="16"/>
      <c r="H371" s="86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</row>
    <row r="372" spans="1:35" ht="12.75" customHeight="1">
      <c r="A372" s="84"/>
      <c r="B372" s="16"/>
      <c r="C372" s="18"/>
      <c r="D372" s="18"/>
      <c r="E372" s="16"/>
      <c r="F372" s="16"/>
      <c r="G372" s="16"/>
      <c r="H372" s="86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</row>
    <row r="373" spans="1:35" ht="12.75" customHeight="1">
      <c r="A373" s="84"/>
      <c r="B373" s="16"/>
      <c r="C373" s="18"/>
      <c r="D373" s="18"/>
      <c r="E373" s="16"/>
      <c r="F373" s="16"/>
      <c r="G373" s="16"/>
      <c r="H373" s="86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</row>
    <row r="374" spans="1:35" ht="12.75" customHeight="1">
      <c r="A374" s="84"/>
      <c r="B374" s="16"/>
      <c r="C374" s="18"/>
      <c r="D374" s="18"/>
      <c r="E374" s="16"/>
      <c r="F374" s="16"/>
      <c r="G374" s="16"/>
      <c r="H374" s="86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</row>
    <row r="375" spans="1:35" ht="12.75" customHeight="1">
      <c r="A375" s="84"/>
      <c r="B375" s="16"/>
      <c r="C375" s="18"/>
      <c r="D375" s="18"/>
      <c r="E375" s="16"/>
      <c r="F375" s="16"/>
      <c r="G375" s="16"/>
      <c r="H375" s="86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</row>
    <row r="376" spans="1:35" ht="12.75" customHeight="1">
      <c r="A376" s="84"/>
      <c r="B376" s="16"/>
      <c r="C376" s="18"/>
      <c r="D376" s="18"/>
      <c r="E376" s="16"/>
      <c r="F376" s="16"/>
      <c r="G376" s="16"/>
      <c r="H376" s="86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</row>
    <row r="377" spans="1:35" ht="12.75" customHeight="1">
      <c r="A377" s="84"/>
      <c r="B377" s="16"/>
      <c r="C377" s="18"/>
      <c r="D377" s="18"/>
      <c r="E377" s="16"/>
      <c r="F377" s="16"/>
      <c r="G377" s="16"/>
      <c r="H377" s="86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</row>
    <row r="378" spans="1:35" ht="12.75" customHeight="1">
      <c r="A378" s="84"/>
      <c r="B378" s="16"/>
      <c r="C378" s="18"/>
      <c r="D378" s="18"/>
      <c r="E378" s="16"/>
      <c r="F378" s="16"/>
      <c r="G378" s="16"/>
      <c r="H378" s="86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</row>
    <row r="379" spans="1:35" ht="12.75" customHeight="1">
      <c r="A379" s="84"/>
      <c r="B379" s="16"/>
      <c r="C379" s="18"/>
      <c r="D379" s="18"/>
      <c r="E379" s="16"/>
      <c r="F379" s="16"/>
      <c r="G379" s="16"/>
      <c r="H379" s="86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</row>
    <row r="380" spans="1:35" ht="12.75" customHeight="1">
      <c r="A380" s="84"/>
      <c r="B380" s="16"/>
      <c r="C380" s="18"/>
      <c r="D380" s="18"/>
      <c r="E380" s="16"/>
      <c r="F380" s="16"/>
      <c r="G380" s="16"/>
      <c r="H380" s="86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</row>
    <row r="381" spans="1:35" ht="12.75" customHeight="1">
      <c r="A381" s="84"/>
      <c r="B381" s="16"/>
      <c r="C381" s="18"/>
      <c r="D381" s="18"/>
      <c r="E381" s="16"/>
      <c r="F381" s="16"/>
      <c r="G381" s="16"/>
      <c r="H381" s="86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</row>
    <row r="382" spans="1:35" ht="12.75" customHeight="1">
      <c r="A382" s="84"/>
      <c r="B382" s="16"/>
      <c r="C382" s="18"/>
      <c r="D382" s="18"/>
      <c r="E382" s="16"/>
      <c r="F382" s="16"/>
      <c r="G382" s="16"/>
      <c r="H382" s="86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</row>
    <row r="383" spans="1:35" ht="12.75" customHeight="1">
      <c r="A383" s="84"/>
      <c r="B383" s="16"/>
      <c r="C383" s="18"/>
      <c r="D383" s="18"/>
      <c r="E383" s="16"/>
      <c r="F383" s="16"/>
      <c r="G383" s="16"/>
      <c r="H383" s="86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</row>
    <row r="384" spans="1:35" ht="12.75" customHeight="1">
      <c r="A384" s="84"/>
      <c r="B384" s="16"/>
      <c r="C384" s="18"/>
      <c r="D384" s="18"/>
      <c r="E384" s="16"/>
      <c r="F384" s="16"/>
      <c r="G384" s="16"/>
      <c r="H384" s="86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</row>
    <row r="385" spans="1:35" ht="12.75" customHeight="1">
      <c r="A385" s="84"/>
      <c r="B385" s="16"/>
      <c r="C385" s="18"/>
      <c r="D385" s="18"/>
      <c r="E385" s="16"/>
      <c r="F385" s="16"/>
      <c r="G385" s="16"/>
      <c r="H385" s="86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</row>
    <row r="386" spans="1:35" ht="12.75" customHeight="1">
      <c r="A386" s="84"/>
      <c r="B386" s="16"/>
      <c r="C386" s="18"/>
      <c r="D386" s="18"/>
      <c r="E386" s="16"/>
      <c r="F386" s="16"/>
      <c r="G386" s="16"/>
      <c r="H386" s="86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</row>
    <row r="387" spans="1:35" ht="12.75" customHeight="1">
      <c r="A387" s="84"/>
      <c r="B387" s="16"/>
      <c r="C387" s="18"/>
      <c r="D387" s="18"/>
      <c r="E387" s="16"/>
      <c r="F387" s="16"/>
      <c r="G387" s="16"/>
      <c r="H387" s="86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</row>
    <row r="388" spans="1:35" ht="12.75" customHeight="1">
      <c r="A388" s="84"/>
      <c r="B388" s="16"/>
      <c r="C388" s="18"/>
      <c r="D388" s="18"/>
      <c r="E388" s="16"/>
      <c r="F388" s="16"/>
      <c r="G388" s="16"/>
      <c r="H388" s="86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</row>
    <row r="389" spans="1:35" ht="12.75" customHeight="1">
      <c r="A389" s="84"/>
      <c r="B389" s="16"/>
      <c r="C389" s="18"/>
      <c r="D389" s="18"/>
      <c r="E389" s="16"/>
      <c r="F389" s="16"/>
      <c r="G389" s="16"/>
      <c r="H389" s="86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</row>
    <row r="390" spans="1:35" ht="12.75" customHeight="1">
      <c r="A390" s="84"/>
      <c r="B390" s="16"/>
      <c r="C390" s="18"/>
      <c r="D390" s="18"/>
      <c r="E390" s="16"/>
      <c r="F390" s="16"/>
      <c r="G390" s="16"/>
      <c r="H390" s="86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</row>
    <row r="391" spans="1:35" ht="12.75" customHeight="1">
      <c r="A391" s="84"/>
      <c r="B391" s="16"/>
      <c r="C391" s="18"/>
      <c r="D391" s="18"/>
      <c r="E391" s="16"/>
      <c r="F391" s="16"/>
      <c r="G391" s="16"/>
      <c r="H391" s="86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</row>
    <row r="392" spans="1:35" ht="12.75" customHeight="1">
      <c r="A392" s="84"/>
      <c r="B392" s="16"/>
      <c r="C392" s="18"/>
      <c r="D392" s="18"/>
      <c r="E392" s="16"/>
      <c r="F392" s="16"/>
      <c r="G392" s="16"/>
      <c r="H392" s="86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</row>
    <row r="393" spans="1:35" ht="12.75" customHeight="1">
      <c r="A393" s="84"/>
      <c r="B393" s="16"/>
      <c r="C393" s="18"/>
      <c r="D393" s="18"/>
      <c r="E393" s="16"/>
      <c r="F393" s="16"/>
      <c r="G393" s="16"/>
      <c r="H393" s="86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</row>
    <row r="394" spans="1:35" ht="12.75" customHeight="1">
      <c r="A394" s="84"/>
      <c r="B394" s="16"/>
      <c r="C394" s="18"/>
      <c r="D394" s="18"/>
      <c r="E394" s="16"/>
      <c r="F394" s="16"/>
      <c r="G394" s="16"/>
      <c r="H394" s="86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</row>
    <row r="395" spans="1:35" ht="12.75" customHeight="1">
      <c r="A395" s="84"/>
      <c r="B395" s="16"/>
      <c r="C395" s="18"/>
      <c r="D395" s="18"/>
      <c r="E395" s="16"/>
      <c r="F395" s="16"/>
      <c r="G395" s="16"/>
      <c r="H395" s="86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</row>
    <row r="396" spans="1:35" ht="12.75" customHeight="1">
      <c r="A396" s="84"/>
      <c r="B396" s="16"/>
      <c r="C396" s="18"/>
      <c r="D396" s="18"/>
      <c r="E396" s="16"/>
      <c r="F396" s="16"/>
      <c r="G396" s="16"/>
      <c r="H396" s="86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</row>
    <row r="397" spans="1:35" ht="12.75" customHeight="1">
      <c r="A397" s="84"/>
      <c r="B397" s="16"/>
      <c r="C397" s="18"/>
      <c r="D397" s="18"/>
      <c r="E397" s="16"/>
      <c r="F397" s="16"/>
      <c r="G397" s="16"/>
      <c r="H397" s="86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</row>
    <row r="398" spans="1:35" ht="12.75" customHeight="1">
      <c r="A398" s="84"/>
      <c r="B398" s="16"/>
      <c r="C398" s="18"/>
      <c r="D398" s="18"/>
      <c r="E398" s="16"/>
      <c r="F398" s="16"/>
      <c r="G398" s="16"/>
      <c r="H398" s="86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</row>
    <row r="399" spans="1:35" ht="12.75" customHeight="1">
      <c r="A399" s="84"/>
      <c r="B399" s="16"/>
      <c r="C399" s="18"/>
      <c r="D399" s="18"/>
      <c r="E399" s="16"/>
      <c r="F399" s="16"/>
      <c r="G399" s="16"/>
      <c r="H399" s="86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</row>
    <row r="400" spans="1:35" ht="12.75" customHeight="1">
      <c r="A400" s="84"/>
      <c r="B400" s="16"/>
      <c r="C400" s="18"/>
      <c r="D400" s="18"/>
      <c r="E400" s="16"/>
      <c r="F400" s="16"/>
      <c r="G400" s="16"/>
      <c r="H400" s="86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</row>
    <row r="401" spans="1:35" ht="12.75" customHeight="1">
      <c r="A401" s="84"/>
      <c r="B401" s="16"/>
      <c r="C401" s="18"/>
      <c r="D401" s="18"/>
      <c r="E401" s="16"/>
      <c r="F401" s="16"/>
      <c r="G401" s="16"/>
      <c r="H401" s="86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</row>
    <row r="402" spans="1:35" ht="12.75" customHeight="1">
      <c r="A402" s="84"/>
      <c r="B402" s="16"/>
      <c r="C402" s="18"/>
      <c r="D402" s="18"/>
      <c r="E402" s="16"/>
      <c r="F402" s="16"/>
      <c r="G402" s="16"/>
      <c r="H402" s="86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</row>
    <row r="403" spans="1:35" ht="12.75" customHeight="1">
      <c r="A403" s="84"/>
      <c r="B403" s="16"/>
      <c r="C403" s="18"/>
      <c r="D403" s="18"/>
      <c r="E403" s="16"/>
      <c r="F403" s="16"/>
      <c r="G403" s="16"/>
      <c r="H403" s="86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</row>
    <row r="404" spans="1:35" ht="12.75" customHeight="1">
      <c r="A404" s="84"/>
      <c r="B404" s="16"/>
      <c r="C404" s="18"/>
      <c r="D404" s="18"/>
      <c r="E404" s="16"/>
      <c r="F404" s="16"/>
      <c r="G404" s="16"/>
      <c r="H404" s="86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4"/>
      <c r="B405" s="16"/>
      <c r="C405" s="18"/>
      <c r="D405" s="18"/>
      <c r="E405" s="16"/>
      <c r="F405" s="16"/>
      <c r="G405" s="16"/>
      <c r="H405" s="86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4"/>
      <c r="B406" s="16"/>
      <c r="C406" s="18"/>
      <c r="D406" s="18"/>
      <c r="E406" s="16"/>
      <c r="F406" s="16"/>
      <c r="G406" s="16"/>
      <c r="H406" s="86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4"/>
      <c r="B407" s="16"/>
      <c r="C407" s="18"/>
      <c r="D407" s="18"/>
      <c r="E407" s="16"/>
      <c r="F407" s="16"/>
      <c r="G407" s="16"/>
      <c r="H407" s="86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4"/>
      <c r="B408" s="16"/>
      <c r="C408" s="18"/>
      <c r="D408" s="18"/>
      <c r="E408" s="16"/>
      <c r="F408" s="16"/>
      <c r="G408" s="16"/>
      <c r="H408" s="86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4"/>
      <c r="B409" s="16"/>
      <c r="C409" s="18"/>
      <c r="D409" s="18"/>
      <c r="E409" s="16"/>
      <c r="F409" s="16"/>
      <c r="G409" s="16"/>
      <c r="H409" s="86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4"/>
      <c r="B410" s="16"/>
      <c r="C410" s="18"/>
      <c r="D410" s="18"/>
      <c r="E410" s="16"/>
      <c r="F410" s="16"/>
      <c r="G410" s="16"/>
      <c r="H410" s="86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4"/>
      <c r="B411" s="16"/>
      <c r="C411" s="18"/>
      <c r="D411" s="18"/>
      <c r="E411" s="16"/>
      <c r="F411" s="16"/>
      <c r="G411" s="16"/>
      <c r="H411" s="86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4"/>
      <c r="B412" s="16"/>
      <c r="C412" s="18"/>
      <c r="D412" s="18"/>
      <c r="E412" s="16"/>
      <c r="F412" s="16"/>
      <c r="G412" s="16"/>
      <c r="H412" s="86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4"/>
      <c r="B413" s="16"/>
      <c r="C413" s="18"/>
      <c r="D413" s="18"/>
      <c r="E413" s="16"/>
      <c r="F413" s="16"/>
      <c r="G413" s="16"/>
      <c r="H413" s="86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4"/>
      <c r="B414" s="16"/>
      <c r="C414" s="18"/>
      <c r="D414" s="18"/>
      <c r="E414" s="16"/>
      <c r="F414" s="16"/>
      <c r="G414" s="16"/>
      <c r="H414" s="86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4"/>
      <c r="B415" s="16"/>
      <c r="C415" s="18"/>
      <c r="D415" s="18"/>
      <c r="E415" s="16"/>
      <c r="F415" s="16"/>
      <c r="G415" s="16"/>
      <c r="H415" s="86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4"/>
      <c r="B416" s="16"/>
      <c r="C416" s="18"/>
      <c r="D416" s="18"/>
      <c r="E416" s="16"/>
      <c r="F416" s="16"/>
      <c r="G416" s="16"/>
      <c r="H416" s="86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4"/>
      <c r="B417" s="16"/>
      <c r="C417" s="18"/>
      <c r="D417" s="18"/>
      <c r="E417" s="16"/>
      <c r="F417" s="16"/>
      <c r="G417" s="16"/>
      <c r="H417" s="86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4"/>
      <c r="B418" s="16"/>
      <c r="C418" s="18"/>
      <c r="D418" s="18"/>
      <c r="E418" s="16"/>
      <c r="F418" s="16"/>
      <c r="G418" s="16"/>
      <c r="H418" s="86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4"/>
      <c r="B419" s="16"/>
      <c r="C419" s="18"/>
      <c r="D419" s="18"/>
      <c r="E419" s="16"/>
      <c r="F419" s="16"/>
      <c r="G419" s="16"/>
      <c r="H419" s="86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4"/>
      <c r="B420" s="16"/>
      <c r="C420" s="18"/>
      <c r="D420" s="18"/>
      <c r="E420" s="16"/>
      <c r="F420" s="16"/>
      <c r="G420" s="16"/>
      <c r="H420" s="86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4"/>
      <c r="B421" s="16"/>
      <c r="C421" s="18"/>
      <c r="D421" s="18"/>
      <c r="E421" s="16"/>
      <c r="F421" s="16"/>
      <c r="G421" s="16"/>
      <c r="H421" s="86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4"/>
      <c r="B422" s="16"/>
      <c r="C422" s="18"/>
      <c r="D422" s="18"/>
      <c r="E422" s="16"/>
      <c r="F422" s="16"/>
      <c r="G422" s="16"/>
      <c r="H422" s="86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4"/>
      <c r="B423" s="16"/>
      <c r="C423" s="18"/>
      <c r="D423" s="18"/>
      <c r="E423" s="16"/>
      <c r="F423" s="16"/>
      <c r="G423" s="16"/>
      <c r="H423" s="86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4"/>
      <c r="B424" s="16"/>
      <c r="C424" s="18"/>
      <c r="D424" s="18"/>
      <c r="E424" s="16"/>
      <c r="F424" s="16"/>
      <c r="G424" s="16"/>
      <c r="H424" s="86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4"/>
      <c r="B425" s="16"/>
      <c r="C425" s="18"/>
      <c r="D425" s="18"/>
      <c r="E425" s="16"/>
      <c r="F425" s="16"/>
      <c r="G425" s="16"/>
      <c r="H425" s="86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4"/>
      <c r="B426" s="16"/>
      <c r="C426" s="18"/>
      <c r="D426" s="18"/>
      <c r="E426" s="16"/>
      <c r="F426" s="16"/>
      <c r="G426" s="16"/>
      <c r="H426" s="86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4"/>
      <c r="B427" s="16"/>
      <c r="C427" s="18"/>
      <c r="D427" s="18"/>
      <c r="E427" s="16"/>
      <c r="F427" s="16"/>
      <c r="G427" s="16"/>
      <c r="H427" s="86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4"/>
      <c r="B428" s="16"/>
      <c r="C428" s="18"/>
      <c r="D428" s="18"/>
      <c r="E428" s="16"/>
      <c r="F428" s="16"/>
      <c r="G428" s="16"/>
      <c r="H428" s="86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4"/>
      <c r="B429" s="16"/>
      <c r="C429" s="18"/>
      <c r="D429" s="18"/>
      <c r="E429" s="16"/>
      <c r="F429" s="16"/>
      <c r="G429" s="16"/>
      <c r="H429" s="86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4"/>
      <c r="B430" s="16"/>
      <c r="C430" s="18"/>
      <c r="D430" s="18"/>
      <c r="E430" s="16"/>
      <c r="F430" s="16"/>
      <c r="G430" s="16"/>
      <c r="H430" s="86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4"/>
      <c r="B431" s="16"/>
      <c r="C431" s="18"/>
      <c r="D431" s="18"/>
      <c r="E431" s="16"/>
      <c r="F431" s="16"/>
      <c r="G431" s="16"/>
      <c r="H431" s="86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4"/>
      <c r="B432" s="16"/>
      <c r="C432" s="18"/>
      <c r="D432" s="18"/>
      <c r="E432" s="16"/>
      <c r="F432" s="16"/>
      <c r="G432" s="16"/>
      <c r="H432" s="86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4"/>
      <c r="B433" s="16"/>
      <c r="C433" s="18"/>
      <c r="D433" s="18"/>
      <c r="E433" s="16"/>
      <c r="F433" s="16"/>
      <c r="G433" s="16"/>
      <c r="H433" s="86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4"/>
      <c r="B434" s="16"/>
      <c r="C434" s="18"/>
      <c r="D434" s="18"/>
      <c r="E434" s="16"/>
      <c r="F434" s="16"/>
      <c r="G434" s="16"/>
      <c r="H434" s="86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4"/>
      <c r="B435" s="16"/>
      <c r="C435" s="18"/>
      <c r="D435" s="18"/>
      <c r="E435" s="16"/>
      <c r="F435" s="16"/>
      <c r="G435" s="16"/>
      <c r="H435" s="86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4"/>
      <c r="B436" s="16"/>
      <c r="C436" s="18"/>
      <c r="D436" s="18"/>
      <c r="E436" s="16"/>
      <c r="F436" s="16"/>
      <c r="G436" s="16"/>
      <c r="H436" s="86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4"/>
      <c r="B437" s="16"/>
      <c r="C437" s="18"/>
      <c r="D437" s="18"/>
      <c r="E437" s="16"/>
      <c r="F437" s="16"/>
      <c r="G437" s="16"/>
      <c r="H437" s="86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4"/>
      <c r="B438" s="16"/>
      <c r="C438" s="18"/>
      <c r="D438" s="18"/>
      <c r="E438" s="16"/>
      <c r="F438" s="16"/>
      <c r="G438" s="16"/>
      <c r="H438" s="86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4"/>
      <c r="B439" s="16"/>
      <c r="C439" s="18"/>
      <c r="D439" s="18"/>
      <c r="E439" s="16"/>
      <c r="F439" s="16"/>
      <c r="G439" s="16"/>
      <c r="H439" s="86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4"/>
      <c r="B440" s="16"/>
      <c r="C440" s="18"/>
      <c r="D440" s="18"/>
      <c r="E440" s="16"/>
      <c r="F440" s="16"/>
      <c r="G440" s="16"/>
      <c r="H440" s="86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4"/>
      <c r="B441" s="16"/>
      <c r="C441" s="18"/>
      <c r="D441" s="18"/>
      <c r="E441" s="16"/>
      <c r="F441" s="16"/>
      <c r="G441" s="16"/>
      <c r="H441" s="86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4"/>
      <c r="B442" s="16"/>
      <c r="C442" s="18"/>
      <c r="D442" s="18"/>
      <c r="E442" s="16"/>
      <c r="F442" s="16"/>
      <c r="G442" s="16"/>
      <c r="H442" s="86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4"/>
      <c r="B443" s="16"/>
      <c r="C443" s="18"/>
      <c r="D443" s="18"/>
      <c r="E443" s="16"/>
      <c r="F443" s="16"/>
      <c r="G443" s="16"/>
      <c r="H443" s="86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4"/>
      <c r="B444" s="16"/>
      <c r="C444" s="18"/>
      <c r="D444" s="18"/>
      <c r="E444" s="16"/>
      <c r="F444" s="16"/>
      <c r="G444" s="16"/>
      <c r="H444" s="86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4"/>
      <c r="B445" s="16"/>
      <c r="C445" s="18"/>
      <c r="D445" s="18"/>
      <c r="E445" s="16"/>
      <c r="F445" s="16"/>
      <c r="G445" s="16"/>
      <c r="H445" s="86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4"/>
      <c r="B446" s="16"/>
      <c r="C446" s="18"/>
      <c r="D446" s="18"/>
      <c r="E446" s="16"/>
      <c r="F446" s="16"/>
      <c r="G446" s="16"/>
      <c r="H446" s="86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4"/>
      <c r="B447" s="16"/>
      <c r="C447" s="18"/>
      <c r="D447" s="18"/>
      <c r="E447" s="16"/>
      <c r="F447" s="16"/>
      <c r="G447" s="16"/>
      <c r="H447" s="86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4"/>
      <c r="B448" s="16"/>
      <c r="C448" s="18"/>
      <c r="D448" s="18"/>
      <c r="E448" s="16"/>
      <c r="F448" s="16"/>
      <c r="G448" s="16"/>
      <c r="H448" s="86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4"/>
      <c r="B449" s="16"/>
      <c r="C449" s="18"/>
      <c r="D449" s="18"/>
      <c r="E449" s="16"/>
      <c r="F449" s="16"/>
      <c r="G449" s="16"/>
      <c r="H449" s="86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4"/>
      <c r="B450" s="16"/>
      <c r="C450" s="18"/>
      <c r="D450" s="18"/>
      <c r="E450" s="16"/>
      <c r="F450" s="16"/>
      <c r="G450" s="16"/>
      <c r="H450" s="86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4"/>
      <c r="B451" s="16"/>
      <c r="C451" s="18"/>
      <c r="D451" s="18"/>
      <c r="E451" s="16"/>
      <c r="F451" s="16"/>
      <c r="G451" s="16"/>
      <c r="H451" s="86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4"/>
      <c r="B452" s="16"/>
      <c r="C452" s="18"/>
      <c r="D452" s="18"/>
      <c r="E452" s="16"/>
      <c r="F452" s="16"/>
      <c r="G452" s="16"/>
      <c r="H452" s="86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4"/>
      <c r="B453" s="16"/>
      <c r="C453" s="18"/>
      <c r="D453" s="18"/>
      <c r="E453" s="16"/>
      <c r="F453" s="16"/>
      <c r="G453" s="16"/>
      <c r="H453" s="86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4"/>
      <c r="B454" s="16"/>
      <c r="C454" s="18"/>
      <c r="D454" s="18"/>
      <c r="E454" s="16"/>
      <c r="F454" s="16"/>
      <c r="G454" s="16"/>
      <c r="H454" s="86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4"/>
      <c r="B455" s="16"/>
      <c r="C455" s="18"/>
      <c r="D455" s="18"/>
      <c r="E455" s="16"/>
      <c r="F455" s="16"/>
      <c r="G455" s="16"/>
      <c r="H455" s="86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4"/>
      <c r="B456" s="16"/>
      <c r="C456" s="18"/>
      <c r="D456" s="18"/>
      <c r="E456" s="16"/>
      <c r="F456" s="16"/>
      <c r="G456" s="16"/>
      <c r="H456" s="86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4"/>
      <c r="B457" s="16"/>
      <c r="C457" s="18"/>
      <c r="D457" s="18"/>
      <c r="E457" s="16"/>
      <c r="F457" s="16"/>
      <c r="G457" s="16"/>
      <c r="H457" s="86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4"/>
      <c r="B458" s="16"/>
      <c r="C458" s="18"/>
      <c r="D458" s="18"/>
      <c r="E458" s="16"/>
      <c r="F458" s="16"/>
      <c r="G458" s="16"/>
      <c r="H458" s="86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4"/>
      <c r="B459" s="16"/>
      <c r="C459" s="18"/>
      <c r="D459" s="18"/>
      <c r="E459" s="16"/>
      <c r="F459" s="16"/>
      <c r="G459" s="16"/>
      <c r="H459" s="86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4"/>
      <c r="B460" s="16"/>
      <c r="C460" s="18"/>
      <c r="D460" s="18"/>
      <c r="E460" s="16"/>
      <c r="F460" s="16"/>
      <c r="G460" s="16"/>
      <c r="H460" s="86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4"/>
      <c r="B461" s="16"/>
      <c r="C461" s="18"/>
      <c r="D461" s="18"/>
      <c r="E461" s="16"/>
      <c r="F461" s="16"/>
      <c r="G461" s="16"/>
      <c r="H461" s="86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4"/>
      <c r="B462" s="16"/>
      <c r="C462" s="18"/>
      <c r="D462" s="18"/>
      <c r="E462" s="16"/>
      <c r="F462" s="16"/>
      <c r="G462" s="16"/>
      <c r="H462" s="86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4"/>
      <c r="B463" s="16"/>
      <c r="C463" s="18"/>
      <c r="D463" s="18"/>
      <c r="E463" s="16"/>
      <c r="F463" s="16"/>
      <c r="G463" s="16"/>
      <c r="H463" s="86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4"/>
      <c r="B464" s="16"/>
      <c r="C464" s="18"/>
      <c r="D464" s="18"/>
      <c r="E464" s="16"/>
      <c r="F464" s="16"/>
      <c r="G464" s="16"/>
      <c r="H464" s="86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4"/>
      <c r="B465" s="16"/>
      <c r="C465" s="18"/>
      <c r="D465" s="18"/>
      <c r="E465" s="16"/>
      <c r="F465" s="16"/>
      <c r="G465" s="16"/>
      <c r="H465" s="86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4"/>
      <c r="B466" s="16"/>
      <c r="C466" s="18"/>
      <c r="D466" s="18"/>
      <c r="E466" s="16"/>
      <c r="F466" s="16"/>
      <c r="G466" s="16"/>
      <c r="H466" s="86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54"/>
  <sheetViews>
    <sheetView zoomScale="85" zoomScaleNormal="85" workbookViewId="0">
      <selection activeCell="K53" sqref="K53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5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56" ht="12" customHeight="1">
      <c r="A2" s="20"/>
      <c r="B2" s="20"/>
      <c r="C2" s="20"/>
      <c r="D2" s="20"/>
      <c r="E2" s="20"/>
      <c r="F2" s="87"/>
      <c r="G2" s="87"/>
      <c r="H2" s="87"/>
      <c r="I2" s="87"/>
      <c r="J2" s="20"/>
      <c r="K2" s="87"/>
      <c r="L2" s="87"/>
      <c r="M2" s="87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56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56" ht="12.75" customHeight="1">
      <c r="A4" s="20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5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239" t="s">
        <v>282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56" ht="20.25" customHeight="1">
      <c r="A6" s="90" t="s">
        <v>941</v>
      </c>
      <c r="D6" s="1"/>
      <c r="E6" s="1"/>
      <c r="F6" s="6"/>
      <c r="G6" s="6"/>
      <c r="H6" s="6"/>
      <c r="I6" s="6"/>
      <c r="J6" s="1"/>
      <c r="K6" s="6"/>
      <c r="L6" s="6"/>
      <c r="M6" s="9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5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1">
        <f>Main!B10</f>
        <v>44977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56" ht="12.75" customHeight="1">
      <c r="B8" s="92" t="s">
        <v>524</v>
      </c>
      <c r="C8" s="92"/>
      <c r="D8" s="92"/>
      <c r="E8" s="9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56" ht="38.25" customHeight="1">
      <c r="A9" s="93" t="s">
        <v>16</v>
      </c>
      <c r="B9" s="94" t="s">
        <v>514</v>
      </c>
      <c r="C9" s="94"/>
      <c r="D9" s="95" t="s">
        <v>525</v>
      </c>
      <c r="E9" s="94" t="s">
        <v>526</v>
      </c>
      <c r="F9" s="94" t="s">
        <v>527</v>
      </c>
      <c r="G9" s="94" t="s">
        <v>528</v>
      </c>
      <c r="H9" s="94" t="s">
        <v>529</v>
      </c>
      <c r="I9" s="94" t="s">
        <v>530</v>
      </c>
      <c r="J9" s="93" t="s">
        <v>531</v>
      </c>
      <c r="K9" s="94" t="s">
        <v>532</v>
      </c>
      <c r="L9" s="96" t="s">
        <v>533</v>
      </c>
      <c r="M9" s="96" t="s">
        <v>534</v>
      </c>
      <c r="N9" s="94" t="s">
        <v>535</v>
      </c>
      <c r="O9" s="95" t="s">
        <v>536</v>
      </c>
      <c r="P9" s="94" t="s">
        <v>765</v>
      </c>
      <c r="Q9" s="1"/>
      <c r="R9" s="6"/>
      <c r="S9" s="1"/>
      <c r="T9" s="1"/>
      <c r="U9" s="1"/>
      <c r="V9" s="1"/>
      <c r="W9" s="1"/>
      <c r="X9" s="1"/>
    </row>
    <row r="10" spans="1:56" s="198" customFormat="1" ht="13.9" customHeight="1">
      <c r="A10" s="358">
        <v>1</v>
      </c>
      <c r="B10" s="359">
        <v>44861</v>
      </c>
      <c r="C10" s="332"/>
      <c r="D10" s="333" t="s">
        <v>55</v>
      </c>
      <c r="E10" s="334" t="s">
        <v>539</v>
      </c>
      <c r="F10" s="299">
        <v>147</v>
      </c>
      <c r="G10" s="299">
        <v>137</v>
      </c>
      <c r="H10" s="299">
        <v>154.5</v>
      </c>
      <c r="I10" s="335" t="s">
        <v>866</v>
      </c>
      <c r="J10" s="297" t="s">
        <v>911</v>
      </c>
      <c r="K10" s="297">
        <f t="shared" ref="K10" si="0">H10-F10</f>
        <v>7.5</v>
      </c>
      <c r="L10" s="300">
        <f t="shared" ref="L10" si="1">(F10*-0.7)/100</f>
        <v>-1.0289999999999999</v>
      </c>
      <c r="M10" s="301">
        <f t="shared" ref="M10" si="2">(K10+L10)/F10</f>
        <v>4.4020408163265308E-2</v>
      </c>
      <c r="N10" s="297" t="s">
        <v>537</v>
      </c>
      <c r="O10" s="302">
        <v>44594</v>
      </c>
      <c r="P10" s="297"/>
      <c r="Q10" s="197"/>
      <c r="R10" s="197" t="s">
        <v>801</v>
      </c>
      <c r="S10" s="197"/>
      <c r="T10" s="197"/>
      <c r="U10" s="197"/>
      <c r="V10" s="197"/>
      <c r="W10" s="197"/>
      <c r="X10" s="197"/>
      <c r="Y10" s="197"/>
      <c r="Z10" s="197"/>
      <c r="AA10" s="197"/>
      <c r="AB10" s="197"/>
      <c r="AC10" s="197"/>
      <c r="AD10" s="197"/>
      <c r="AE10" s="197"/>
      <c r="AF10" s="197"/>
      <c r="AG10" s="197"/>
      <c r="AH10" s="197"/>
      <c r="AI10" s="197"/>
      <c r="AJ10" s="197"/>
      <c r="AK10" s="197"/>
      <c r="AL10" s="197"/>
      <c r="AM10" s="197"/>
      <c r="AN10" s="197"/>
      <c r="AO10" s="197"/>
      <c r="AP10" s="197"/>
      <c r="AQ10" s="197"/>
      <c r="AR10" s="197"/>
      <c r="AS10" s="197"/>
      <c r="AT10" s="197"/>
      <c r="AU10" s="197"/>
      <c r="AV10" s="197"/>
      <c r="AW10" s="197"/>
      <c r="AX10" s="197"/>
      <c r="AY10" s="197"/>
      <c r="AZ10" s="197"/>
      <c r="BA10" s="197"/>
      <c r="BB10" s="197"/>
      <c r="BC10" s="197"/>
      <c r="BD10" s="197"/>
    </row>
    <row r="11" spans="1:56" s="198" customFormat="1" ht="13.9" customHeight="1">
      <c r="A11" s="290">
        <v>2</v>
      </c>
      <c r="B11" s="292">
        <v>44890</v>
      </c>
      <c r="C11" s="287"/>
      <c r="D11" s="288" t="s">
        <v>271</v>
      </c>
      <c r="E11" s="289" t="s">
        <v>539</v>
      </c>
      <c r="F11" s="290">
        <v>5670</v>
      </c>
      <c r="G11" s="290">
        <v>5250</v>
      </c>
      <c r="H11" s="290">
        <v>5905</v>
      </c>
      <c r="I11" s="291" t="s">
        <v>870</v>
      </c>
      <c r="J11" s="270" t="s">
        <v>873</v>
      </c>
      <c r="K11" s="270">
        <f t="shared" ref="K11" si="3">H11-F11</f>
        <v>235</v>
      </c>
      <c r="L11" s="271">
        <f t="shared" ref="L11" si="4">(F11*-0.7)/100</f>
        <v>-39.69</v>
      </c>
      <c r="M11" s="272">
        <f t="shared" ref="M11" si="5">(K11+L11)/F11</f>
        <v>3.4446208112874778E-2</v>
      </c>
      <c r="N11" s="270" t="s">
        <v>537</v>
      </c>
      <c r="O11" s="273">
        <v>44923</v>
      </c>
      <c r="P11" s="270"/>
      <c r="Q11" s="197"/>
      <c r="R11" s="197" t="s">
        <v>538</v>
      </c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7"/>
      <c r="AF11" s="197"/>
      <c r="AG11" s="197"/>
      <c r="AH11" s="197"/>
      <c r="AI11" s="197"/>
      <c r="AJ11" s="197"/>
      <c r="AK11" s="197"/>
      <c r="AL11" s="197"/>
      <c r="AM11" s="197"/>
      <c r="AN11" s="197"/>
      <c r="AO11" s="197"/>
      <c r="AP11" s="197"/>
      <c r="AQ11" s="197"/>
      <c r="AR11" s="197"/>
      <c r="AS11" s="197"/>
      <c r="AT11" s="197"/>
      <c r="AU11" s="197"/>
      <c r="AV11" s="197"/>
      <c r="AW11" s="197"/>
      <c r="AX11" s="197"/>
      <c r="AY11" s="197"/>
      <c r="AZ11" s="197"/>
      <c r="BA11" s="197"/>
      <c r="BB11" s="197"/>
      <c r="BC11" s="197"/>
      <c r="BD11" s="197"/>
    </row>
    <row r="12" spans="1:56" s="198" customFormat="1" ht="13.9" customHeight="1">
      <c r="A12" s="344">
        <v>3</v>
      </c>
      <c r="B12" s="340">
        <v>44896</v>
      </c>
      <c r="C12" s="341"/>
      <c r="D12" s="342" t="s">
        <v>197</v>
      </c>
      <c r="E12" s="343" t="s">
        <v>883</v>
      </c>
      <c r="F12" s="344">
        <v>3380</v>
      </c>
      <c r="G12" s="344">
        <v>3140</v>
      </c>
      <c r="H12" s="344">
        <v>3565</v>
      </c>
      <c r="I12" s="345" t="s">
        <v>867</v>
      </c>
      <c r="J12" s="346" t="s">
        <v>969</v>
      </c>
      <c r="K12" s="346">
        <f t="shared" ref="K12" si="6">H12-F12</f>
        <v>185</v>
      </c>
      <c r="L12" s="347">
        <f t="shared" ref="L12" si="7">(F12*-0.7)/100</f>
        <v>-23.66</v>
      </c>
      <c r="M12" s="348">
        <f t="shared" ref="M12" si="8">(K12+L12)/F12</f>
        <v>4.773372781065089E-2</v>
      </c>
      <c r="N12" s="346" t="s">
        <v>537</v>
      </c>
      <c r="O12" s="349">
        <v>44973</v>
      </c>
      <c r="P12" s="346"/>
      <c r="Q12" s="197"/>
      <c r="R12" s="197" t="s">
        <v>538</v>
      </c>
      <c r="S12" s="197"/>
      <c r="T12" s="197"/>
      <c r="U12" s="197"/>
      <c r="V12" s="197"/>
      <c r="W12" s="197"/>
      <c r="X12" s="197"/>
      <c r="Y12" s="197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7"/>
      <c r="AK12" s="197"/>
      <c r="AL12" s="197"/>
      <c r="AM12" s="197"/>
      <c r="AN12" s="197"/>
      <c r="AO12" s="197"/>
      <c r="AP12" s="197"/>
      <c r="AQ12" s="197"/>
      <c r="AR12" s="197"/>
      <c r="AS12" s="197"/>
      <c r="AT12" s="197"/>
      <c r="AU12" s="197"/>
      <c r="AV12" s="197"/>
      <c r="AW12" s="197"/>
      <c r="AX12" s="197"/>
      <c r="AY12" s="197"/>
      <c r="AZ12" s="197"/>
      <c r="BA12" s="197"/>
      <c r="BB12" s="197"/>
      <c r="BC12" s="197"/>
      <c r="BD12" s="197"/>
    </row>
    <row r="13" spans="1:56" ht="13.9" customHeight="1">
      <c r="A13" s="245">
        <v>4</v>
      </c>
      <c r="B13" s="244">
        <v>44936</v>
      </c>
      <c r="C13" s="250"/>
      <c r="D13" s="251" t="s">
        <v>75</v>
      </c>
      <c r="E13" s="252" t="s">
        <v>539</v>
      </c>
      <c r="F13" s="245" t="s">
        <v>877</v>
      </c>
      <c r="G13" s="245">
        <v>735</v>
      </c>
      <c r="H13" s="245"/>
      <c r="I13" s="253" t="s">
        <v>878</v>
      </c>
      <c r="J13" s="246" t="s">
        <v>540</v>
      </c>
      <c r="K13" s="246"/>
      <c r="L13" s="247"/>
      <c r="M13" s="248"/>
      <c r="N13" s="246"/>
      <c r="O13" s="249"/>
      <c r="P13" s="247"/>
      <c r="Q13" s="197"/>
      <c r="R13" s="197" t="s">
        <v>538</v>
      </c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197"/>
      <c r="AR13" s="197"/>
      <c r="AS13" s="197"/>
      <c r="AT13" s="197"/>
      <c r="AU13" s="197"/>
      <c r="AV13" s="197"/>
      <c r="AW13" s="197"/>
      <c r="AX13" s="197"/>
      <c r="AY13" s="197"/>
      <c r="AZ13" s="197"/>
      <c r="BA13" s="197"/>
      <c r="BB13" s="197"/>
      <c r="BC13" s="197"/>
      <c r="BD13" s="197"/>
    </row>
    <row r="14" spans="1:56" ht="13.9" customHeight="1">
      <c r="A14" s="303">
        <v>5</v>
      </c>
      <c r="B14" s="304">
        <v>44942</v>
      </c>
      <c r="C14" s="305"/>
      <c r="D14" s="306" t="s">
        <v>163</v>
      </c>
      <c r="E14" s="307" t="s">
        <v>539</v>
      </c>
      <c r="F14" s="303">
        <v>4025</v>
      </c>
      <c r="G14" s="303">
        <v>3770</v>
      </c>
      <c r="H14" s="303">
        <v>4260</v>
      </c>
      <c r="I14" s="308" t="s">
        <v>880</v>
      </c>
      <c r="J14" s="297" t="s">
        <v>749</v>
      </c>
      <c r="K14" s="297">
        <f t="shared" ref="K14:K15" si="9">H14-F14</f>
        <v>235</v>
      </c>
      <c r="L14" s="300">
        <f t="shared" ref="L14:L15" si="10">(F14*-0.7)/100</f>
        <v>-28.175000000000001</v>
      </c>
      <c r="M14" s="301">
        <f t="shared" ref="M14:M15" si="11">(K14+L14)/F14</f>
        <v>5.1385093167701859E-2</v>
      </c>
      <c r="N14" s="297" t="s">
        <v>537</v>
      </c>
      <c r="O14" s="302">
        <v>44964</v>
      </c>
      <c r="P14" s="297"/>
      <c r="Q14" s="197"/>
      <c r="R14" s="197" t="s">
        <v>801</v>
      </c>
      <c r="S14" s="197"/>
      <c r="T14" s="197"/>
      <c r="U14" s="197"/>
      <c r="V14" s="197"/>
      <c r="W14" s="197"/>
      <c r="X14" s="197"/>
      <c r="Y14" s="197"/>
      <c r="Z14" s="197"/>
      <c r="AA14" s="197"/>
      <c r="AB14" s="197"/>
      <c r="AC14" s="197"/>
      <c r="AD14" s="197"/>
      <c r="AE14" s="197"/>
      <c r="AF14" s="197"/>
      <c r="AG14" s="197"/>
      <c r="AH14" s="197"/>
      <c r="AI14" s="197"/>
      <c r="AJ14" s="197"/>
      <c r="AK14" s="197"/>
      <c r="AL14" s="197"/>
      <c r="AM14" s="197"/>
      <c r="AN14" s="197"/>
      <c r="AO14" s="197"/>
      <c r="AP14" s="197"/>
      <c r="AQ14" s="197"/>
      <c r="AR14" s="197"/>
      <c r="AS14" s="197"/>
      <c r="AT14" s="197"/>
      <c r="AU14" s="197"/>
      <c r="AV14" s="197"/>
      <c r="AW14" s="197"/>
      <c r="AX14" s="197"/>
      <c r="AY14" s="197"/>
      <c r="AZ14" s="197"/>
      <c r="BA14" s="197"/>
      <c r="BB14" s="197"/>
      <c r="BC14" s="197"/>
      <c r="BD14" s="197"/>
    </row>
    <row r="15" spans="1:56" ht="13.9" customHeight="1">
      <c r="A15" s="303">
        <v>6</v>
      </c>
      <c r="B15" s="304">
        <v>44945</v>
      </c>
      <c r="C15" s="305"/>
      <c r="D15" s="306" t="s">
        <v>189</v>
      </c>
      <c r="E15" s="307" t="s">
        <v>539</v>
      </c>
      <c r="F15" s="303">
        <v>2140</v>
      </c>
      <c r="G15" s="303">
        <v>2000</v>
      </c>
      <c r="H15" s="303">
        <v>2277</v>
      </c>
      <c r="I15" s="308" t="s">
        <v>882</v>
      </c>
      <c r="J15" s="297" t="s">
        <v>934</v>
      </c>
      <c r="K15" s="297">
        <f t="shared" si="9"/>
        <v>137</v>
      </c>
      <c r="L15" s="300">
        <f t="shared" si="10"/>
        <v>-14.98</v>
      </c>
      <c r="M15" s="301">
        <f t="shared" si="11"/>
        <v>5.7018691588785045E-2</v>
      </c>
      <c r="N15" s="297" t="s">
        <v>537</v>
      </c>
      <c r="O15" s="302">
        <v>44967</v>
      </c>
      <c r="P15" s="297"/>
      <c r="Q15" s="197"/>
      <c r="R15" s="197" t="s">
        <v>801</v>
      </c>
      <c r="S15" s="197"/>
      <c r="T15" s="197"/>
      <c r="U15" s="197"/>
      <c r="V15" s="197"/>
      <c r="W15" s="197"/>
      <c r="X15" s="197"/>
      <c r="Y15" s="197"/>
      <c r="Z15" s="197"/>
      <c r="AA15" s="197"/>
      <c r="AB15" s="197"/>
      <c r="AC15" s="197"/>
      <c r="AD15" s="197"/>
      <c r="AE15" s="197"/>
      <c r="AF15" s="197"/>
      <c r="AG15" s="197"/>
      <c r="AH15" s="197"/>
      <c r="AI15" s="197"/>
      <c r="AJ15" s="197"/>
      <c r="AK15" s="197"/>
      <c r="AL15" s="197"/>
      <c r="AM15" s="197"/>
      <c r="AN15" s="197"/>
      <c r="AO15" s="197"/>
      <c r="AP15" s="197"/>
      <c r="AQ15" s="197"/>
      <c r="AR15" s="197"/>
      <c r="AS15" s="197"/>
      <c r="AT15" s="197"/>
      <c r="AU15" s="197"/>
      <c r="AV15" s="197"/>
      <c r="AW15" s="197"/>
      <c r="AX15" s="197"/>
      <c r="AY15" s="197"/>
      <c r="AZ15" s="197"/>
      <c r="BA15" s="197"/>
      <c r="BB15" s="197"/>
      <c r="BC15" s="197"/>
      <c r="BD15" s="197"/>
    </row>
    <row r="16" spans="1:56" ht="13.9" customHeight="1">
      <c r="A16" s="303">
        <v>7</v>
      </c>
      <c r="B16" s="304">
        <v>44950</v>
      </c>
      <c r="C16" s="305"/>
      <c r="D16" s="306" t="s">
        <v>175</v>
      </c>
      <c r="E16" s="307" t="s">
        <v>567</v>
      </c>
      <c r="F16" s="303">
        <v>3045</v>
      </c>
      <c r="G16" s="303">
        <v>2890</v>
      </c>
      <c r="H16" s="303">
        <v>3245</v>
      </c>
      <c r="I16" s="308" t="s">
        <v>884</v>
      </c>
      <c r="J16" s="297" t="s">
        <v>956</v>
      </c>
      <c r="K16" s="297">
        <f t="shared" ref="K16" si="12">H16-F16</f>
        <v>200</v>
      </c>
      <c r="L16" s="300">
        <f t="shared" ref="L16" si="13">(F16*-0.7)/100</f>
        <v>-21.315000000000001</v>
      </c>
      <c r="M16" s="301">
        <f t="shared" ref="M16" si="14">(K16+L16)/F16</f>
        <v>5.8681444991789823E-2</v>
      </c>
      <c r="N16" s="297" t="s">
        <v>537</v>
      </c>
      <c r="O16" s="302">
        <v>44972</v>
      </c>
      <c r="P16" s="297"/>
      <c r="Q16" s="197"/>
      <c r="R16" s="197" t="s">
        <v>538</v>
      </c>
      <c r="S16" s="197"/>
      <c r="T16" s="197"/>
      <c r="U16" s="197"/>
      <c r="V16" s="197"/>
      <c r="W16" s="197"/>
      <c r="X16" s="197"/>
      <c r="Y16" s="197"/>
      <c r="Z16" s="197"/>
      <c r="AA16" s="197"/>
      <c r="AB16" s="197"/>
      <c r="AC16" s="197"/>
      <c r="AD16" s="197"/>
      <c r="AE16" s="197"/>
      <c r="AF16" s="197"/>
      <c r="AG16" s="197"/>
      <c r="AH16" s="197"/>
      <c r="AI16" s="197"/>
      <c r="AJ16" s="197"/>
      <c r="AK16" s="197"/>
      <c r="AL16" s="197"/>
      <c r="AM16" s="197"/>
      <c r="AN16" s="197"/>
      <c r="AO16" s="197"/>
      <c r="AP16" s="197"/>
      <c r="AQ16" s="197"/>
      <c r="AR16" s="197"/>
      <c r="AS16" s="197"/>
      <c r="AT16" s="197"/>
      <c r="AU16" s="197"/>
      <c r="AV16" s="197"/>
      <c r="AW16" s="197"/>
      <c r="AX16" s="197"/>
      <c r="AY16" s="197"/>
      <c r="AZ16" s="197"/>
      <c r="BA16" s="197"/>
      <c r="BB16" s="197"/>
      <c r="BC16" s="197"/>
      <c r="BD16" s="197"/>
    </row>
    <row r="17" spans="1:56" ht="13.9" customHeight="1">
      <c r="A17" s="344">
        <v>8</v>
      </c>
      <c r="B17" s="340">
        <v>44950</v>
      </c>
      <c r="C17" s="341"/>
      <c r="D17" s="342" t="s">
        <v>764</v>
      </c>
      <c r="E17" s="343" t="s">
        <v>539</v>
      </c>
      <c r="F17" s="344">
        <v>1435</v>
      </c>
      <c r="G17" s="344">
        <v>1340</v>
      </c>
      <c r="H17" s="344">
        <v>1512.5</v>
      </c>
      <c r="I17" s="345" t="s">
        <v>885</v>
      </c>
      <c r="J17" s="346" t="s">
        <v>894</v>
      </c>
      <c r="K17" s="346">
        <f t="shared" ref="K17" si="15">H17-F17</f>
        <v>77.5</v>
      </c>
      <c r="L17" s="347">
        <f t="shared" ref="L17" si="16">(F17*-0.7)/100</f>
        <v>-10.044999999999998</v>
      </c>
      <c r="M17" s="348">
        <f t="shared" ref="M17" si="17">(K17+L17)/F17</f>
        <v>4.7006968641114984E-2</v>
      </c>
      <c r="N17" s="346" t="s">
        <v>537</v>
      </c>
      <c r="O17" s="349">
        <v>44957</v>
      </c>
      <c r="P17" s="346"/>
      <c r="Q17" s="197"/>
      <c r="R17" s="197" t="s">
        <v>801</v>
      </c>
      <c r="S17" s="197"/>
      <c r="T17" s="197"/>
      <c r="U17" s="197"/>
      <c r="V17" s="197"/>
      <c r="W17" s="197"/>
      <c r="X17" s="197"/>
      <c r="Y17" s="197"/>
      <c r="Z17" s="197"/>
      <c r="AA17" s="197"/>
      <c r="AB17" s="197"/>
      <c r="AC17" s="197"/>
      <c r="AD17" s="197"/>
      <c r="AE17" s="197"/>
      <c r="AF17" s="197"/>
      <c r="AG17" s="197"/>
      <c r="AH17" s="197"/>
      <c r="AI17" s="197"/>
      <c r="AJ17" s="197"/>
      <c r="AK17" s="197"/>
      <c r="AL17" s="197"/>
      <c r="AM17" s="197"/>
      <c r="AN17" s="197"/>
      <c r="AO17" s="197"/>
      <c r="AP17" s="197"/>
      <c r="AQ17" s="197"/>
      <c r="AR17" s="197"/>
      <c r="AS17" s="197"/>
      <c r="AT17" s="197"/>
      <c r="AU17" s="197"/>
      <c r="AV17" s="197"/>
      <c r="AW17" s="197"/>
      <c r="AX17" s="197"/>
      <c r="AY17" s="197"/>
      <c r="AZ17" s="197"/>
      <c r="BA17" s="197"/>
      <c r="BB17" s="197"/>
      <c r="BC17" s="197"/>
      <c r="BD17" s="197"/>
    </row>
    <row r="18" spans="1:56" ht="13.9" customHeight="1">
      <c r="A18" s="303">
        <v>9</v>
      </c>
      <c r="B18" s="304">
        <v>44951</v>
      </c>
      <c r="C18" s="305"/>
      <c r="D18" s="306" t="s">
        <v>454</v>
      </c>
      <c r="E18" s="307" t="s">
        <v>567</v>
      </c>
      <c r="F18" s="303">
        <v>177.5</v>
      </c>
      <c r="G18" s="303">
        <v>167</v>
      </c>
      <c r="H18" s="303">
        <v>189.5</v>
      </c>
      <c r="I18" s="308" t="s">
        <v>879</v>
      </c>
      <c r="J18" s="297" t="s">
        <v>881</v>
      </c>
      <c r="K18" s="297">
        <f t="shared" ref="K18" si="18">H18-F18</f>
        <v>12</v>
      </c>
      <c r="L18" s="300">
        <f t="shared" ref="L18" si="19">(F18*-0.7)/100</f>
        <v>-1.2424999999999999</v>
      </c>
      <c r="M18" s="301">
        <f t="shared" ref="M18" si="20">(K18+L18)/F18</f>
        <v>6.0605633802816902E-2</v>
      </c>
      <c r="N18" s="297" t="s">
        <v>537</v>
      </c>
      <c r="O18" s="302">
        <v>44958</v>
      </c>
      <c r="P18" s="297"/>
      <c r="Q18" s="197"/>
      <c r="R18" s="197" t="s">
        <v>538</v>
      </c>
      <c r="S18" s="197"/>
      <c r="T18" s="197"/>
      <c r="U18" s="197"/>
      <c r="V18" s="197"/>
      <c r="W18" s="197"/>
      <c r="X18" s="197"/>
      <c r="Y18" s="197"/>
      <c r="Z18" s="197"/>
      <c r="AA18" s="197"/>
      <c r="AB18" s="197"/>
      <c r="AC18" s="197"/>
      <c r="AD18" s="197"/>
      <c r="AE18" s="197"/>
      <c r="AF18" s="197"/>
      <c r="AG18" s="197"/>
      <c r="AH18" s="197"/>
      <c r="AI18" s="197"/>
      <c r="AJ18" s="197"/>
      <c r="AK18" s="197"/>
      <c r="AL18" s="197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7"/>
      <c r="AY18" s="197"/>
      <c r="AZ18" s="197"/>
      <c r="BA18" s="197"/>
      <c r="BB18" s="197"/>
      <c r="BC18" s="197"/>
      <c r="BD18" s="197"/>
    </row>
    <row r="19" spans="1:56" ht="13.9" customHeight="1">
      <c r="A19" s="245">
        <v>10</v>
      </c>
      <c r="B19" s="244">
        <v>44953</v>
      </c>
      <c r="C19" s="250"/>
      <c r="D19" s="251" t="s">
        <v>115</v>
      </c>
      <c r="E19" s="252" t="s">
        <v>567</v>
      </c>
      <c r="F19" s="245" t="s">
        <v>888</v>
      </c>
      <c r="G19" s="245">
        <v>1790</v>
      </c>
      <c r="H19" s="245"/>
      <c r="I19" s="253" t="s">
        <v>889</v>
      </c>
      <c r="J19" s="246" t="s">
        <v>540</v>
      </c>
      <c r="K19" s="246"/>
      <c r="L19" s="247"/>
      <c r="M19" s="248"/>
      <c r="N19" s="246"/>
      <c r="O19" s="249"/>
      <c r="P19" s="247"/>
      <c r="Q19" s="197"/>
      <c r="R19" s="197" t="s">
        <v>538</v>
      </c>
      <c r="S19" s="197"/>
      <c r="T19" s="197"/>
      <c r="U19" s="197"/>
      <c r="V19" s="197"/>
      <c r="W19" s="197"/>
      <c r="X19" s="197"/>
      <c r="Y19" s="197"/>
      <c r="Z19" s="197"/>
      <c r="AA19" s="197"/>
      <c r="AB19" s="197"/>
      <c r="AC19" s="197"/>
      <c r="AD19" s="197"/>
      <c r="AE19" s="197"/>
      <c r="AF19" s="197"/>
      <c r="AG19" s="197"/>
      <c r="AH19" s="197"/>
      <c r="AI19" s="197"/>
      <c r="AJ19" s="197"/>
      <c r="AK19" s="197"/>
      <c r="AL19" s="197"/>
      <c r="AM19" s="197"/>
      <c r="AN19" s="197"/>
      <c r="AO19" s="197"/>
      <c r="AP19" s="197"/>
      <c r="AQ19" s="197"/>
      <c r="AR19" s="197"/>
      <c r="AS19" s="197"/>
      <c r="AT19" s="197"/>
      <c r="AU19" s="197"/>
      <c r="AV19" s="197"/>
      <c r="AW19" s="197"/>
      <c r="AX19" s="197"/>
      <c r="AY19" s="197"/>
      <c r="AZ19" s="197"/>
      <c r="BA19" s="197"/>
      <c r="BB19" s="197"/>
      <c r="BC19" s="197"/>
      <c r="BD19" s="197"/>
    </row>
    <row r="20" spans="1:56" ht="13.9" customHeight="1">
      <c r="A20" s="303">
        <v>11</v>
      </c>
      <c r="B20" s="304">
        <v>44958</v>
      </c>
      <c r="C20" s="305"/>
      <c r="D20" s="306" t="s">
        <v>362</v>
      </c>
      <c r="E20" s="307" t="s">
        <v>567</v>
      </c>
      <c r="F20" s="303">
        <v>2645</v>
      </c>
      <c r="G20" s="303">
        <v>2480</v>
      </c>
      <c r="H20" s="303">
        <v>2840</v>
      </c>
      <c r="I20" s="308" t="s">
        <v>897</v>
      </c>
      <c r="J20" s="297" t="s">
        <v>922</v>
      </c>
      <c r="K20" s="297">
        <f t="shared" ref="K20" si="21">H20-F20</f>
        <v>195</v>
      </c>
      <c r="L20" s="300">
        <f t="shared" ref="L20" si="22">(F20*-0.7)/100</f>
        <v>-18.514999999999997</v>
      </c>
      <c r="M20" s="301">
        <f t="shared" ref="M20" si="23">(K20+L20)/F20</f>
        <v>6.6724007561436677E-2</v>
      </c>
      <c r="N20" s="297" t="s">
        <v>537</v>
      </c>
      <c r="O20" s="302">
        <v>44964</v>
      </c>
      <c r="P20" s="297"/>
      <c r="Q20" s="197"/>
      <c r="R20" s="197" t="s">
        <v>538</v>
      </c>
      <c r="S20" s="197"/>
      <c r="T20" s="197"/>
      <c r="U20" s="197"/>
      <c r="V20" s="197"/>
      <c r="W20" s="197"/>
      <c r="X20" s="197"/>
      <c r="Y20" s="197"/>
      <c r="Z20" s="197"/>
      <c r="AA20" s="197"/>
      <c r="AB20" s="197"/>
      <c r="AC20" s="197"/>
      <c r="AD20" s="197"/>
      <c r="AE20" s="197"/>
      <c r="AF20" s="197"/>
      <c r="AG20" s="197"/>
      <c r="AH20" s="197"/>
      <c r="AI20" s="197"/>
      <c r="AJ20" s="197"/>
      <c r="AK20" s="197"/>
      <c r="AL20" s="197"/>
      <c r="AM20" s="197"/>
      <c r="AN20" s="197"/>
      <c r="AO20" s="197"/>
      <c r="AP20" s="197"/>
      <c r="AQ20" s="197"/>
      <c r="AR20" s="197"/>
      <c r="AS20" s="197"/>
      <c r="AT20" s="197"/>
      <c r="AU20" s="197"/>
      <c r="AV20" s="197"/>
      <c r="AW20" s="197"/>
      <c r="AX20" s="197"/>
      <c r="AY20" s="197"/>
      <c r="AZ20" s="197"/>
      <c r="BA20" s="197"/>
      <c r="BB20" s="197"/>
      <c r="BC20" s="197"/>
      <c r="BD20" s="197"/>
    </row>
    <row r="21" spans="1:56" ht="13.9" customHeight="1">
      <c r="A21" s="245">
        <v>12</v>
      </c>
      <c r="B21" s="244">
        <v>44958</v>
      </c>
      <c r="C21" s="250"/>
      <c r="D21" s="251" t="s">
        <v>61</v>
      </c>
      <c r="E21" s="252" t="s">
        <v>567</v>
      </c>
      <c r="F21" s="245" t="s">
        <v>895</v>
      </c>
      <c r="G21" s="245">
        <v>790</v>
      </c>
      <c r="H21" s="245"/>
      <c r="I21" s="253" t="s">
        <v>896</v>
      </c>
      <c r="J21" s="246" t="s">
        <v>540</v>
      </c>
      <c r="K21" s="246"/>
      <c r="L21" s="247"/>
      <c r="M21" s="248"/>
      <c r="N21" s="246"/>
      <c r="O21" s="249"/>
      <c r="P21" s="247"/>
      <c r="Q21" s="197"/>
      <c r="R21" s="197" t="s">
        <v>538</v>
      </c>
      <c r="S21" s="197"/>
      <c r="T21" s="197"/>
      <c r="U21" s="197"/>
      <c r="V21" s="197"/>
      <c r="W21" s="197"/>
      <c r="X21" s="197"/>
      <c r="Y21" s="197"/>
      <c r="Z21" s="197"/>
      <c r="AA21" s="197"/>
      <c r="AB21" s="197"/>
      <c r="AC21" s="197"/>
      <c r="AD21" s="197"/>
      <c r="AE21" s="197"/>
      <c r="AF21" s="197"/>
      <c r="AG21" s="197"/>
      <c r="AH21" s="197"/>
      <c r="AI21" s="197"/>
      <c r="AJ21" s="197"/>
      <c r="AK21" s="197"/>
      <c r="AL21" s="197"/>
      <c r="AM21" s="197"/>
      <c r="AN21" s="197"/>
      <c r="AO21" s="197"/>
      <c r="AP21" s="197"/>
      <c r="AQ21" s="197"/>
      <c r="AR21" s="197"/>
      <c r="AS21" s="197"/>
      <c r="AT21" s="197"/>
      <c r="AU21" s="197"/>
      <c r="AV21" s="197"/>
      <c r="AW21" s="197"/>
      <c r="AX21" s="197"/>
      <c r="AY21" s="197"/>
      <c r="AZ21" s="197"/>
      <c r="BA21" s="197"/>
      <c r="BB21" s="197"/>
      <c r="BC21" s="197"/>
      <c r="BD21" s="197"/>
    </row>
    <row r="22" spans="1:56" ht="13.9" customHeight="1">
      <c r="A22" s="303">
        <v>13</v>
      </c>
      <c r="B22" s="304">
        <v>44959</v>
      </c>
      <c r="C22" s="305"/>
      <c r="D22" s="306" t="s">
        <v>186</v>
      </c>
      <c r="E22" s="307" t="s">
        <v>567</v>
      </c>
      <c r="F22" s="303">
        <v>522.5</v>
      </c>
      <c r="G22" s="303">
        <v>478</v>
      </c>
      <c r="H22" s="303">
        <v>553</v>
      </c>
      <c r="I22" s="308" t="s">
        <v>910</v>
      </c>
      <c r="J22" s="297" t="s">
        <v>933</v>
      </c>
      <c r="K22" s="297">
        <f t="shared" ref="K22" si="24">H22-F22</f>
        <v>30.5</v>
      </c>
      <c r="L22" s="300">
        <f t="shared" ref="L22" si="25">(F22*-0.7)/100</f>
        <v>-3.6575000000000002</v>
      </c>
      <c r="M22" s="301">
        <f t="shared" ref="M22" si="26">(K22+L22)/F22</f>
        <v>5.13732057416268E-2</v>
      </c>
      <c r="N22" s="297" t="s">
        <v>537</v>
      </c>
      <c r="O22" s="302">
        <v>44967</v>
      </c>
      <c r="P22" s="297"/>
      <c r="Q22" s="197"/>
      <c r="R22" s="197" t="s">
        <v>538</v>
      </c>
      <c r="S22" s="197"/>
      <c r="T22" s="197"/>
      <c r="U22" s="197"/>
      <c r="V22" s="197"/>
      <c r="W22" s="197"/>
      <c r="X22" s="197"/>
      <c r="Y22" s="197"/>
      <c r="Z22" s="197"/>
      <c r="AA22" s="197"/>
      <c r="AB22" s="197"/>
      <c r="AC22" s="197"/>
      <c r="AD22" s="197"/>
      <c r="AE22" s="197"/>
      <c r="AF22" s="197"/>
      <c r="AG22" s="197"/>
      <c r="AH22" s="197"/>
      <c r="AI22" s="197"/>
      <c r="AJ22" s="197"/>
      <c r="AK22" s="197"/>
      <c r="AL22" s="197"/>
      <c r="AM22" s="197"/>
      <c r="AN22" s="197"/>
      <c r="AO22" s="197"/>
      <c r="AP22" s="197"/>
      <c r="AQ22" s="197"/>
      <c r="AR22" s="197"/>
      <c r="AS22" s="197"/>
      <c r="AT22" s="197"/>
      <c r="AU22" s="197"/>
      <c r="AV22" s="197"/>
      <c r="AW22" s="197"/>
      <c r="AX22" s="197"/>
      <c r="AY22" s="197"/>
      <c r="AZ22" s="197"/>
      <c r="BA22" s="197"/>
      <c r="BB22" s="197"/>
      <c r="BC22" s="197"/>
      <c r="BD22" s="197"/>
    </row>
    <row r="23" spans="1:56" ht="13.9" customHeight="1">
      <c r="A23" s="303">
        <v>14</v>
      </c>
      <c r="B23" s="304">
        <v>44963</v>
      </c>
      <c r="C23" s="305"/>
      <c r="D23" s="306" t="s">
        <v>915</v>
      </c>
      <c r="E23" s="307" t="s">
        <v>567</v>
      </c>
      <c r="F23" s="303">
        <v>4500</v>
      </c>
      <c r="G23" s="303">
        <v>4190</v>
      </c>
      <c r="H23" s="303">
        <v>4785</v>
      </c>
      <c r="I23" s="308" t="s">
        <v>916</v>
      </c>
      <c r="J23" s="297" t="s">
        <v>968</v>
      </c>
      <c r="K23" s="297">
        <f t="shared" ref="K23" si="27">H23-F23</f>
        <v>285</v>
      </c>
      <c r="L23" s="300">
        <f t="shared" ref="L23" si="28">(F23*-0.7)/100</f>
        <v>-31.5</v>
      </c>
      <c r="M23" s="301">
        <f t="shared" ref="M23" si="29">(K23+L23)/F23</f>
        <v>5.6333333333333332E-2</v>
      </c>
      <c r="N23" s="297" t="s">
        <v>537</v>
      </c>
      <c r="O23" s="302">
        <v>44973</v>
      </c>
      <c r="P23" s="297"/>
      <c r="Q23" s="197"/>
      <c r="R23" s="197" t="s">
        <v>538</v>
      </c>
      <c r="S23" s="197"/>
      <c r="T23" s="197"/>
      <c r="U23" s="197"/>
      <c r="V23" s="197"/>
      <c r="W23" s="197"/>
      <c r="X23" s="197"/>
      <c r="Y23" s="197"/>
      <c r="Z23" s="197"/>
      <c r="AA23" s="197"/>
      <c r="AB23" s="197"/>
      <c r="AC23" s="197"/>
      <c r="AD23" s="197"/>
      <c r="AE23" s="197"/>
      <c r="AF23" s="197"/>
      <c r="AG23" s="197"/>
      <c r="AH23" s="197"/>
      <c r="AI23" s="197"/>
      <c r="AJ23" s="197"/>
      <c r="AK23" s="197"/>
      <c r="AL23" s="197"/>
      <c r="AM23" s="197"/>
      <c r="AN23" s="197"/>
      <c r="AO23" s="197"/>
      <c r="AP23" s="197"/>
      <c r="AQ23" s="197"/>
      <c r="AR23" s="197"/>
      <c r="AS23" s="197"/>
      <c r="AT23" s="197"/>
      <c r="AU23" s="197"/>
      <c r="AV23" s="197"/>
      <c r="AW23" s="197"/>
      <c r="AX23" s="197"/>
      <c r="AY23" s="197"/>
      <c r="AZ23" s="197"/>
      <c r="BA23" s="197"/>
      <c r="BB23" s="197"/>
      <c r="BC23" s="197"/>
      <c r="BD23" s="197"/>
    </row>
    <row r="24" spans="1:56" ht="13.9" customHeight="1">
      <c r="A24" s="245">
        <v>15</v>
      </c>
      <c r="B24" s="244">
        <v>44963</v>
      </c>
      <c r="C24" s="250"/>
      <c r="D24" s="251" t="s">
        <v>917</v>
      </c>
      <c r="E24" s="252" t="s">
        <v>567</v>
      </c>
      <c r="F24" s="245" t="s">
        <v>970</v>
      </c>
      <c r="G24" s="245">
        <v>660</v>
      </c>
      <c r="H24" s="245"/>
      <c r="I24" s="253" t="s">
        <v>918</v>
      </c>
      <c r="J24" s="246" t="s">
        <v>540</v>
      </c>
      <c r="K24" s="246"/>
      <c r="L24" s="247"/>
      <c r="M24" s="248"/>
      <c r="N24" s="246"/>
      <c r="O24" s="249"/>
      <c r="P24" s="247"/>
      <c r="Q24" s="197"/>
      <c r="R24" s="197" t="s">
        <v>538</v>
      </c>
      <c r="S24" s="197"/>
      <c r="T24" s="197"/>
      <c r="U24" s="197"/>
      <c r="V24" s="197"/>
      <c r="W24" s="197"/>
      <c r="X24" s="197"/>
      <c r="Y24" s="197"/>
      <c r="Z24" s="197"/>
      <c r="AA24" s="197"/>
      <c r="AB24" s="197"/>
      <c r="AC24" s="197"/>
      <c r="AD24" s="197"/>
      <c r="AE24" s="197"/>
      <c r="AF24" s="197"/>
      <c r="AG24" s="197"/>
      <c r="AH24" s="197"/>
      <c r="AI24" s="197"/>
      <c r="AJ24" s="197"/>
      <c r="AK24" s="197"/>
      <c r="AL24" s="197"/>
      <c r="AM24" s="197"/>
      <c r="AN24" s="197"/>
      <c r="AO24" s="197"/>
      <c r="AP24" s="197"/>
      <c r="AQ24" s="197"/>
      <c r="AR24" s="197"/>
      <c r="AS24" s="197"/>
      <c r="AT24" s="197"/>
      <c r="AU24" s="197"/>
      <c r="AV24" s="197"/>
      <c r="AW24" s="197"/>
      <c r="AX24" s="197"/>
      <c r="AY24" s="197"/>
      <c r="AZ24" s="197"/>
      <c r="BA24" s="197"/>
      <c r="BB24" s="197"/>
      <c r="BC24" s="197"/>
      <c r="BD24" s="197"/>
    </row>
    <row r="25" spans="1:56" ht="13.9" customHeight="1">
      <c r="A25" s="303">
        <v>16</v>
      </c>
      <c r="B25" s="304">
        <v>44963</v>
      </c>
      <c r="C25" s="305"/>
      <c r="D25" s="306" t="s">
        <v>919</v>
      </c>
      <c r="E25" s="307" t="s">
        <v>567</v>
      </c>
      <c r="F25" s="303">
        <v>1890</v>
      </c>
      <c r="G25" s="303">
        <v>1745</v>
      </c>
      <c r="H25" s="303">
        <v>2025</v>
      </c>
      <c r="I25" s="308" t="s">
        <v>920</v>
      </c>
      <c r="J25" s="297" t="s">
        <v>921</v>
      </c>
      <c r="K25" s="297">
        <f t="shared" ref="K25" si="30">H25-F25</f>
        <v>135</v>
      </c>
      <c r="L25" s="300">
        <f t="shared" ref="L25" si="31">(F25*-0.7)/100</f>
        <v>-13.23</v>
      </c>
      <c r="M25" s="301">
        <f t="shared" ref="M25" si="32">(K25+L25)/F25</f>
        <v>6.4428571428571432E-2</v>
      </c>
      <c r="N25" s="297" t="s">
        <v>537</v>
      </c>
      <c r="O25" s="302">
        <v>44964</v>
      </c>
      <c r="P25" s="297"/>
      <c r="Q25" s="197"/>
      <c r="R25" s="197" t="s">
        <v>538</v>
      </c>
      <c r="S25" s="197"/>
      <c r="T25" s="197"/>
      <c r="U25" s="197"/>
      <c r="V25" s="197"/>
      <c r="W25" s="197"/>
      <c r="X25" s="197"/>
      <c r="Y25" s="197"/>
      <c r="Z25" s="197"/>
      <c r="AA25" s="197"/>
      <c r="AB25" s="197"/>
      <c r="AC25" s="197"/>
      <c r="AD25" s="197"/>
      <c r="AE25" s="197"/>
      <c r="AF25" s="197"/>
      <c r="AG25" s="197"/>
      <c r="AH25" s="197"/>
      <c r="AI25" s="197"/>
      <c r="AJ25" s="197"/>
      <c r="AK25" s="197"/>
      <c r="AL25" s="197"/>
      <c r="AM25" s="197"/>
      <c r="AN25" s="197"/>
      <c r="AO25" s="197"/>
      <c r="AP25" s="197"/>
      <c r="AQ25" s="197"/>
      <c r="AR25" s="197"/>
      <c r="AS25" s="197"/>
      <c r="AT25" s="197"/>
      <c r="AU25" s="197"/>
      <c r="AV25" s="197"/>
      <c r="AW25" s="197"/>
      <c r="AX25" s="197"/>
      <c r="AY25" s="197"/>
      <c r="AZ25" s="197"/>
      <c r="BA25" s="197"/>
      <c r="BB25" s="197"/>
      <c r="BC25" s="197"/>
      <c r="BD25" s="197"/>
    </row>
    <row r="26" spans="1:56" ht="13.9" customHeight="1">
      <c r="A26" s="303">
        <v>17</v>
      </c>
      <c r="B26" s="304">
        <v>44965</v>
      </c>
      <c r="C26" s="305"/>
      <c r="D26" s="306" t="s">
        <v>391</v>
      </c>
      <c r="E26" s="307" t="s">
        <v>567</v>
      </c>
      <c r="F26" s="303">
        <v>452.2</v>
      </c>
      <c r="G26" s="303">
        <v>415</v>
      </c>
      <c r="H26" s="303">
        <v>474</v>
      </c>
      <c r="I26" s="308" t="s">
        <v>927</v>
      </c>
      <c r="J26" s="297" t="s">
        <v>943</v>
      </c>
      <c r="K26" s="297">
        <f t="shared" ref="K26" si="33">H26-F26</f>
        <v>21.800000000000011</v>
      </c>
      <c r="L26" s="300">
        <f t="shared" ref="L26" si="34">(F26*-0.7)/100</f>
        <v>-3.1653999999999995</v>
      </c>
      <c r="M26" s="301">
        <f t="shared" ref="M26" si="35">(K26+L26)/F26</f>
        <v>4.1208757187085387E-2</v>
      </c>
      <c r="N26" s="297" t="s">
        <v>537</v>
      </c>
      <c r="O26" s="302">
        <v>44971</v>
      </c>
      <c r="P26" s="297"/>
      <c r="Q26" s="197"/>
      <c r="R26" s="197" t="s">
        <v>538</v>
      </c>
      <c r="S26" s="197"/>
      <c r="T26" s="197"/>
      <c r="U26" s="197"/>
      <c r="V26" s="197"/>
      <c r="W26" s="197"/>
      <c r="X26" s="197"/>
      <c r="Y26" s="197"/>
      <c r="Z26" s="197"/>
      <c r="AA26" s="197"/>
      <c r="AB26" s="197"/>
      <c r="AC26" s="197"/>
      <c r="AD26" s="197"/>
      <c r="AE26" s="197"/>
      <c r="AF26" s="197"/>
      <c r="AG26" s="197"/>
      <c r="AH26" s="197"/>
      <c r="AI26" s="197"/>
      <c r="AJ26" s="197"/>
      <c r="AK26" s="197"/>
      <c r="AL26" s="197"/>
      <c r="AM26" s="197"/>
      <c r="AN26" s="197"/>
      <c r="AO26" s="197"/>
      <c r="AP26" s="197"/>
      <c r="AQ26" s="197"/>
      <c r="AR26" s="197"/>
      <c r="AS26" s="197"/>
      <c r="AT26" s="197"/>
      <c r="AU26" s="197"/>
      <c r="AV26" s="197"/>
      <c r="AW26" s="197"/>
      <c r="AX26" s="197"/>
      <c r="AY26" s="197"/>
      <c r="AZ26" s="197"/>
      <c r="BA26" s="197"/>
      <c r="BB26" s="197"/>
      <c r="BC26" s="197"/>
      <c r="BD26" s="197"/>
    </row>
    <row r="27" spans="1:56" ht="13.9" customHeight="1">
      <c r="A27" s="245">
        <v>18</v>
      </c>
      <c r="B27" s="244">
        <v>44966</v>
      </c>
      <c r="C27" s="250"/>
      <c r="D27" s="251" t="s">
        <v>43</v>
      </c>
      <c r="E27" s="252" t="s">
        <v>567</v>
      </c>
      <c r="F27" s="245" t="s">
        <v>971</v>
      </c>
      <c r="G27" s="245">
        <v>1745</v>
      </c>
      <c r="H27" s="245"/>
      <c r="I27" s="253" t="s">
        <v>920</v>
      </c>
      <c r="J27" s="246" t="s">
        <v>540</v>
      </c>
      <c r="K27" s="246"/>
      <c r="L27" s="247"/>
      <c r="M27" s="248"/>
      <c r="N27" s="246"/>
      <c r="O27" s="249"/>
      <c r="P27" s="247"/>
      <c r="Q27" s="197"/>
      <c r="R27" s="197" t="s">
        <v>538</v>
      </c>
      <c r="S27" s="197"/>
      <c r="T27" s="197"/>
      <c r="U27" s="197"/>
      <c r="V27" s="197"/>
      <c r="W27" s="197"/>
      <c r="X27" s="197"/>
      <c r="Y27" s="197"/>
      <c r="Z27" s="197"/>
      <c r="AA27" s="197"/>
      <c r="AB27" s="197"/>
      <c r="AC27" s="197"/>
      <c r="AD27" s="197"/>
      <c r="AE27" s="197"/>
      <c r="AF27" s="197"/>
      <c r="AG27" s="197"/>
      <c r="AH27" s="197"/>
      <c r="AI27" s="197"/>
      <c r="AJ27" s="197"/>
      <c r="AK27" s="197"/>
      <c r="AL27" s="197"/>
      <c r="AM27" s="197"/>
      <c r="AN27" s="197"/>
      <c r="AO27" s="197"/>
      <c r="AP27" s="197"/>
      <c r="AQ27" s="197"/>
      <c r="AR27" s="197"/>
      <c r="AS27" s="197"/>
      <c r="AT27" s="197"/>
      <c r="AU27" s="197"/>
      <c r="AV27" s="197"/>
      <c r="AW27" s="197"/>
      <c r="AX27" s="197"/>
      <c r="AY27" s="197"/>
      <c r="AZ27" s="197"/>
      <c r="BA27" s="197"/>
      <c r="BB27" s="197"/>
      <c r="BC27" s="197"/>
      <c r="BD27" s="197"/>
    </row>
    <row r="28" spans="1:56" ht="13.9" customHeight="1">
      <c r="A28" s="303">
        <v>19</v>
      </c>
      <c r="B28" s="304">
        <v>44972</v>
      </c>
      <c r="C28" s="305"/>
      <c r="D28" s="306" t="s">
        <v>175</v>
      </c>
      <c r="E28" s="307" t="s">
        <v>567</v>
      </c>
      <c r="F28" s="303">
        <v>3085</v>
      </c>
      <c r="G28" s="303">
        <v>2890</v>
      </c>
      <c r="H28" s="303">
        <v>3265</v>
      </c>
      <c r="I28" s="308" t="s">
        <v>884</v>
      </c>
      <c r="J28" s="297" t="s">
        <v>967</v>
      </c>
      <c r="K28" s="297">
        <f t="shared" ref="K28" si="36">H28-F28</f>
        <v>180</v>
      </c>
      <c r="L28" s="300">
        <f t="shared" ref="L28" si="37">(F28*-0.7)/100</f>
        <v>-21.594999999999999</v>
      </c>
      <c r="M28" s="301">
        <f t="shared" ref="M28" si="38">(K28+L28)/F28</f>
        <v>5.134683954619125E-2</v>
      </c>
      <c r="N28" s="297" t="s">
        <v>537</v>
      </c>
      <c r="O28" s="302">
        <v>44973</v>
      </c>
      <c r="P28" s="297"/>
      <c r="Q28" s="197"/>
      <c r="R28" s="197" t="s">
        <v>538</v>
      </c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  <c r="AY28" s="197"/>
      <c r="AZ28" s="197"/>
      <c r="BA28" s="197"/>
      <c r="BB28" s="197"/>
      <c r="BC28" s="197"/>
      <c r="BD28" s="197"/>
    </row>
    <row r="29" spans="1:56" ht="13.9" customHeight="1">
      <c r="A29" s="245">
        <v>20</v>
      </c>
      <c r="B29" s="244">
        <v>44973</v>
      </c>
      <c r="C29" s="250"/>
      <c r="D29" s="251" t="s">
        <v>174</v>
      </c>
      <c r="E29" s="252" t="s">
        <v>567</v>
      </c>
      <c r="F29" s="245" t="s">
        <v>972</v>
      </c>
      <c r="G29" s="245">
        <v>2170</v>
      </c>
      <c r="H29" s="245"/>
      <c r="I29" s="253" t="s">
        <v>973</v>
      </c>
      <c r="J29" s="246" t="s">
        <v>540</v>
      </c>
      <c r="K29" s="246"/>
      <c r="L29" s="247"/>
      <c r="M29" s="248"/>
      <c r="N29" s="246"/>
      <c r="O29" s="249"/>
      <c r="P29" s="247"/>
      <c r="Q29" s="197"/>
      <c r="R29" s="197"/>
      <c r="S29" s="197"/>
      <c r="T29" s="197"/>
      <c r="U29" s="197"/>
      <c r="V29" s="197"/>
      <c r="W29" s="197"/>
      <c r="X29" s="197"/>
      <c r="Y29" s="197"/>
      <c r="Z29" s="197"/>
      <c r="AA29" s="197"/>
      <c r="AB29" s="197"/>
      <c r="AC29" s="197"/>
      <c r="AD29" s="197"/>
      <c r="AE29" s="197"/>
      <c r="AF29" s="197"/>
      <c r="AG29" s="197"/>
      <c r="AH29" s="197"/>
      <c r="AI29" s="197"/>
      <c r="AJ29" s="197"/>
      <c r="AK29" s="197"/>
      <c r="AL29" s="197"/>
      <c r="AM29" s="197"/>
      <c r="AN29" s="197"/>
      <c r="AO29" s="197"/>
      <c r="AP29" s="197"/>
      <c r="AQ29" s="197"/>
      <c r="AR29" s="197"/>
      <c r="AS29" s="197"/>
      <c r="AT29" s="197"/>
      <c r="AU29" s="197"/>
      <c r="AV29" s="197"/>
      <c r="AW29" s="197"/>
      <c r="AX29" s="197"/>
      <c r="AY29" s="197"/>
      <c r="AZ29" s="197"/>
      <c r="BA29" s="197"/>
      <c r="BB29" s="197"/>
      <c r="BC29" s="197"/>
      <c r="BD29" s="197"/>
    </row>
    <row r="30" spans="1:56" ht="13.9" customHeight="1">
      <c r="A30" s="245"/>
      <c r="B30" s="244"/>
      <c r="C30" s="250"/>
      <c r="D30" s="251"/>
      <c r="E30" s="252"/>
      <c r="F30" s="245"/>
      <c r="G30" s="245"/>
      <c r="H30" s="245"/>
      <c r="I30" s="253"/>
      <c r="J30" s="246"/>
      <c r="K30" s="246"/>
      <c r="L30" s="247"/>
      <c r="M30" s="248"/>
      <c r="N30" s="246"/>
      <c r="O30" s="249"/>
      <c r="P30" s="247"/>
      <c r="Q30" s="197"/>
      <c r="R30" s="197"/>
      <c r="S30" s="197"/>
      <c r="T30" s="197"/>
      <c r="U30" s="197"/>
      <c r="V30" s="197"/>
      <c r="W30" s="197"/>
      <c r="X30" s="197"/>
      <c r="Y30" s="197"/>
      <c r="Z30" s="197"/>
      <c r="AA30" s="197"/>
      <c r="AB30" s="197"/>
      <c r="AC30" s="197"/>
      <c r="AD30" s="197"/>
      <c r="AE30" s="197"/>
      <c r="AF30" s="197"/>
      <c r="AG30" s="197"/>
      <c r="AH30" s="197"/>
      <c r="AI30" s="197"/>
      <c r="AJ30" s="197"/>
      <c r="AK30" s="197"/>
      <c r="AL30" s="197"/>
      <c r="AM30" s="197"/>
      <c r="AN30" s="197"/>
      <c r="AO30" s="197"/>
      <c r="AP30" s="197"/>
      <c r="AQ30" s="197"/>
      <c r="AR30" s="197"/>
      <c r="AS30" s="197"/>
      <c r="AT30" s="197"/>
      <c r="AU30" s="197"/>
      <c r="AV30" s="197"/>
      <c r="AW30" s="197"/>
      <c r="AX30" s="197"/>
      <c r="AY30" s="197"/>
      <c r="AZ30" s="197"/>
      <c r="BA30" s="197"/>
      <c r="BB30" s="197"/>
      <c r="BC30" s="197"/>
      <c r="BD30" s="197"/>
    </row>
    <row r="31" spans="1:56" ht="14.25" customHeight="1">
      <c r="A31" s="97"/>
      <c r="B31" s="98"/>
      <c r="C31" s="99"/>
      <c r="D31" s="100"/>
      <c r="E31" s="101"/>
      <c r="F31" s="101"/>
      <c r="H31" s="101"/>
      <c r="I31" s="102"/>
      <c r="J31" s="103"/>
      <c r="K31" s="103"/>
      <c r="L31" s="104"/>
      <c r="M31" s="105"/>
      <c r="N31" s="106"/>
      <c r="O31" s="107"/>
      <c r="P31" s="108"/>
      <c r="Q31" s="197"/>
      <c r="R31" s="197"/>
      <c r="S31" s="197"/>
      <c r="T31" s="197"/>
      <c r="U31" s="197"/>
      <c r="V31" s="197"/>
      <c r="W31" s="197"/>
      <c r="X31" s="197"/>
      <c r="Y31" s="197"/>
      <c r="Z31" s="197"/>
      <c r="AA31" s="197"/>
      <c r="AB31" s="197"/>
      <c r="AC31" s="197"/>
      <c r="AD31" s="197"/>
      <c r="AE31" s="197"/>
      <c r="AF31" s="197"/>
      <c r="AG31" s="197"/>
      <c r="AH31" s="197"/>
      <c r="AI31" s="197"/>
      <c r="AJ31" s="197"/>
      <c r="AK31" s="197"/>
      <c r="AL31" s="197"/>
      <c r="AM31" s="197"/>
      <c r="AN31" s="197"/>
      <c r="AO31" s="197"/>
      <c r="AP31" s="197"/>
      <c r="AQ31" s="197"/>
      <c r="AR31" s="197"/>
      <c r="AS31" s="197"/>
      <c r="AT31" s="197"/>
      <c r="AU31" s="197"/>
      <c r="AV31" s="197"/>
      <c r="AW31" s="197"/>
      <c r="AX31" s="197"/>
      <c r="AY31" s="197"/>
      <c r="AZ31" s="197"/>
      <c r="BA31" s="197"/>
      <c r="BB31" s="197"/>
      <c r="BC31" s="197"/>
      <c r="BD31" s="197"/>
    </row>
    <row r="32" spans="1:56" ht="14.25" customHeight="1">
      <c r="A32" s="97"/>
      <c r="B32" s="98"/>
      <c r="C32" s="99"/>
      <c r="D32" s="100"/>
      <c r="E32" s="101"/>
      <c r="F32" s="101"/>
      <c r="G32" s="97"/>
      <c r="H32" s="101"/>
      <c r="I32" s="102"/>
      <c r="J32" s="103"/>
      <c r="K32" s="103"/>
      <c r="L32" s="104"/>
      <c r="M32" s="105"/>
      <c r="N32" s="106"/>
      <c r="O32" s="107"/>
      <c r="P32" s="108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09" t="s">
        <v>541</v>
      </c>
      <c r="B33" s="110"/>
      <c r="C33" s="111"/>
      <c r="E33" s="112"/>
      <c r="F33" s="112"/>
      <c r="G33" s="112"/>
      <c r="H33" s="112"/>
      <c r="I33" s="112"/>
      <c r="J33" s="113"/>
      <c r="K33" s="112"/>
      <c r="L33" s="114"/>
      <c r="M33" s="54"/>
      <c r="N33" s="113"/>
      <c r="O33" s="11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" customHeight="1">
      <c r="A34" s="115" t="s">
        <v>542</v>
      </c>
      <c r="B34" s="109"/>
      <c r="C34" s="109"/>
      <c r="D34" s="109"/>
      <c r="E34" s="41"/>
      <c r="F34" s="116" t="s">
        <v>543</v>
      </c>
      <c r="G34" s="6"/>
      <c r="H34" s="6"/>
      <c r="I34" s="6"/>
      <c r="J34" s="117"/>
      <c r="K34" s="118"/>
      <c r="L34" s="118"/>
      <c r="M34" s="119"/>
      <c r="N34" s="1"/>
      <c r="O34" s="120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</row>
    <row r="35" spans="1:38" ht="12" customHeight="1">
      <c r="A35" s="109" t="s">
        <v>544</v>
      </c>
      <c r="B35" s="109"/>
      <c r="C35" s="109"/>
      <c r="D35" s="109" t="s">
        <v>791</v>
      </c>
      <c r="E35" s="6"/>
      <c r="F35" s="116" t="s">
        <v>545</v>
      </c>
      <c r="G35" s="6"/>
      <c r="H35" s="6"/>
      <c r="I35" s="6"/>
      <c r="J35" s="117"/>
      <c r="K35" s="118"/>
      <c r="L35" s="118"/>
      <c r="M35" s="119"/>
      <c r="N35" s="1"/>
      <c r="O35" s="120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2" customHeight="1">
      <c r="A36" s="109"/>
      <c r="B36" s="109"/>
      <c r="C36" s="109"/>
      <c r="D36" s="109"/>
      <c r="E36" s="6"/>
      <c r="F36" s="6"/>
      <c r="G36" s="6"/>
      <c r="H36" s="6"/>
      <c r="I36" s="6"/>
      <c r="J36" s="121"/>
      <c r="K36" s="118"/>
      <c r="L36" s="118"/>
      <c r="M36" s="6"/>
      <c r="N36" s="122"/>
      <c r="O36" s="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</row>
    <row r="37" spans="1:38" ht="12.75" customHeight="1">
      <c r="A37" s="1"/>
      <c r="B37" s="123" t="s">
        <v>546</v>
      </c>
      <c r="C37" s="123"/>
      <c r="D37" s="123"/>
      <c r="E37" s="123"/>
      <c r="F37" s="124"/>
      <c r="G37" s="6"/>
      <c r="H37" s="6"/>
      <c r="I37" s="125"/>
      <c r="J37" s="126"/>
      <c r="K37" s="127"/>
      <c r="L37" s="126"/>
      <c r="M37" s="6"/>
      <c r="N37" s="1"/>
      <c r="O37" s="1"/>
      <c r="P37" s="1"/>
      <c r="R37" s="54"/>
      <c r="S37" s="1"/>
      <c r="T37" s="1"/>
      <c r="U37" s="1"/>
      <c r="V37" s="1"/>
      <c r="W37" s="1"/>
      <c r="X37" s="1"/>
      <c r="Y37" s="1"/>
      <c r="Z37" s="1"/>
    </row>
    <row r="38" spans="1:38" ht="38.25" customHeight="1">
      <c r="A38" s="266" t="s">
        <v>16</v>
      </c>
      <c r="B38" s="266" t="s">
        <v>514</v>
      </c>
      <c r="C38" s="266"/>
      <c r="D38" s="228" t="s">
        <v>525</v>
      </c>
      <c r="E38" s="266" t="s">
        <v>526</v>
      </c>
      <c r="F38" s="266" t="s">
        <v>527</v>
      </c>
      <c r="G38" s="266" t="s">
        <v>547</v>
      </c>
      <c r="H38" s="266" t="s">
        <v>529</v>
      </c>
      <c r="I38" s="266" t="s">
        <v>530</v>
      </c>
      <c r="J38" s="96" t="s">
        <v>531</v>
      </c>
      <c r="K38" s="94" t="s">
        <v>548</v>
      </c>
      <c r="L38" s="129" t="s">
        <v>533</v>
      </c>
      <c r="M38" s="96" t="s">
        <v>534</v>
      </c>
      <c r="N38" s="93" t="s">
        <v>535</v>
      </c>
      <c r="O38" s="228" t="s">
        <v>536</v>
      </c>
      <c r="P38" s="41"/>
      <c r="Q38" s="1"/>
      <c r="R38" s="54"/>
      <c r="S38" s="54"/>
      <c r="T38" s="54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</row>
    <row r="39" spans="1:38" s="276" customFormat="1" ht="13.5" customHeight="1">
      <c r="A39" s="269">
        <v>1</v>
      </c>
      <c r="B39" s="268">
        <v>44957</v>
      </c>
      <c r="C39" s="336"/>
      <c r="D39" s="337" t="s">
        <v>186</v>
      </c>
      <c r="E39" s="338" t="s">
        <v>539</v>
      </c>
      <c r="F39" s="269">
        <v>551</v>
      </c>
      <c r="G39" s="269">
        <v>530</v>
      </c>
      <c r="H39" s="269">
        <v>530</v>
      </c>
      <c r="I39" s="339" t="s">
        <v>893</v>
      </c>
      <c r="J39" s="267" t="s">
        <v>898</v>
      </c>
      <c r="K39" s="267">
        <f t="shared" ref="K39:K40" si="39">H39-F39</f>
        <v>-21</v>
      </c>
      <c r="L39" s="309">
        <f t="shared" ref="L39" si="40">(F39*-0.7)/100</f>
        <v>-3.8569999999999998</v>
      </c>
      <c r="M39" s="310">
        <f t="shared" ref="M39:M40" si="41">(K39+L39)/F39</f>
        <v>-4.5112522686025405E-2</v>
      </c>
      <c r="N39" s="267" t="s">
        <v>549</v>
      </c>
      <c r="O39" s="311">
        <v>44958</v>
      </c>
      <c r="P39" s="274"/>
      <c r="Q39" s="198"/>
      <c r="R39" s="227" t="s">
        <v>538</v>
      </c>
      <c r="S39" s="197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5"/>
      <c r="AE39" s="275"/>
      <c r="AF39" s="275"/>
      <c r="AG39" s="275"/>
      <c r="AH39" s="275"/>
      <c r="AI39" s="275"/>
      <c r="AJ39" s="275"/>
      <c r="AK39" s="275"/>
      <c r="AL39" s="275"/>
    </row>
    <row r="40" spans="1:38" s="276" customFormat="1" ht="13.5" customHeight="1">
      <c r="A40" s="299">
        <v>2</v>
      </c>
      <c r="B40" s="298">
        <v>44958</v>
      </c>
      <c r="C40" s="332"/>
      <c r="D40" s="333" t="s">
        <v>145</v>
      </c>
      <c r="E40" s="334" t="s">
        <v>539</v>
      </c>
      <c r="F40" s="299">
        <v>2110</v>
      </c>
      <c r="G40" s="299">
        <v>2035</v>
      </c>
      <c r="H40" s="299">
        <v>2175</v>
      </c>
      <c r="I40" s="335" t="s">
        <v>899</v>
      </c>
      <c r="J40" s="297" t="s">
        <v>874</v>
      </c>
      <c r="K40" s="297">
        <f t="shared" si="39"/>
        <v>65</v>
      </c>
      <c r="L40" s="300">
        <f>(F40*-0.07)/100</f>
        <v>-1.4770000000000001</v>
      </c>
      <c r="M40" s="301">
        <f t="shared" si="41"/>
        <v>3.0105687203791472E-2</v>
      </c>
      <c r="N40" s="297" t="s">
        <v>537</v>
      </c>
      <c r="O40" s="302">
        <v>44958</v>
      </c>
      <c r="P40" s="274"/>
      <c r="Q40" s="198"/>
      <c r="R40" s="227" t="s">
        <v>538</v>
      </c>
      <c r="S40" s="197"/>
      <c r="T40" s="275"/>
      <c r="U40" s="275"/>
      <c r="V40" s="275"/>
      <c r="W40" s="275"/>
      <c r="X40" s="275"/>
      <c r="Y40" s="275"/>
      <c r="Z40" s="275"/>
      <c r="AA40" s="275"/>
      <c r="AB40" s="275"/>
      <c r="AC40" s="275"/>
      <c r="AD40" s="275"/>
      <c r="AE40" s="275"/>
      <c r="AF40" s="275"/>
      <c r="AG40" s="275"/>
      <c r="AH40" s="275"/>
      <c r="AI40" s="275"/>
      <c r="AJ40" s="275"/>
      <c r="AK40" s="275"/>
      <c r="AL40" s="275"/>
    </row>
    <row r="41" spans="1:38" s="276" customFormat="1" ht="13.5" customHeight="1">
      <c r="A41" s="269">
        <v>3</v>
      </c>
      <c r="B41" s="268">
        <v>44958</v>
      </c>
      <c r="C41" s="336"/>
      <c r="D41" s="337" t="s">
        <v>300</v>
      </c>
      <c r="E41" s="338" t="s">
        <v>539</v>
      </c>
      <c r="F41" s="269">
        <v>406</v>
      </c>
      <c r="G41" s="269">
        <v>390</v>
      </c>
      <c r="H41" s="269">
        <v>388</v>
      </c>
      <c r="I41" s="339" t="s">
        <v>900</v>
      </c>
      <c r="J41" s="267" t="s">
        <v>901</v>
      </c>
      <c r="K41" s="267">
        <f t="shared" ref="K41:K42" si="42">H41-F41</f>
        <v>-18</v>
      </c>
      <c r="L41" s="309">
        <f>(F41*-0.07)/100</f>
        <v>-0.28420000000000001</v>
      </c>
      <c r="M41" s="310">
        <f t="shared" ref="M41:M42" si="43">(K41+L41)/F41</f>
        <v>-4.5034975369458122E-2</v>
      </c>
      <c r="N41" s="267" t="s">
        <v>549</v>
      </c>
      <c r="O41" s="311">
        <v>44958</v>
      </c>
      <c r="P41" s="274"/>
      <c r="Q41" s="198"/>
      <c r="R41" s="227" t="s">
        <v>538</v>
      </c>
      <c r="S41" s="197"/>
      <c r="T41" s="275"/>
      <c r="U41" s="275"/>
      <c r="V41" s="275"/>
      <c r="W41" s="275"/>
      <c r="X41" s="275"/>
      <c r="Y41" s="275"/>
      <c r="Z41" s="275"/>
      <c r="AA41" s="275"/>
      <c r="AB41" s="275"/>
      <c r="AC41" s="275"/>
      <c r="AD41" s="275"/>
      <c r="AE41" s="275"/>
      <c r="AF41" s="275"/>
      <c r="AG41" s="275"/>
      <c r="AH41" s="275"/>
      <c r="AI41" s="275"/>
      <c r="AJ41" s="275"/>
      <c r="AK41" s="275"/>
      <c r="AL41" s="275"/>
    </row>
    <row r="42" spans="1:38" s="276" customFormat="1" ht="13.5" customHeight="1">
      <c r="A42" s="299">
        <v>4</v>
      </c>
      <c r="B42" s="298">
        <v>44958</v>
      </c>
      <c r="C42" s="332"/>
      <c r="D42" s="333" t="s">
        <v>188</v>
      </c>
      <c r="E42" s="334" t="s">
        <v>539</v>
      </c>
      <c r="F42" s="299">
        <v>2965</v>
      </c>
      <c r="G42" s="299">
        <v>2850</v>
      </c>
      <c r="H42" s="299">
        <v>3044</v>
      </c>
      <c r="I42" s="335" t="s">
        <v>902</v>
      </c>
      <c r="J42" s="297" t="s">
        <v>912</v>
      </c>
      <c r="K42" s="297">
        <f t="shared" si="42"/>
        <v>79</v>
      </c>
      <c r="L42" s="300">
        <f>(F42*-0.7)/100</f>
        <v>-20.754999999999999</v>
      </c>
      <c r="M42" s="301">
        <f t="shared" si="43"/>
        <v>1.964418212478921E-2</v>
      </c>
      <c r="N42" s="297" t="s">
        <v>537</v>
      </c>
      <c r="O42" s="302">
        <v>44960</v>
      </c>
      <c r="P42" s="274"/>
      <c r="Q42" s="198"/>
      <c r="R42" s="227" t="s">
        <v>538</v>
      </c>
      <c r="S42" s="197"/>
      <c r="T42" s="275"/>
      <c r="U42" s="275"/>
      <c r="V42" s="275"/>
      <c r="W42" s="275"/>
      <c r="X42" s="275"/>
      <c r="Y42" s="275"/>
      <c r="Z42" s="275"/>
      <c r="AA42" s="275"/>
      <c r="AB42" s="275"/>
      <c r="AC42" s="275"/>
      <c r="AD42" s="275"/>
      <c r="AE42" s="275"/>
      <c r="AF42" s="275"/>
      <c r="AG42" s="275"/>
      <c r="AH42" s="275"/>
      <c r="AI42" s="275"/>
      <c r="AJ42" s="275"/>
      <c r="AK42" s="275"/>
      <c r="AL42" s="275"/>
    </row>
    <row r="43" spans="1:38" s="276" customFormat="1" ht="13.5" customHeight="1">
      <c r="A43" s="299">
        <v>5</v>
      </c>
      <c r="B43" s="304">
        <v>44959</v>
      </c>
      <c r="C43" s="332"/>
      <c r="D43" s="333" t="s">
        <v>183</v>
      </c>
      <c r="E43" s="334" t="s">
        <v>539</v>
      </c>
      <c r="F43" s="299">
        <v>2315</v>
      </c>
      <c r="G43" s="299">
        <v>2245</v>
      </c>
      <c r="H43" s="299">
        <v>2400</v>
      </c>
      <c r="I43" s="335" t="s">
        <v>908</v>
      </c>
      <c r="J43" s="297" t="s">
        <v>957</v>
      </c>
      <c r="K43" s="297">
        <f t="shared" ref="K43" si="44">H43-F43</f>
        <v>85</v>
      </c>
      <c r="L43" s="300">
        <f>(F43*-0.7)/100</f>
        <v>-16.204999999999998</v>
      </c>
      <c r="M43" s="301">
        <f t="shared" ref="M43" si="45">(K43+L43)/F43</f>
        <v>2.9717062634989203E-2</v>
      </c>
      <c r="N43" s="297" t="s">
        <v>537</v>
      </c>
      <c r="O43" s="302">
        <v>44972</v>
      </c>
      <c r="P43" s="274"/>
      <c r="Q43" s="198"/>
      <c r="R43" s="227" t="s">
        <v>538</v>
      </c>
      <c r="S43" s="197"/>
      <c r="T43" s="275"/>
      <c r="U43" s="275"/>
      <c r="V43" s="275"/>
      <c r="W43" s="275"/>
      <c r="X43" s="275"/>
      <c r="Y43" s="275"/>
      <c r="Z43" s="275"/>
      <c r="AA43" s="275"/>
      <c r="AB43" s="275"/>
      <c r="AC43" s="275"/>
      <c r="AD43" s="275"/>
      <c r="AE43" s="275"/>
      <c r="AF43" s="275"/>
      <c r="AG43" s="275"/>
      <c r="AH43" s="275"/>
      <c r="AI43" s="275"/>
      <c r="AJ43" s="275"/>
      <c r="AK43" s="275"/>
      <c r="AL43" s="275"/>
    </row>
    <row r="44" spans="1:38" s="276" customFormat="1" ht="13.5" customHeight="1">
      <c r="A44" s="299">
        <v>6</v>
      </c>
      <c r="B44" s="304">
        <v>44959</v>
      </c>
      <c r="C44" s="332"/>
      <c r="D44" s="333" t="s">
        <v>145</v>
      </c>
      <c r="E44" s="334" t="s">
        <v>539</v>
      </c>
      <c r="F44" s="299">
        <v>2125</v>
      </c>
      <c r="G44" s="299">
        <v>2060</v>
      </c>
      <c r="H44" s="299">
        <v>2192.5</v>
      </c>
      <c r="I44" s="335" t="s">
        <v>909</v>
      </c>
      <c r="J44" s="297" t="s">
        <v>942</v>
      </c>
      <c r="K44" s="297">
        <f t="shared" ref="K44" si="46">H44-F44</f>
        <v>67.5</v>
      </c>
      <c r="L44" s="300">
        <f>(F44*-0.7)/100</f>
        <v>-14.875</v>
      </c>
      <c r="M44" s="301">
        <f t="shared" ref="M44" si="47">(K44+L44)/F44</f>
        <v>2.4764705882352942E-2</v>
      </c>
      <c r="N44" s="297" t="s">
        <v>537</v>
      </c>
      <c r="O44" s="302">
        <v>44970</v>
      </c>
      <c r="P44" s="274"/>
      <c r="Q44" s="198"/>
      <c r="R44" s="227" t="s">
        <v>538</v>
      </c>
      <c r="S44" s="197"/>
      <c r="T44" s="275"/>
      <c r="U44" s="275"/>
      <c r="V44" s="275"/>
      <c r="W44" s="275"/>
      <c r="X44" s="275"/>
      <c r="Y44" s="275"/>
      <c r="Z44" s="275"/>
      <c r="AA44" s="275"/>
      <c r="AB44" s="275"/>
      <c r="AC44" s="275"/>
      <c r="AD44" s="275"/>
      <c r="AE44" s="275"/>
      <c r="AF44" s="275"/>
      <c r="AG44" s="275"/>
      <c r="AH44" s="275"/>
      <c r="AI44" s="275"/>
      <c r="AJ44" s="275"/>
      <c r="AK44" s="275"/>
      <c r="AL44" s="275"/>
    </row>
    <row r="45" spans="1:38" s="276" customFormat="1" ht="13.5" customHeight="1">
      <c r="A45" s="299">
        <v>7</v>
      </c>
      <c r="B45" s="304">
        <v>44964</v>
      </c>
      <c r="C45" s="332"/>
      <c r="D45" s="333" t="s">
        <v>268</v>
      </c>
      <c r="E45" s="334" t="s">
        <v>539</v>
      </c>
      <c r="F45" s="299">
        <v>399</v>
      </c>
      <c r="G45" s="299">
        <v>387</v>
      </c>
      <c r="H45" s="299">
        <v>413</v>
      </c>
      <c r="I45" s="335" t="s">
        <v>923</v>
      </c>
      <c r="J45" s="297" t="s">
        <v>935</v>
      </c>
      <c r="K45" s="297">
        <f t="shared" ref="K45:K46" si="48">H45-F45</f>
        <v>14</v>
      </c>
      <c r="L45" s="300">
        <f>(F45*-0.7)/100</f>
        <v>-2.7929999999999997</v>
      </c>
      <c r="M45" s="301">
        <f t="shared" ref="M45:M46" si="49">(K45+L45)/F45</f>
        <v>2.8087719298245616E-2</v>
      </c>
      <c r="N45" s="297" t="s">
        <v>537</v>
      </c>
      <c r="O45" s="302">
        <v>44967</v>
      </c>
      <c r="P45" s="274"/>
      <c r="Q45" s="198"/>
      <c r="R45" s="227" t="s">
        <v>538</v>
      </c>
      <c r="S45" s="197"/>
      <c r="T45" s="275"/>
      <c r="U45" s="275"/>
      <c r="V45" s="275"/>
      <c r="W45" s="275"/>
      <c r="X45" s="275"/>
      <c r="Y45" s="275"/>
      <c r="Z45" s="275"/>
      <c r="AA45" s="275"/>
      <c r="AB45" s="275"/>
      <c r="AC45" s="275"/>
      <c r="AD45" s="275"/>
      <c r="AE45" s="275"/>
      <c r="AF45" s="275"/>
      <c r="AG45" s="275"/>
      <c r="AH45" s="275"/>
      <c r="AI45" s="275"/>
      <c r="AJ45" s="275"/>
      <c r="AK45" s="275"/>
      <c r="AL45" s="275"/>
    </row>
    <row r="46" spans="1:38" s="276" customFormat="1" ht="13.5" customHeight="1">
      <c r="A46" s="299">
        <v>8</v>
      </c>
      <c r="B46" s="304">
        <v>44964</v>
      </c>
      <c r="C46" s="332"/>
      <c r="D46" s="333" t="s">
        <v>148</v>
      </c>
      <c r="E46" s="334" t="s">
        <v>539</v>
      </c>
      <c r="F46" s="299">
        <v>1365</v>
      </c>
      <c r="G46" s="299">
        <v>1330</v>
      </c>
      <c r="H46" s="299">
        <v>1395</v>
      </c>
      <c r="I46" s="335" t="s">
        <v>924</v>
      </c>
      <c r="J46" s="297" t="s">
        <v>552</v>
      </c>
      <c r="K46" s="297">
        <f t="shared" si="48"/>
        <v>30</v>
      </c>
      <c r="L46" s="300">
        <f>(F46*-0.7)/100</f>
        <v>-9.5549999999999997</v>
      </c>
      <c r="M46" s="301">
        <f t="shared" si="49"/>
        <v>1.4978021978021979E-2</v>
      </c>
      <c r="N46" s="297" t="s">
        <v>537</v>
      </c>
      <c r="O46" s="302">
        <v>44973</v>
      </c>
      <c r="P46" s="274"/>
      <c r="Q46" s="198"/>
      <c r="R46" s="227" t="s">
        <v>538</v>
      </c>
      <c r="S46" s="197"/>
      <c r="T46" s="275"/>
      <c r="U46" s="275"/>
      <c r="V46" s="275"/>
      <c r="W46" s="275"/>
      <c r="X46" s="275"/>
      <c r="Y46" s="275"/>
      <c r="Z46" s="275"/>
      <c r="AA46" s="275"/>
      <c r="AB46" s="275"/>
      <c r="AC46" s="275"/>
      <c r="AD46" s="275"/>
      <c r="AE46" s="275"/>
      <c r="AF46" s="275"/>
      <c r="AG46" s="275"/>
      <c r="AH46" s="275"/>
      <c r="AI46" s="275"/>
      <c r="AJ46" s="275"/>
      <c r="AK46" s="275"/>
      <c r="AL46" s="275"/>
    </row>
    <row r="47" spans="1:38" s="276" customFormat="1" ht="13.5" customHeight="1">
      <c r="A47" s="201">
        <v>9</v>
      </c>
      <c r="B47" s="244">
        <v>44965</v>
      </c>
      <c r="C47" s="293"/>
      <c r="D47" s="294" t="s">
        <v>75</v>
      </c>
      <c r="E47" s="295" t="s">
        <v>539</v>
      </c>
      <c r="F47" s="201" t="s">
        <v>925</v>
      </c>
      <c r="G47" s="201">
        <v>748</v>
      </c>
      <c r="H47" s="201"/>
      <c r="I47" s="296" t="s">
        <v>926</v>
      </c>
      <c r="J47" s="226" t="s">
        <v>540</v>
      </c>
      <c r="K47" s="226"/>
      <c r="L47" s="319"/>
      <c r="M47" s="320"/>
      <c r="N47" s="226"/>
      <c r="O47" s="321"/>
      <c r="P47" s="274"/>
      <c r="Q47" s="198"/>
      <c r="R47" s="227" t="s">
        <v>538</v>
      </c>
      <c r="S47" s="197"/>
      <c r="T47" s="275"/>
      <c r="U47" s="275"/>
      <c r="V47" s="275"/>
      <c r="W47" s="275"/>
      <c r="X47" s="275"/>
      <c r="Y47" s="275"/>
      <c r="Z47" s="275"/>
      <c r="AA47" s="275"/>
      <c r="AB47" s="275"/>
      <c r="AC47" s="275"/>
      <c r="AD47" s="275"/>
      <c r="AE47" s="275"/>
      <c r="AF47" s="275"/>
      <c r="AG47" s="275"/>
      <c r="AH47" s="275"/>
      <c r="AI47" s="275"/>
      <c r="AJ47" s="275"/>
      <c r="AK47" s="275"/>
      <c r="AL47" s="275"/>
    </row>
    <row r="48" spans="1:38" s="276" customFormat="1" ht="13.5" customHeight="1">
      <c r="A48" s="201">
        <v>10</v>
      </c>
      <c r="B48" s="244">
        <v>44971</v>
      </c>
      <c r="C48" s="293"/>
      <c r="D48" s="294" t="s">
        <v>84</v>
      </c>
      <c r="E48" s="295" t="s">
        <v>539</v>
      </c>
      <c r="F48" s="201" t="s">
        <v>947</v>
      </c>
      <c r="G48" s="201">
        <v>995</v>
      </c>
      <c r="H48" s="201"/>
      <c r="I48" s="296" t="s">
        <v>948</v>
      </c>
      <c r="J48" s="226" t="s">
        <v>540</v>
      </c>
      <c r="K48" s="226"/>
      <c r="L48" s="319"/>
      <c r="M48" s="320"/>
      <c r="N48" s="226"/>
      <c r="O48" s="321"/>
      <c r="P48" s="274"/>
      <c r="Q48" s="198"/>
      <c r="R48" s="227" t="s">
        <v>538</v>
      </c>
      <c r="S48" s="197"/>
      <c r="T48" s="275"/>
      <c r="U48" s="275"/>
      <c r="V48" s="275"/>
      <c r="W48" s="275"/>
      <c r="X48" s="275"/>
      <c r="Y48" s="275"/>
      <c r="Z48" s="275"/>
      <c r="AA48" s="275"/>
      <c r="AB48" s="275"/>
      <c r="AC48" s="275"/>
      <c r="AD48" s="275"/>
      <c r="AE48" s="275"/>
      <c r="AF48" s="275"/>
      <c r="AG48" s="275"/>
      <c r="AH48" s="275"/>
      <c r="AI48" s="275"/>
      <c r="AJ48" s="275"/>
      <c r="AK48" s="275"/>
      <c r="AL48" s="275"/>
    </row>
    <row r="49" spans="1:38" s="276" customFormat="1" ht="13.5" customHeight="1">
      <c r="A49" s="299">
        <v>11</v>
      </c>
      <c r="B49" s="304">
        <v>44972</v>
      </c>
      <c r="C49" s="332"/>
      <c r="D49" s="333" t="s">
        <v>391</v>
      </c>
      <c r="E49" s="334" t="s">
        <v>539</v>
      </c>
      <c r="F49" s="299">
        <v>455</v>
      </c>
      <c r="G49" s="299">
        <v>442</v>
      </c>
      <c r="H49" s="299">
        <v>465.5</v>
      </c>
      <c r="I49" s="335" t="s">
        <v>958</v>
      </c>
      <c r="J49" s="297" t="s">
        <v>959</v>
      </c>
      <c r="K49" s="297">
        <f t="shared" ref="K49:K50" si="50">H49-F49</f>
        <v>10.5</v>
      </c>
      <c r="L49" s="300">
        <f>(F49*-0.07)/100</f>
        <v>-0.31850000000000001</v>
      </c>
      <c r="M49" s="301">
        <f t="shared" ref="M49:M50" si="51">(K49+L49)/F49</f>
        <v>2.2376923076923076E-2</v>
      </c>
      <c r="N49" s="297" t="s">
        <v>537</v>
      </c>
      <c r="O49" s="302">
        <v>44972</v>
      </c>
      <c r="P49" s="274"/>
      <c r="Q49" s="198"/>
      <c r="R49" s="227" t="s">
        <v>538</v>
      </c>
      <c r="S49" s="197"/>
      <c r="T49" s="275"/>
      <c r="U49" s="275"/>
      <c r="V49" s="275"/>
      <c r="W49" s="275"/>
      <c r="X49" s="275"/>
      <c r="Y49" s="275"/>
      <c r="Z49" s="275"/>
      <c r="AA49" s="275"/>
      <c r="AB49" s="275"/>
      <c r="AC49" s="275"/>
      <c r="AD49" s="275"/>
      <c r="AE49" s="275"/>
      <c r="AF49" s="275"/>
      <c r="AG49" s="275"/>
      <c r="AH49" s="275"/>
      <c r="AI49" s="275"/>
      <c r="AJ49" s="275"/>
      <c r="AK49" s="275"/>
      <c r="AL49" s="275"/>
    </row>
    <row r="50" spans="1:38" s="276" customFormat="1" ht="13.5" customHeight="1">
      <c r="A50" s="299">
        <v>12</v>
      </c>
      <c r="B50" s="304">
        <v>44972</v>
      </c>
      <c r="C50" s="332"/>
      <c r="D50" s="333" t="s">
        <v>362</v>
      </c>
      <c r="E50" s="334" t="s">
        <v>539</v>
      </c>
      <c r="F50" s="299">
        <v>2860</v>
      </c>
      <c r="G50" s="299">
        <v>2770</v>
      </c>
      <c r="H50" s="299">
        <v>2950</v>
      </c>
      <c r="I50" s="335" t="s">
        <v>962</v>
      </c>
      <c r="J50" s="297" t="s">
        <v>965</v>
      </c>
      <c r="K50" s="297">
        <f t="shared" si="50"/>
        <v>90</v>
      </c>
      <c r="L50" s="300">
        <f>(F50*-0.7)/100</f>
        <v>-20.019999999999996</v>
      </c>
      <c r="M50" s="301">
        <f t="shared" si="51"/>
        <v>2.4468531468531469E-2</v>
      </c>
      <c r="N50" s="297" t="s">
        <v>537</v>
      </c>
      <c r="O50" s="302">
        <v>44973</v>
      </c>
      <c r="P50" s="274"/>
      <c r="Q50" s="198"/>
      <c r="R50" s="227" t="s">
        <v>538</v>
      </c>
      <c r="S50" s="197"/>
      <c r="T50" s="275"/>
      <c r="U50" s="275"/>
      <c r="V50" s="275"/>
      <c r="W50" s="275"/>
      <c r="X50" s="275"/>
      <c r="Y50" s="275"/>
      <c r="Z50" s="275"/>
      <c r="AA50" s="275"/>
      <c r="AB50" s="275"/>
      <c r="AC50" s="275"/>
      <c r="AD50" s="275"/>
      <c r="AE50" s="275"/>
      <c r="AF50" s="275"/>
      <c r="AG50" s="275"/>
      <c r="AH50" s="275"/>
      <c r="AI50" s="275"/>
      <c r="AJ50" s="275"/>
      <c r="AK50" s="275"/>
      <c r="AL50" s="275"/>
    </row>
    <row r="51" spans="1:38" s="198" customFormat="1" ht="13.5" customHeight="1">
      <c r="A51" s="201">
        <v>13</v>
      </c>
      <c r="B51" s="244">
        <v>44973</v>
      </c>
      <c r="C51" s="293"/>
      <c r="D51" s="294" t="s">
        <v>64</v>
      </c>
      <c r="E51" s="295" t="s">
        <v>539</v>
      </c>
      <c r="F51" s="201" t="s">
        <v>974</v>
      </c>
      <c r="G51" s="201">
        <v>1379</v>
      </c>
      <c r="H51" s="201"/>
      <c r="I51" s="296" t="s">
        <v>975</v>
      </c>
      <c r="J51" s="226" t="s">
        <v>540</v>
      </c>
      <c r="K51" s="226"/>
      <c r="L51" s="319"/>
      <c r="M51" s="320"/>
      <c r="N51" s="226"/>
      <c r="O51" s="321"/>
      <c r="P51" s="274"/>
      <c r="R51" s="227"/>
      <c r="S51" s="197"/>
      <c r="T51" s="197"/>
      <c r="U51" s="197"/>
      <c r="V51" s="197"/>
      <c r="W51" s="197"/>
      <c r="X51" s="197"/>
      <c r="Y51" s="197"/>
      <c r="Z51" s="197"/>
      <c r="AA51" s="197"/>
      <c r="AB51" s="197"/>
      <c r="AC51" s="197"/>
      <c r="AD51" s="197"/>
      <c r="AE51" s="197"/>
      <c r="AF51" s="197"/>
      <c r="AG51" s="197"/>
      <c r="AH51" s="197"/>
      <c r="AI51" s="197"/>
      <c r="AJ51" s="197"/>
      <c r="AK51" s="197"/>
      <c r="AL51" s="197"/>
    </row>
    <row r="52" spans="1:38" s="198" customFormat="1" ht="13.5" customHeight="1">
      <c r="A52" s="201">
        <v>14</v>
      </c>
      <c r="B52" s="244">
        <v>44974</v>
      </c>
      <c r="C52" s="293"/>
      <c r="D52" s="294" t="s">
        <v>198</v>
      </c>
      <c r="E52" s="295" t="s">
        <v>539</v>
      </c>
      <c r="F52" s="201" t="s">
        <v>995</v>
      </c>
      <c r="G52" s="201">
        <v>1075</v>
      </c>
      <c r="H52" s="201"/>
      <c r="I52" s="296" t="s">
        <v>996</v>
      </c>
      <c r="J52" s="226" t="s">
        <v>540</v>
      </c>
      <c r="K52" s="226"/>
      <c r="L52" s="319"/>
      <c r="M52" s="320"/>
      <c r="N52" s="226"/>
      <c r="O52" s="321"/>
      <c r="P52" s="274"/>
      <c r="R52" s="227"/>
      <c r="S52" s="197"/>
      <c r="T52" s="197"/>
      <c r="U52" s="197"/>
      <c r="V52" s="197"/>
      <c r="W52" s="197"/>
      <c r="X52" s="197"/>
      <c r="Y52" s="197"/>
      <c r="Z52" s="197"/>
      <c r="AA52" s="197"/>
      <c r="AB52" s="197"/>
      <c r="AC52" s="197"/>
      <c r="AD52" s="197"/>
      <c r="AE52" s="197"/>
      <c r="AF52" s="197"/>
      <c r="AG52" s="197"/>
      <c r="AH52" s="197"/>
      <c r="AI52" s="197"/>
      <c r="AJ52" s="197"/>
      <c r="AK52" s="197"/>
      <c r="AL52" s="197"/>
    </row>
    <row r="53" spans="1:38" s="198" customFormat="1" ht="13.5" customHeight="1">
      <c r="A53" s="201">
        <v>15</v>
      </c>
      <c r="B53" s="244">
        <v>44974</v>
      </c>
      <c r="C53" s="293"/>
      <c r="D53" s="294" t="s">
        <v>52</v>
      </c>
      <c r="E53" s="295" t="s">
        <v>539</v>
      </c>
      <c r="F53" s="201" t="s">
        <v>997</v>
      </c>
      <c r="G53" s="201">
        <v>492</v>
      </c>
      <c r="H53" s="201"/>
      <c r="I53" s="296" t="s">
        <v>998</v>
      </c>
      <c r="J53" s="226" t="s">
        <v>540</v>
      </c>
      <c r="K53" s="226"/>
      <c r="L53" s="319"/>
      <c r="M53" s="320"/>
      <c r="N53" s="226"/>
      <c r="O53" s="321"/>
      <c r="P53" s="274"/>
      <c r="R53" s="227"/>
      <c r="S53" s="197"/>
      <c r="T53" s="197"/>
      <c r="U53" s="197"/>
      <c r="V53" s="197"/>
      <c r="W53" s="197"/>
      <c r="X53" s="197"/>
      <c r="Y53" s="197"/>
      <c r="Z53" s="197"/>
      <c r="AA53" s="197"/>
      <c r="AB53" s="197"/>
      <c r="AC53" s="197"/>
      <c r="AD53" s="197"/>
      <c r="AE53" s="197"/>
      <c r="AF53" s="197"/>
      <c r="AG53" s="197"/>
      <c r="AH53" s="197"/>
      <c r="AI53" s="197"/>
      <c r="AJ53" s="197"/>
      <c r="AK53" s="197"/>
      <c r="AL53" s="197"/>
    </row>
    <row r="54" spans="1:38" s="276" customFormat="1" ht="13.5" customHeight="1">
      <c r="A54" s="201"/>
      <c r="B54" s="199"/>
      <c r="C54" s="293"/>
      <c r="D54" s="294"/>
      <c r="E54" s="295"/>
      <c r="F54" s="201"/>
      <c r="G54" s="201"/>
      <c r="H54" s="201"/>
      <c r="I54" s="296"/>
      <c r="J54" s="226"/>
      <c r="K54" s="226"/>
      <c r="L54" s="319"/>
      <c r="M54" s="320"/>
      <c r="N54" s="226"/>
      <c r="O54" s="321"/>
      <c r="P54" s="274"/>
      <c r="Q54" s="198"/>
      <c r="R54" s="227"/>
      <c r="S54" s="197"/>
      <c r="T54" s="275"/>
      <c r="U54" s="275"/>
      <c r="V54" s="275"/>
      <c r="W54" s="275"/>
      <c r="X54" s="275"/>
      <c r="Y54" s="275"/>
      <c r="Z54" s="275"/>
      <c r="AA54" s="275"/>
      <c r="AB54" s="275"/>
      <c r="AC54" s="275"/>
      <c r="AD54" s="275"/>
      <c r="AE54" s="275"/>
      <c r="AF54" s="275"/>
      <c r="AG54" s="275"/>
      <c r="AH54" s="275"/>
      <c r="AI54" s="275"/>
      <c r="AJ54" s="275"/>
      <c r="AK54" s="275"/>
      <c r="AL54" s="275"/>
    </row>
    <row r="55" spans="1:38" s="276" customFormat="1" ht="13.5" customHeight="1">
      <c r="A55" s="230"/>
      <c r="B55" s="229"/>
      <c r="C55" s="277"/>
      <c r="D55" s="278"/>
      <c r="E55" s="279"/>
      <c r="F55" s="230"/>
      <c r="G55" s="230"/>
      <c r="H55" s="230"/>
      <c r="I55" s="280"/>
      <c r="J55" s="281"/>
      <c r="K55" s="281"/>
      <c r="L55" s="282"/>
      <c r="M55" s="283"/>
      <c r="N55" s="281"/>
      <c r="O55" s="284"/>
      <c r="P55" s="274"/>
      <c r="Q55" s="198"/>
      <c r="R55" s="227"/>
      <c r="S55" s="197"/>
      <c r="T55" s="275"/>
      <c r="U55" s="275"/>
      <c r="V55" s="275"/>
      <c r="W55" s="275"/>
      <c r="X55" s="275"/>
      <c r="Y55" s="275"/>
      <c r="Z55" s="275"/>
      <c r="AA55" s="275"/>
      <c r="AB55" s="275"/>
      <c r="AC55" s="275"/>
      <c r="AD55" s="275"/>
      <c r="AE55" s="275"/>
      <c r="AF55" s="275"/>
      <c r="AG55" s="275"/>
      <c r="AH55" s="275"/>
      <c r="AI55" s="275"/>
      <c r="AJ55" s="275"/>
      <c r="AK55" s="275"/>
      <c r="AL55" s="275"/>
    </row>
    <row r="56" spans="1:38" s="276" customFormat="1" ht="13.5" customHeight="1">
      <c r="A56" s="230"/>
      <c r="B56" s="229"/>
      <c r="C56" s="277"/>
      <c r="D56" s="278"/>
      <c r="E56" s="279"/>
      <c r="F56" s="230"/>
      <c r="G56" s="230"/>
      <c r="H56" s="230"/>
      <c r="I56" s="280"/>
      <c r="J56" s="281"/>
      <c r="K56" s="281"/>
      <c r="L56" s="282"/>
      <c r="M56" s="283"/>
      <c r="N56" s="281"/>
      <c r="O56" s="284"/>
      <c r="P56" s="274"/>
      <c r="Q56" s="198"/>
      <c r="R56" s="227"/>
      <c r="S56" s="197"/>
      <c r="T56" s="275"/>
      <c r="U56" s="275"/>
      <c r="V56" s="275"/>
      <c r="W56" s="275"/>
      <c r="X56" s="275"/>
      <c r="Y56" s="275"/>
      <c r="Z56" s="275"/>
      <c r="AA56" s="275"/>
      <c r="AB56" s="275"/>
      <c r="AC56" s="275"/>
      <c r="AD56" s="275"/>
      <c r="AE56" s="275"/>
      <c r="AF56" s="275"/>
      <c r="AG56" s="275"/>
      <c r="AH56" s="275"/>
      <c r="AI56" s="275"/>
      <c r="AJ56" s="275"/>
      <c r="AK56" s="275"/>
      <c r="AL56" s="275"/>
    </row>
    <row r="57" spans="1:38" ht="44.25" customHeight="1">
      <c r="A57" s="109" t="s">
        <v>541</v>
      </c>
      <c r="B57" s="130"/>
      <c r="C57" s="130"/>
      <c r="D57" s="1"/>
      <c r="E57" s="6"/>
      <c r="F57" s="6"/>
      <c r="G57" s="6"/>
      <c r="H57" s="6" t="s">
        <v>553</v>
      </c>
      <c r="I57" s="6"/>
      <c r="J57" s="6"/>
      <c r="K57" s="105"/>
      <c r="L57" s="131"/>
      <c r="M57" s="105"/>
      <c r="N57" s="106"/>
      <c r="O57" s="105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15" t="s">
        <v>542</v>
      </c>
      <c r="B58" s="109"/>
      <c r="C58" s="109"/>
      <c r="D58" s="109"/>
      <c r="E58" s="41"/>
      <c r="F58" s="116" t="s">
        <v>543</v>
      </c>
      <c r="G58" s="54"/>
      <c r="H58" s="41"/>
      <c r="I58" s="54"/>
      <c r="J58" s="6"/>
      <c r="K58" s="132"/>
      <c r="L58" s="133"/>
      <c r="M58" s="6"/>
      <c r="N58" s="99"/>
      <c r="O58" s="134"/>
      <c r="P58" s="41"/>
      <c r="Q58" s="41"/>
      <c r="R58" s="6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</row>
    <row r="59" spans="1:38" ht="14.25" customHeight="1">
      <c r="A59" s="115"/>
      <c r="B59" s="109"/>
      <c r="C59" s="109"/>
      <c r="D59" s="109"/>
      <c r="E59" s="6"/>
      <c r="F59" s="116" t="s">
        <v>545</v>
      </c>
      <c r="G59" s="54"/>
      <c r="H59" s="41"/>
      <c r="I59" s="54"/>
      <c r="J59" s="6"/>
      <c r="K59" s="132"/>
      <c r="L59" s="133"/>
      <c r="M59" s="6"/>
      <c r="N59" s="99"/>
      <c r="O59" s="134"/>
      <c r="P59" s="41"/>
      <c r="Q59" s="41"/>
      <c r="R59" s="6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</row>
    <row r="60" spans="1:38" ht="14.25" customHeight="1">
      <c r="A60" s="109"/>
      <c r="B60" s="109"/>
      <c r="C60" s="109"/>
      <c r="D60" s="109"/>
      <c r="E60" s="6"/>
      <c r="F60" s="6"/>
      <c r="G60" s="6"/>
      <c r="H60" s="6"/>
      <c r="I60" s="6"/>
      <c r="J60" s="121"/>
      <c r="K60" s="118"/>
      <c r="L60" s="119"/>
      <c r="M60" s="6"/>
      <c r="N60" s="122"/>
      <c r="O60" s="1"/>
      <c r="P60" s="41"/>
      <c r="Q60" s="41"/>
      <c r="R60" s="6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</row>
    <row r="61" spans="1:38" ht="12.75" customHeight="1">
      <c r="A61" s="135" t="s">
        <v>554</v>
      </c>
      <c r="B61" s="135"/>
      <c r="C61" s="135"/>
      <c r="D61" s="135"/>
      <c r="E61" s="6"/>
      <c r="F61" s="6"/>
      <c r="G61" s="6"/>
      <c r="H61" s="6"/>
      <c r="I61" s="6"/>
      <c r="J61" s="6"/>
      <c r="K61" s="6"/>
      <c r="L61" s="6"/>
      <c r="M61" s="6"/>
      <c r="N61" s="6"/>
      <c r="O61" s="21"/>
      <c r="Q61" s="41"/>
      <c r="R61" s="6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</row>
    <row r="62" spans="1:38" ht="38.25" customHeight="1">
      <c r="A62" s="94" t="s">
        <v>16</v>
      </c>
      <c r="B62" s="94" t="s">
        <v>514</v>
      </c>
      <c r="C62" s="94"/>
      <c r="D62" s="95" t="s">
        <v>525</v>
      </c>
      <c r="E62" s="94" t="s">
        <v>526</v>
      </c>
      <c r="F62" s="94" t="s">
        <v>527</v>
      </c>
      <c r="G62" s="94" t="s">
        <v>547</v>
      </c>
      <c r="H62" s="94" t="s">
        <v>529</v>
      </c>
      <c r="I62" s="94" t="s">
        <v>530</v>
      </c>
      <c r="J62" s="93" t="s">
        <v>531</v>
      </c>
      <c r="K62" s="136" t="s">
        <v>555</v>
      </c>
      <c r="L62" s="96" t="s">
        <v>533</v>
      </c>
      <c r="M62" s="136" t="s">
        <v>556</v>
      </c>
      <c r="N62" s="94" t="s">
        <v>557</v>
      </c>
      <c r="O62" s="93" t="s">
        <v>535</v>
      </c>
      <c r="P62" s="95" t="s">
        <v>536</v>
      </c>
      <c r="Q62" s="41"/>
      <c r="R62" s="6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</row>
    <row r="63" spans="1:38" s="198" customFormat="1" ht="12.75" customHeight="1">
      <c r="A63" s="299">
        <v>1</v>
      </c>
      <c r="B63" s="364">
        <v>44966</v>
      </c>
      <c r="C63" s="365"/>
      <c r="D63" s="365" t="s">
        <v>931</v>
      </c>
      <c r="E63" s="299" t="s">
        <v>539</v>
      </c>
      <c r="F63" s="299">
        <v>2346</v>
      </c>
      <c r="G63" s="299">
        <v>2297</v>
      </c>
      <c r="H63" s="361">
        <v>2395</v>
      </c>
      <c r="I63" s="361" t="s">
        <v>932</v>
      </c>
      <c r="J63" s="297" t="s">
        <v>843</v>
      </c>
      <c r="K63" s="361">
        <f t="shared" ref="K63" si="52">H63-F63</f>
        <v>49</v>
      </c>
      <c r="L63" s="362">
        <f t="shared" ref="L63" si="53">(H63*N63)*0.07%</f>
        <v>419.12500000000006</v>
      </c>
      <c r="M63" s="363">
        <f t="shared" ref="M63" si="54">(K63*N63)-L63</f>
        <v>11830.875</v>
      </c>
      <c r="N63" s="361">
        <v>250</v>
      </c>
      <c r="O63" s="297" t="s">
        <v>537</v>
      </c>
      <c r="P63" s="298">
        <v>44972</v>
      </c>
      <c r="Q63" s="200"/>
      <c r="R63" s="203" t="s">
        <v>538</v>
      </c>
      <c r="S63" s="197"/>
      <c r="T63" s="197"/>
      <c r="U63" s="197"/>
      <c r="V63" s="197"/>
      <c r="W63" s="197"/>
      <c r="X63" s="197"/>
      <c r="Y63" s="197"/>
      <c r="Z63" s="197"/>
      <c r="AA63" s="197"/>
      <c r="AB63" s="197"/>
      <c r="AC63" s="197"/>
      <c r="AD63" s="197"/>
      <c r="AE63" s="197"/>
      <c r="AF63" s="230"/>
      <c r="AG63" s="229"/>
      <c r="AH63" s="200"/>
      <c r="AI63" s="200"/>
      <c r="AJ63" s="230"/>
      <c r="AK63" s="230"/>
      <c r="AL63" s="230"/>
    </row>
    <row r="64" spans="1:38" s="198" customFormat="1" ht="12.75" customHeight="1">
      <c r="A64" s="201"/>
      <c r="B64" s="199"/>
      <c r="C64" s="235"/>
      <c r="D64" s="235"/>
      <c r="E64" s="201"/>
      <c r="F64" s="201"/>
      <c r="G64" s="201"/>
      <c r="H64" s="202"/>
      <c r="I64" s="202"/>
      <c r="J64" s="226"/>
      <c r="K64" s="235"/>
      <c r="L64" s="201"/>
      <c r="M64" s="201"/>
      <c r="N64" s="201"/>
      <c r="O64" s="202"/>
      <c r="P64" s="202"/>
      <c r="Q64" s="200"/>
      <c r="R64" s="203"/>
      <c r="S64" s="197"/>
      <c r="T64" s="197"/>
      <c r="U64" s="197"/>
      <c r="V64" s="197"/>
      <c r="W64" s="197"/>
      <c r="X64" s="197"/>
      <c r="Y64" s="197"/>
      <c r="Z64" s="197"/>
      <c r="AA64" s="197"/>
      <c r="AB64" s="197"/>
      <c r="AC64" s="197"/>
      <c r="AD64" s="197"/>
      <c r="AE64" s="197"/>
      <c r="AF64" s="230"/>
      <c r="AG64" s="229"/>
      <c r="AH64" s="200"/>
      <c r="AI64" s="200"/>
      <c r="AJ64" s="230"/>
      <c r="AK64" s="230"/>
      <c r="AL64" s="230"/>
    </row>
    <row r="65" spans="1:38" ht="38.25" customHeight="1">
      <c r="A65" s="137" t="s">
        <v>559</v>
      </c>
      <c r="B65" s="137"/>
      <c r="C65" s="137"/>
      <c r="D65" s="137"/>
      <c r="E65" s="138"/>
      <c r="F65" s="102"/>
      <c r="G65" s="102"/>
      <c r="H65" s="102"/>
      <c r="I65" s="102"/>
      <c r="J65" s="1"/>
      <c r="K65" s="6"/>
      <c r="L65" s="6"/>
      <c r="M65" s="6"/>
      <c r="N65" s="1"/>
      <c r="O65" s="1"/>
      <c r="P65" s="41"/>
      <c r="Q65" s="41"/>
      <c r="R65" s="6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41"/>
      <c r="AG65" s="41"/>
      <c r="AH65" s="41"/>
      <c r="AI65" s="41"/>
      <c r="AJ65" s="41"/>
      <c r="AK65" s="41"/>
      <c r="AL65" s="41"/>
    </row>
    <row r="66" spans="1:38" ht="38.25">
      <c r="A66" s="94" t="s">
        <v>16</v>
      </c>
      <c r="B66" s="94" t="s">
        <v>514</v>
      </c>
      <c r="C66" s="94"/>
      <c r="D66" s="95" t="s">
        <v>525</v>
      </c>
      <c r="E66" s="94" t="s">
        <v>526</v>
      </c>
      <c r="F66" s="94" t="s">
        <v>527</v>
      </c>
      <c r="G66" s="94" t="s">
        <v>547</v>
      </c>
      <c r="H66" s="94" t="s">
        <v>529</v>
      </c>
      <c r="I66" s="94" t="s">
        <v>530</v>
      </c>
      <c r="J66" s="93" t="s">
        <v>531</v>
      </c>
      <c r="K66" s="93" t="s">
        <v>560</v>
      </c>
      <c r="L66" s="96" t="s">
        <v>533</v>
      </c>
      <c r="M66" s="136" t="s">
        <v>556</v>
      </c>
      <c r="N66" s="94" t="s">
        <v>557</v>
      </c>
      <c r="O66" s="94" t="s">
        <v>535</v>
      </c>
      <c r="P66" s="95" t="s">
        <v>536</v>
      </c>
      <c r="Q66" s="41"/>
      <c r="R66" s="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41"/>
      <c r="AG66" s="41"/>
      <c r="AH66" s="41"/>
      <c r="AI66" s="41"/>
      <c r="AJ66" s="41"/>
      <c r="AK66" s="41"/>
      <c r="AL66" s="41"/>
    </row>
    <row r="67" spans="1:38" s="198" customFormat="1" ht="15.6" customHeight="1">
      <c r="A67" s="357">
        <v>1</v>
      </c>
      <c r="B67" s="351">
        <v>44951</v>
      </c>
      <c r="C67" s="322"/>
      <c r="D67" s="322" t="s">
        <v>886</v>
      </c>
      <c r="E67" s="323" t="s">
        <v>539</v>
      </c>
      <c r="F67" s="323">
        <v>0.95</v>
      </c>
      <c r="G67" s="323">
        <v>0.2</v>
      </c>
      <c r="H67" s="324">
        <v>0.95</v>
      </c>
      <c r="I67" s="325" t="s">
        <v>887</v>
      </c>
      <c r="J67" s="326" t="s">
        <v>903</v>
      </c>
      <c r="K67" s="324">
        <f t="shared" ref="K67" si="55">H67-F67</f>
        <v>0</v>
      </c>
      <c r="L67" s="327">
        <v>100</v>
      </c>
      <c r="M67" s="328">
        <f t="shared" ref="M67" si="56">(K67*N67)-L67</f>
        <v>-100</v>
      </c>
      <c r="N67" s="324">
        <v>5700</v>
      </c>
      <c r="O67" s="326" t="s">
        <v>658</v>
      </c>
      <c r="P67" s="329">
        <v>44958</v>
      </c>
      <c r="Q67" s="197"/>
      <c r="R67" s="203" t="s">
        <v>538</v>
      </c>
      <c r="S67" s="197"/>
      <c r="T67" s="197"/>
      <c r="U67" s="197"/>
      <c r="V67" s="197"/>
      <c r="W67" s="197"/>
      <c r="X67" s="203"/>
      <c r="Y67" s="197"/>
      <c r="Z67" s="197"/>
      <c r="AA67" s="197"/>
      <c r="AB67" s="197"/>
      <c r="AC67" s="197"/>
      <c r="AD67" s="203"/>
      <c r="AE67" s="197"/>
      <c r="AF67" s="197"/>
      <c r="AG67" s="197"/>
      <c r="AH67" s="197"/>
      <c r="AI67" s="197"/>
      <c r="AJ67" s="203"/>
      <c r="AK67" s="197"/>
      <c r="AL67" s="197"/>
    </row>
    <row r="68" spans="1:38" s="198" customFormat="1" ht="15.6" customHeight="1">
      <c r="A68" s="394">
        <v>2</v>
      </c>
      <c r="B68" s="396">
        <v>44953</v>
      </c>
      <c r="C68" s="330"/>
      <c r="D68" s="330" t="s">
        <v>890</v>
      </c>
      <c r="E68" s="331" t="s">
        <v>539</v>
      </c>
      <c r="F68" s="331">
        <v>107.5</v>
      </c>
      <c r="G68" s="331"/>
      <c r="H68" s="331">
        <v>202.5</v>
      </c>
      <c r="I68" s="352"/>
      <c r="J68" s="390" t="s">
        <v>904</v>
      </c>
      <c r="K68" s="331">
        <f>H68-F68</f>
        <v>95</v>
      </c>
      <c r="L68" s="353">
        <v>100</v>
      </c>
      <c r="M68" s="388">
        <v>850</v>
      </c>
      <c r="N68" s="331">
        <v>50</v>
      </c>
      <c r="O68" s="390" t="s">
        <v>537</v>
      </c>
      <c r="P68" s="392">
        <v>44958</v>
      </c>
      <c r="Q68" s="197"/>
      <c r="R68" s="203" t="s">
        <v>801</v>
      </c>
      <c r="S68" s="197"/>
      <c r="T68" s="197"/>
      <c r="U68" s="197"/>
      <c r="V68" s="197"/>
      <c r="W68" s="197"/>
      <c r="X68" s="203"/>
      <c r="Y68" s="197"/>
      <c r="Z68" s="197"/>
      <c r="AA68" s="197"/>
      <c r="AB68" s="197"/>
      <c r="AC68" s="197"/>
      <c r="AD68" s="203"/>
      <c r="AE68" s="197"/>
      <c r="AF68" s="197"/>
      <c r="AG68" s="197"/>
      <c r="AH68" s="197"/>
      <c r="AI68" s="197"/>
      <c r="AJ68" s="203"/>
      <c r="AK68" s="197"/>
      <c r="AL68" s="197"/>
    </row>
    <row r="69" spans="1:38" s="198" customFormat="1" ht="15.6" customHeight="1">
      <c r="A69" s="395"/>
      <c r="B69" s="395"/>
      <c r="C69" s="330"/>
      <c r="D69" s="330" t="s">
        <v>891</v>
      </c>
      <c r="E69" s="331" t="s">
        <v>539</v>
      </c>
      <c r="F69" s="331">
        <v>77.5</v>
      </c>
      <c r="G69" s="331"/>
      <c r="H69" s="331">
        <v>3.5</v>
      </c>
      <c r="I69" s="352"/>
      <c r="J69" s="391"/>
      <c r="K69" s="331">
        <f>H69-F69</f>
        <v>-74</v>
      </c>
      <c r="L69" s="353">
        <v>100</v>
      </c>
      <c r="M69" s="389"/>
      <c r="N69" s="331">
        <v>50</v>
      </c>
      <c r="O69" s="391"/>
      <c r="P69" s="393"/>
      <c r="Q69" s="197"/>
      <c r="R69" s="203"/>
      <c r="S69" s="197"/>
      <c r="T69" s="197"/>
      <c r="U69" s="197"/>
      <c r="V69" s="197"/>
      <c r="W69" s="197"/>
      <c r="X69" s="203"/>
      <c r="Y69" s="197"/>
      <c r="Z69" s="197"/>
      <c r="AA69" s="197"/>
      <c r="AB69" s="197"/>
      <c r="AC69" s="197"/>
      <c r="AD69" s="203"/>
      <c r="AE69" s="197"/>
      <c r="AF69" s="197"/>
      <c r="AG69" s="197"/>
      <c r="AH69" s="197"/>
      <c r="AI69" s="197"/>
      <c r="AJ69" s="203"/>
      <c r="AK69" s="197"/>
      <c r="AL69" s="197"/>
    </row>
    <row r="70" spans="1:38" s="198" customFormat="1" ht="15.6" customHeight="1">
      <c r="A70" s="354">
        <v>3</v>
      </c>
      <c r="B70" s="355">
        <v>44958</v>
      </c>
      <c r="C70" s="330"/>
      <c r="D70" s="330" t="s">
        <v>905</v>
      </c>
      <c r="E70" s="331" t="s">
        <v>539</v>
      </c>
      <c r="F70" s="331">
        <v>96</v>
      </c>
      <c r="G70" s="331">
        <v>18</v>
      </c>
      <c r="H70" s="331">
        <v>147.5</v>
      </c>
      <c r="I70" s="352" t="s">
        <v>906</v>
      </c>
      <c r="J70" s="350" t="s">
        <v>907</v>
      </c>
      <c r="K70" s="331">
        <f>H70-F70</f>
        <v>51.5</v>
      </c>
      <c r="L70" s="353">
        <v>100</v>
      </c>
      <c r="M70" s="356">
        <v>2475</v>
      </c>
      <c r="N70" s="331">
        <v>50</v>
      </c>
      <c r="O70" s="297" t="s">
        <v>537</v>
      </c>
      <c r="P70" s="298">
        <v>44958</v>
      </c>
      <c r="Q70" s="197"/>
      <c r="R70" s="203" t="s">
        <v>538</v>
      </c>
      <c r="S70" s="197"/>
      <c r="T70" s="197"/>
      <c r="U70" s="197"/>
      <c r="V70" s="197"/>
      <c r="W70" s="197"/>
      <c r="X70" s="203"/>
      <c r="Y70" s="197"/>
      <c r="Z70" s="197"/>
      <c r="AA70" s="197"/>
      <c r="AB70" s="197"/>
      <c r="AC70" s="197"/>
      <c r="AD70" s="203"/>
      <c r="AE70" s="197"/>
      <c r="AF70" s="197"/>
      <c r="AG70" s="197"/>
      <c r="AH70" s="197"/>
      <c r="AI70" s="197"/>
      <c r="AJ70" s="203"/>
      <c r="AK70" s="197"/>
      <c r="AL70" s="197"/>
    </row>
    <row r="71" spans="1:38" s="198" customFormat="1" ht="15.6" customHeight="1">
      <c r="A71" s="354">
        <v>4</v>
      </c>
      <c r="B71" s="355">
        <v>44960</v>
      </c>
      <c r="C71" s="330"/>
      <c r="D71" s="330" t="s">
        <v>913</v>
      </c>
      <c r="E71" s="331" t="s">
        <v>539</v>
      </c>
      <c r="F71" s="331">
        <v>41</v>
      </c>
      <c r="G71" s="331">
        <v>24</v>
      </c>
      <c r="H71" s="331">
        <v>46</v>
      </c>
      <c r="I71" s="352" t="s">
        <v>914</v>
      </c>
      <c r="J71" s="350" t="s">
        <v>928</v>
      </c>
      <c r="K71" s="331">
        <f>H71-F71</f>
        <v>5</v>
      </c>
      <c r="L71" s="353">
        <v>100</v>
      </c>
      <c r="M71" s="356">
        <f>(K71*N71)-100</f>
        <v>1150</v>
      </c>
      <c r="N71" s="331">
        <v>250</v>
      </c>
      <c r="O71" s="297" t="s">
        <v>537</v>
      </c>
      <c r="P71" s="298">
        <v>44965</v>
      </c>
      <c r="Q71" s="197"/>
      <c r="R71" s="203" t="s">
        <v>538</v>
      </c>
      <c r="S71" s="197"/>
      <c r="T71" s="197"/>
      <c r="U71" s="197"/>
      <c r="V71" s="197"/>
      <c r="W71" s="197"/>
      <c r="X71" s="203"/>
      <c r="Y71" s="197"/>
      <c r="Z71" s="197"/>
      <c r="AA71" s="197"/>
      <c r="AB71" s="197"/>
      <c r="AC71" s="197"/>
      <c r="AD71" s="203"/>
      <c r="AE71" s="197"/>
      <c r="AF71" s="197"/>
      <c r="AG71" s="197"/>
      <c r="AH71" s="197"/>
      <c r="AI71" s="197"/>
      <c r="AJ71" s="203"/>
      <c r="AK71" s="197"/>
      <c r="AL71" s="197"/>
    </row>
    <row r="72" spans="1:38" s="198" customFormat="1" ht="15.6" customHeight="1">
      <c r="A72" s="354">
        <v>5</v>
      </c>
      <c r="B72" s="355">
        <v>44966</v>
      </c>
      <c r="C72" s="330"/>
      <c r="D72" s="330" t="s">
        <v>929</v>
      </c>
      <c r="E72" s="331" t="s">
        <v>539</v>
      </c>
      <c r="F72" s="331">
        <v>6.4</v>
      </c>
      <c r="G72" s="331">
        <v>3</v>
      </c>
      <c r="H72" s="331">
        <v>7.7</v>
      </c>
      <c r="I72" s="352" t="s">
        <v>930</v>
      </c>
      <c r="J72" s="350" t="s">
        <v>944</v>
      </c>
      <c r="K72" s="331">
        <f>H72-F72</f>
        <v>1.2999999999999998</v>
      </c>
      <c r="L72" s="353">
        <v>100</v>
      </c>
      <c r="M72" s="356">
        <f>(K72*N72)-100</f>
        <v>1199.9999999999998</v>
      </c>
      <c r="N72" s="331">
        <v>1000</v>
      </c>
      <c r="O72" s="297" t="s">
        <v>537</v>
      </c>
      <c r="P72" s="298">
        <v>44971</v>
      </c>
      <c r="Q72" s="1"/>
      <c r="R72" s="203" t="s">
        <v>538</v>
      </c>
      <c r="S72" s="1"/>
      <c r="T72" s="1"/>
      <c r="U72" s="1"/>
      <c r="V72" s="1"/>
      <c r="W72" s="1"/>
      <c r="X72" s="6"/>
      <c r="Y72" s="1"/>
      <c r="Z72" s="1"/>
      <c r="AA72" s="1"/>
      <c r="AB72" s="1"/>
      <c r="AC72" s="1"/>
      <c r="AD72" s="6"/>
      <c r="AE72" s="1"/>
      <c r="AF72" s="1"/>
      <c r="AG72" s="1"/>
      <c r="AH72" s="197"/>
      <c r="AI72" s="197"/>
      <c r="AJ72" s="203"/>
      <c r="AK72" s="197"/>
      <c r="AL72" s="197"/>
    </row>
    <row r="73" spans="1:38" s="198" customFormat="1" ht="15.6" customHeight="1">
      <c r="A73" s="354">
        <v>6</v>
      </c>
      <c r="B73" s="355">
        <v>44970</v>
      </c>
      <c r="C73" s="330"/>
      <c r="D73" s="330" t="s">
        <v>937</v>
      </c>
      <c r="E73" s="331" t="s">
        <v>539</v>
      </c>
      <c r="F73" s="331">
        <v>75</v>
      </c>
      <c r="G73" s="331">
        <v>35</v>
      </c>
      <c r="H73" s="331">
        <v>95</v>
      </c>
      <c r="I73" s="352" t="s">
        <v>938</v>
      </c>
      <c r="J73" s="350" t="s">
        <v>945</v>
      </c>
      <c r="K73" s="331">
        <f t="shared" ref="K73:K74" si="57">H73-F73</f>
        <v>20</v>
      </c>
      <c r="L73" s="353">
        <v>100</v>
      </c>
      <c r="M73" s="356">
        <f t="shared" ref="M73:M74" si="58">(K73*N73)-100</f>
        <v>900</v>
      </c>
      <c r="N73" s="331">
        <v>50</v>
      </c>
      <c r="O73" s="297" t="s">
        <v>537</v>
      </c>
      <c r="P73" s="298">
        <v>44971</v>
      </c>
      <c r="Q73" s="1"/>
      <c r="R73" s="203" t="s">
        <v>538</v>
      </c>
      <c r="S73" s="1"/>
      <c r="T73" s="1"/>
      <c r="U73" s="1"/>
      <c r="V73" s="1"/>
      <c r="W73" s="1"/>
      <c r="X73" s="6"/>
      <c r="Y73" s="1"/>
      <c r="Z73" s="1"/>
      <c r="AA73" s="1"/>
      <c r="AB73" s="1"/>
      <c r="AC73" s="1"/>
      <c r="AD73" s="6"/>
      <c r="AE73" s="1"/>
      <c r="AF73" s="1"/>
      <c r="AG73" s="1"/>
      <c r="AH73" s="197"/>
      <c r="AI73" s="197"/>
      <c r="AJ73" s="203"/>
      <c r="AK73" s="197"/>
      <c r="AL73" s="197"/>
    </row>
    <row r="74" spans="1:38" s="198" customFormat="1" ht="15.6" customHeight="1">
      <c r="A74" s="354">
        <v>7</v>
      </c>
      <c r="B74" s="355">
        <v>44970</v>
      </c>
      <c r="C74" s="330"/>
      <c r="D74" s="330" t="s">
        <v>939</v>
      </c>
      <c r="E74" s="331" t="s">
        <v>539</v>
      </c>
      <c r="F74" s="331">
        <v>29.5</v>
      </c>
      <c r="G74" s="331">
        <v>9</v>
      </c>
      <c r="H74" s="331">
        <v>38</v>
      </c>
      <c r="I74" s="352" t="s">
        <v>940</v>
      </c>
      <c r="J74" s="350" t="s">
        <v>946</v>
      </c>
      <c r="K74" s="331">
        <f t="shared" si="57"/>
        <v>8.5</v>
      </c>
      <c r="L74" s="353">
        <v>100</v>
      </c>
      <c r="M74" s="356">
        <f t="shared" si="58"/>
        <v>2025</v>
      </c>
      <c r="N74" s="331">
        <v>250</v>
      </c>
      <c r="O74" s="297" t="s">
        <v>537</v>
      </c>
      <c r="P74" s="298">
        <v>44971</v>
      </c>
      <c r="Q74" s="1"/>
      <c r="R74" s="203" t="s">
        <v>538</v>
      </c>
      <c r="S74" s="1"/>
      <c r="T74" s="1"/>
      <c r="U74" s="1"/>
      <c r="V74" s="1"/>
      <c r="W74" s="1"/>
      <c r="X74" s="6"/>
      <c r="Y74" s="1"/>
      <c r="Z74" s="1"/>
      <c r="AA74" s="1"/>
      <c r="AB74" s="1"/>
      <c r="AC74" s="1"/>
      <c r="AD74" s="6"/>
      <c r="AE74" s="1"/>
      <c r="AF74" s="1"/>
      <c r="AG74" s="1"/>
      <c r="AH74" s="197"/>
      <c r="AI74" s="197"/>
      <c r="AJ74" s="203"/>
      <c r="AK74" s="197"/>
      <c r="AL74" s="197"/>
    </row>
    <row r="75" spans="1:38" s="276" customFormat="1" ht="15.6" customHeight="1">
      <c r="A75" s="366">
        <v>8</v>
      </c>
      <c r="B75" s="367">
        <v>44971</v>
      </c>
      <c r="C75" s="368"/>
      <c r="D75" s="368" t="s">
        <v>949</v>
      </c>
      <c r="E75" s="269" t="s">
        <v>539</v>
      </c>
      <c r="F75" s="269">
        <v>19</v>
      </c>
      <c r="G75" s="269">
        <v>9</v>
      </c>
      <c r="H75" s="369">
        <v>16</v>
      </c>
      <c r="I75" s="370" t="s">
        <v>950</v>
      </c>
      <c r="J75" s="371" t="s">
        <v>966</v>
      </c>
      <c r="K75" s="372">
        <f t="shared" ref="K75" si="59">H75-F75</f>
        <v>-3</v>
      </c>
      <c r="L75" s="373">
        <v>100</v>
      </c>
      <c r="M75" s="374">
        <f t="shared" ref="M75" si="60">(K75*N75)-100</f>
        <v>-1750</v>
      </c>
      <c r="N75" s="372">
        <v>550</v>
      </c>
      <c r="O75" s="267" t="s">
        <v>549</v>
      </c>
      <c r="P75" s="268">
        <v>44973</v>
      </c>
      <c r="Q75" s="1"/>
      <c r="R75" s="203" t="s">
        <v>538</v>
      </c>
      <c r="S75" s="1"/>
      <c r="T75" s="1"/>
      <c r="U75" s="1"/>
      <c r="V75" s="1"/>
      <c r="W75" s="1"/>
      <c r="X75" s="6"/>
      <c r="Y75" s="1"/>
      <c r="Z75" s="1"/>
      <c r="AA75" s="1"/>
      <c r="AB75" s="1"/>
      <c r="AC75" s="1"/>
      <c r="AD75" s="6"/>
      <c r="AE75" s="1"/>
      <c r="AF75" s="1"/>
      <c r="AG75" s="1"/>
      <c r="AH75" s="275"/>
      <c r="AI75" s="275"/>
      <c r="AJ75" s="360"/>
      <c r="AK75" s="275"/>
      <c r="AL75" s="275"/>
    </row>
    <row r="76" spans="1:38" s="276" customFormat="1" ht="15.6" customHeight="1">
      <c r="A76" s="366">
        <v>9</v>
      </c>
      <c r="B76" s="367">
        <v>44972</v>
      </c>
      <c r="C76" s="368"/>
      <c r="D76" s="368" t="s">
        <v>960</v>
      </c>
      <c r="E76" s="269" t="s">
        <v>539</v>
      </c>
      <c r="F76" s="269">
        <v>55</v>
      </c>
      <c r="G76" s="269">
        <v>17</v>
      </c>
      <c r="H76" s="369">
        <v>7</v>
      </c>
      <c r="I76" s="370" t="s">
        <v>961</v>
      </c>
      <c r="J76" s="371" t="s">
        <v>976</v>
      </c>
      <c r="K76" s="372">
        <f t="shared" ref="K76" si="61">H76-F76</f>
        <v>-48</v>
      </c>
      <c r="L76" s="373">
        <v>100</v>
      </c>
      <c r="M76" s="374">
        <f t="shared" ref="M76" si="62">(K76*N76)-100</f>
        <v>-2500</v>
      </c>
      <c r="N76" s="372">
        <v>50</v>
      </c>
      <c r="O76" s="267" t="s">
        <v>549</v>
      </c>
      <c r="P76" s="268">
        <v>44973</v>
      </c>
      <c r="Q76" s="1"/>
      <c r="R76" s="203" t="s">
        <v>538</v>
      </c>
      <c r="S76" s="1"/>
      <c r="T76" s="1"/>
      <c r="U76" s="1"/>
      <c r="V76" s="1"/>
      <c r="W76" s="1"/>
      <c r="X76" s="6"/>
      <c r="Y76" s="1"/>
      <c r="Z76" s="1"/>
      <c r="AA76" s="1"/>
      <c r="AB76" s="1"/>
      <c r="AC76" s="1"/>
      <c r="AD76" s="6"/>
      <c r="AE76" s="1"/>
      <c r="AF76" s="1"/>
      <c r="AG76" s="1"/>
      <c r="AH76" s="275"/>
      <c r="AI76" s="275"/>
      <c r="AJ76" s="360"/>
      <c r="AK76" s="275"/>
      <c r="AL76" s="275"/>
    </row>
    <row r="77" spans="1:38" s="276" customFormat="1" ht="15.6" customHeight="1">
      <c r="A77" s="285"/>
      <c r="B77" s="244"/>
      <c r="C77" s="235"/>
      <c r="D77" s="235"/>
      <c r="E77" s="201"/>
      <c r="F77" s="201"/>
      <c r="G77" s="201"/>
      <c r="H77" s="202"/>
      <c r="I77" s="286"/>
      <c r="J77" s="226"/>
      <c r="K77" s="202"/>
      <c r="L77" s="218"/>
      <c r="M77" s="219"/>
      <c r="N77" s="202"/>
      <c r="O77" s="226"/>
      <c r="P77" s="199"/>
      <c r="Q77" s="1"/>
      <c r="R77" s="203"/>
      <c r="S77" s="1"/>
      <c r="T77" s="1"/>
      <c r="U77" s="1"/>
      <c r="V77" s="1"/>
      <c r="W77" s="1"/>
      <c r="X77" s="6"/>
      <c r="Y77" s="1"/>
      <c r="Z77" s="1"/>
      <c r="AA77" s="1"/>
      <c r="AB77" s="1"/>
      <c r="AC77" s="1"/>
      <c r="AD77" s="6"/>
      <c r="AE77" s="1"/>
      <c r="AF77" s="1"/>
      <c r="AG77" s="1"/>
      <c r="AH77" s="275"/>
      <c r="AI77" s="275"/>
      <c r="AJ77" s="360"/>
      <c r="AK77" s="275"/>
      <c r="AL77" s="275"/>
    </row>
    <row r="78" spans="1:38" s="276" customFormat="1" ht="15.6" customHeight="1">
      <c r="A78" s="285"/>
      <c r="B78" s="244"/>
      <c r="C78" s="235"/>
      <c r="D78" s="235"/>
      <c r="E78" s="201"/>
      <c r="F78" s="201"/>
      <c r="G78" s="201"/>
      <c r="H78" s="202"/>
      <c r="I78" s="286"/>
      <c r="J78" s="226"/>
      <c r="K78" s="202"/>
      <c r="L78" s="218"/>
      <c r="M78" s="219"/>
      <c r="N78" s="202"/>
      <c r="O78" s="226"/>
      <c r="P78" s="199"/>
      <c r="Q78" s="1"/>
      <c r="R78" s="203"/>
      <c r="S78" s="1"/>
      <c r="T78" s="1"/>
      <c r="U78" s="1"/>
      <c r="V78" s="1"/>
      <c r="W78" s="1"/>
      <c r="X78" s="6"/>
      <c r="Y78" s="1"/>
      <c r="Z78" s="1"/>
      <c r="AA78" s="1"/>
      <c r="AB78" s="1"/>
      <c r="AC78" s="1"/>
      <c r="AD78" s="6"/>
      <c r="AE78" s="1"/>
      <c r="AF78" s="1"/>
      <c r="AG78" s="1"/>
      <c r="AH78" s="275"/>
      <c r="AI78" s="275"/>
      <c r="AJ78" s="360"/>
      <c r="AK78" s="275"/>
      <c r="AL78" s="275"/>
    </row>
    <row r="79" spans="1:38" s="198" customFormat="1" ht="15.6" customHeight="1">
      <c r="A79" s="285"/>
      <c r="B79" s="244"/>
      <c r="C79" s="235"/>
      <c r="D79" s="235"/>
      <c r="E79" s="201"/>
      <c r="F79" s="201"/>
      <c r="G79" s="201"/>
      <c r="H79" s="202"/>
      <c r="I79" s="286"/>
      <c r="J79" s="226"/>
      <c r="K79" s="202"/>
      <c r="L79" s="218"/>
      <c r="M79" s="219"/>
      <c r="N79" s="202"/>
      <c r="O79" s="226"/>
      <c r="P79" s="199"/>
      <c r="Q79" s="1"/>
      <c r="R79" s="6"/>
      <c r="S79" s="1"/>
      <c r="T79" s="1"/>
      <c r="U79" s="1"/>
      <c r="V79" s="1"/>
      <c r="W79" s="1"/>
      <c r="X79" s="6"/>
      <c r="Y79" s="1"/>
      <c r="Z79" s="1"/>
      <c r="AA79" s="1"/>
      <c r="AB79" s="1"/>
      <c r="AC79" s="1"/>
      <c r="AD79" s="6"/>
      <c r="AE79" s="1"/>
      <c r="AF79" s="1"/>
      <c r="AG79" s="1"/>
      <c r="AH79" s="197"/>
      <c r="AI79" s="197"/>
      <c r="AJ79" s="203"/>
      <c r="AK79" s="197"/>
      <c r="AL79" s="197"/>
    </row>
    <row r="80" spans="1:38" s="198" customFormat="1" ht="15.6" customHeight="1">
      <c r="A80" s="314"/>
      <c r="B80" s="229"/>
      <c r="C80" s="200"/>
      <c r="D80" s="200"/>
      <c r="E80" s="230"/>
      <c r="F80" s="230"/>
      <c r="G80" s="230"/>
      <c r="H80" s="315"/>
      <c r="I80" s="316"/>
      <c r="J80" s="281"/>
      <c r="K80" s="315"/>
      <c r="L80" s="317"/>
      <c r="M80" s="318"/>
      <c r="N80" s="315"/>
      <c r="O80" s="281"/>
      <c r="P80" s="229"/>
      <c r="Q80" s="1"/>
      <c r="R80" s="6"/>
      <c r="S80" s="1"/>
      <c r="T80" s="1"/>
      <c r="U80" s="1"/>
      <c r="V80" s="1"/>
      <c r="W80" s="1"/>
      <c r="X80" s="6"/>
      <c r="Y80" s="1"/>
      <c r="Z80" s="1"/>
      <c r="AA80" s="1"/>
      <c r="AB80" s="1"/>
      <c r="AC80" s="1"/>
      <c r="AD80" s="6"/>
      <c r="AE80" s="1"/>
      <c r="AF80" s="1"/>
      <c r="AG80" s="1"/>
      <c r="AH80" s="197"/>
      <c r="AI80" s="197"/>
      <c r="AJ80" s="203"/>
      <c r="AK80" s="197"/>
      <c r="AL80" s="197"/>
    </row>
    <row r="81" spans="1:38" ht="38.25" customHeight="1">
      <c r="A81" s="92" t="s">
        <v>561</v>
      </c>
      <c r="B81" s="139"/>
      <c r="C81" s="139"/>
      <c r="D81" s="140"/>
      <c r="E81" s="124"/>
      <c r="F81" s="6"/>
      <c r="G81" s="6"/>
      <c r="H81" s="125"/>
      <c r="I81" s="141"/>
      <c r="J81" s="1"/>
      <c r="K81" s="6"/>
      <c r="L81" s="6"/>
      <c r="M81" s="6"/>
      <c r="N81" s="1"/>
      <c r="O81" s="1"/>
      <c r="Q81" s="1"/>
      <c r="R81" s="6"/>
      <c r="S81" s="1"/>
      <c r="T81" s="1"/>
      <c r="U81" s="1"/>
      <c r="V81" s="1"/>
      <c r="W81" s="1"/>
      <c r="X81" s="6"/>
      <c r="Y81" s="1"/>
      <c r="Z81" s="1"/>
      <c r="AA81" s="1"/>
      <c r="AB81" s="1"/>
      <c r="AC81" s="1"/>
      <c r="AD81" s="6"/>
      <c r="AE81" s="1"/>
      <c r="AF81" s="1"/>
      <c r="AG81" s="1"/>
      <c r="AH81" s="1"/>
      <c r="AI81" s="1"/>
      <c r="AJ81" s="6"/>
      <c r="AK81" s="1"/>
    </row>
    <row r="82" spans="1:38" s="198" customFormat="1" ht="38.25">
      <c r="A82" s="93" t="s">
        <v>16</v>
      </c>
      <c r="B82" s="94" t="s">
        <v>514</v>
      </c>
      <c r="C82" s="94"/>
      <c r="D82" s="95" t="s">
        <v>525</v>
      </c>
      <c r="E82" s="94" t="s">
        <v>526</v>
      </c>
      <c r="F82" s="94" t="s">
        <v>527</v>
      </c>
      <c r="G82" s="94" t="s">
        <v>528</v>
      </c>
      <c r="H82" s="94" t="s">
        <v>529</v>
      </c>
      <c r="I82" s="94" t="s">
        <v>530</v>
      </c>
      <c r="J82" s="93" t="s">
        <v>531</v>
      </c>
      <c r="K82" s="128" t="s">
        <v>548</v>
      </c>
      <c r="L82" s="129" t="s">
        <v>533</v>
      </c>
      <c r="M82" s="96" t="s">
        <v>534</v>
      </c>
      <c r="N82" s="94" t="s">
        <v>535</v>
      </c>
      <c r="O82" s="95" t="s">
        <v>536</v>
      </c>
      <c r="P82" s="94" t="s">
        <v>765</v>
      </c>
      <c r="Q82" s="197"/>
      <c r="R82" s="6"/>
      <c r="S82" s="197"/>
      <c r="T82" s="197"/>
      <c r="U82" s="197"/>
      <c r="V82" s="197"/>
      <c r="W82" s="197"/>
      <c r="X82" s="197"/>
      <c r="Y82" s="197"/>
      <c r="Z82" s="197"/>
      <c r="AA82" s="197"/>
      <c r="AB82" s="197"/>
      <c r="AC82" s="197"/>
      <c r="AD82" s="197"/>
      <c r="AE82" s="197"/>
      <c r="AF82" s="197"/>
      <c r="AG82" s="197"/>
      <c r="AH82" s="197"/>
      <c r="AI82" s="197"/>
      <c r="AJ82" s="197"/>
      <c r="AK82" s="197"/>
      <c r="AL82" s="197"/>
    </row>
    <row r="83" spans="1:38" ht="14.25" customHeight="1">
      <c r="A83" s="257">
        <v>1</v>
      </c>
      <c r="B83" s="258">
        <v>44840</v>
      </c>
      <c r="C83" s="255"/>
      <c r="D83" s="255" t="s">
        <v>838</v>
      </c>
      <c r="E83" s="256" t="s">
        <v>539</v>
      </c>
      <c r="F83" s="256" t="s">
        <v>839</v>
      </c>
      <c r="G83" s="256">
        <v>1220</v>
      </c>
      <c r="H83" s="256"/>
      <c r="I83" s="256" t="s">
        <v>840</v>
      </c>
      <c r="J83" s="226" t="s">
        <v>540</v>
      </c>
      <c r="K83" s="202"/>
      <c r="L83" s="218"/>
      <c r="M83" s="219"/>
      <c r="N83" s="202"/>
      <c r="O83" s="226"/>
      <c r="P83" s="199"/>
      <c r="Q83" s="197"/>
      <c r="R83" s="197" t="s">
        <v>538</v>
      </c>
      <c r="S83" s="41"/>
      <c r="T83" s="1"/>
      <c r="U83" s="1"/>
      <c r="V83" s="1"/>
      <c r="W83" s="1"/>
      <c r="X83" s="1"/>
      <c r="Y83" s="1"/>
      <c r="Z83" s="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</row>
    <row r="84" spans="1:38" ht="12.75" customHeight="1">
      <c r="A84" s="256"/>
      <c r="B84" s="254"/>
      <c r="C84" s="255"/>
      <c r="D84" s="255"/>
      <c r="E84" s="256"/>
      <c r="F84" s="256"/>
      <c r="G84" s="256"/>
      <c r="H84" s="256"/>
      <c r="I84" s="256"/>
      <c r="J84" s="226"/>
      <c r="K84" s="202"/>
      <c r="L84" s="218"/>
      <c r="M84" s="219"/>
      <c r="N84" s="202"/>
      <c r="O84" s="226"/>
      <c r="P84" s="199"/>
      <c r="R84" s="6"/>
      <c r="S84" s="1"/>
      <c r="T84" s="1"/>
      <c r="U84" s="1"/>
      <c r="V84" s="1"/>
      <c r="W84" s="1"/>
      <c r="X84" s="1"/>
      <c r="Y84" s="1"/>
    </row>
    <row r="85" spans="1:38" ht="12.75" customHeight="1">
      <c r="A85" s="109" t="s">
        <v>541</v>
      </c>
      <c r="B85" s="109"/>
      <c r="C85" s="109"/>
      <c r="D85" s="109"/>
      <c r="E85" s="41"/>
      <c r="F85" s="116" t="s">
        <v>543</v>
      </c>
      <c r="G85" s="54"/>
      <c r="H85" s="54"/>
      <c r="I85" s="54"/>
      <c r="J85" s="6"/>
      <c r="K85" s="132"/>
      <c r="L85" s="133"/>
      <c r="M85" s="6"/>
      <c r="N85" s="99"/>
      <c r="O85" s="142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38" ht="12.75" customHeight="1">
      <c r="A86" s="115" t="s">
        <v>542</v>
      </c>
      <c r="B86" s="109"/>
      <c r="C86" s="109"/>
      <c r="D86" s="109"/>
      <c r="E86" s="6"/>
      <c r="F86" s="116" t="s">
        <v>545</v>
      </c>
      <c r="G86" s="6"/>
      <c r="H86" s="6" t="s">
        <v>761</v>
      </c>
      <c r="I86" s="6"/>
      <c r="J86" s="1"/>
      <c r="K86" s="6"/>
      <c r="L86" s="6"/>
      <c r="M86" s="6"/>
      <c r="N86" s="1"/>
      <c r="O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38" ht="12.75" customHeight="1">
      <c r="A87" s="115"/>
      <c r="B87" s="109"/>
      <c r="C87" s="109"/>
      <c r="D87" s="109"/>
      <c r="E87" s="6"/>
      <c r="F87" s="116"/>
      <c r="G87" s="6"/>
      <c r="H87" s="6"/>
      <c r="I87" s="6"/>
      <c r="J87" s="1"/>
      <c r="K87" s="6"/>
      <c r="L87" s="6"/>
      <c r="M87" s="6"/>
      <c r="N87" s="1"/>
      <c r="O87" s="1"/>
      <c r="Q87" s="1"/>
      <c r="R87" s="54"/>
      <c r="S87" s="1"/>
      <c r="T87" s="1"/>
      <c r="U87" s="1"/>
      <c r="V87" s="1"/>
      <c r="W87" s="1"/>
      <c r="X87" s="1"/>
      <c r="Y87" s="1"/>
      <c r="Z87" s="1"/>
    </row>
    <row r="88" spans="1:38" ht="12.75" customHeight="1">
      <c r="A88" s="115"/>
      <c r="B88" s="109"/>
      <c r="C88" s="109"/>
      <c r="D88" s="109"/>
      <c r="E88" s="6"/>
      <c r="F88" s="116"/>
      <c r="G88" s="54"/>
      <c r="H88" s="41"/>
      <c r="I88" s="54"/>
      <c r="J88" s="6"/>
      <c r="K88" s="132"/>
      <c r="L88" s="133"/>
      <c r="M88" s="6"/>
      <c r="N88" s="99"/>
      <c r="O88" s="134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38" ht="12.75" customHeight="1">
      <c r="A89" s="54"/>
      <c r="B89" s="98"/>
      <c r="C89" s="98"/>
      <c r="D89" s="41"/>
      <c r="E89" s="54"/>
      <c r="F89" s="54"/>
      <c r="G89" s="54"/>
      <c r="H89" s="41"/>
      <c r="I89" s="54"/>
      <c r="J89" s="6"/>
      <c r="K89" s="132"/>
      <c r="L89" s="133"/>
      <c r="M89" s="6"/>
      <c r="N89" s="99"/>
      <c r="O89" s="134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38" ht="38.25" customHeight="1">
      <c r="A90" s="41"/>
      <c r="B90" s="143" t="s">
        <v>562</v>
      </c>
      <c r="C90" s="143"/>
      <c r="D90" s="143"/>
      <c r="E90" s="143"/>
      <c r="F90" s="6"/>
      <c r="G90" s="6"/>
      <c r="H90" s="126"/>
      <c r="I90" s="6"/>
      <c r="J90" s="126"/>
      <c r="K90" s="127"/>
      <c r="L90" s="6"/>
      <c r="M90" s="6"/>
      <c r="N90" s="1"/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38" ht="12.75" customHeight="1">
      <c r="A91" s="93" t="s">
        <v>16</v>
      </c>
      <c r="B91" s="94" t="s">
        <v>514</v>
      </c>
      <c r="C91" s="94"/>
      <c r="D91" s="95" t="s">
        <v>525</v>
      </c>
      <c r="E91" s="94" t="s">
        <v>526</v>
      </c>
      <c r="F91" s="94" t="s">
        <v>527</v>
      </c>
      <c r="G91" s="94" t="s">
        <v>563</v>
      </c>
      <c r="H91" s="94" t="s">
        <v>564</v>
      </c>
      <c r="I91" s="94" t="s">
        <v>530</v>
      </c>
      <c r="J91" s="144" t="s">
        <v>531</v>
      </c>
      <c r="K91" s="94" t="s">
        <v>532</v>
      </c>
      <c r="L91" s="94" t="s">
        <v>565</v>
      </c>
      <c r="M91" s="94" t="s">
        <v>535</v>
      </c>
      <c r="N91" s="95" t="s">
        <v>536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38" ht="12.75" customHeight="1">
      <c r="A92" s="145">
        <v>1</v>
      </c>
      <c r="B92" s="146">
        <v>41579</v>
      </c>
      <c r="C92" s="146"/>
      <c r="D92" s="147" t="s">
        <v>566</v>
      </c>
      <c r="E92" s="148" t="s">
        <v>567</v>
      </c>
      <c r="F92" s="149">
        <v>82</v>
      </c>
      <c r="G92" s="148" t="s">
        <v>568</v>
      </c>
      <c r="H92" s="148">
        <v>100</v>
      </c>
      <c r="I92" s="150">
        <v>100</v>
      </c>
      <c r="J92" s="151" t="s">
        <v>569</v>
      </c>
      <c r="K92" s="152">
        <f t="shared" ref="K92:K144" si="63">H92-F92</f>
        <v>18</v>
      </c>
      <c r="L92" s="153">
        <f t="shared" ref="L92:L144" si="64">K92/F92</f>
        <v>0.21951219512195122</v>
      </c>
      <c r="M92" s="148" t="s">
        <v>537</v>
      </c>
      <c r="N92" s="154">
        <v>42657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38" ht="12.75" customHeight="1">
      <c r="A93" s="145">
        <v>2</v>
      </c>
      <c r="B93" s="146">
        <v>41794</v>
      </c>
      <c r="C93" s="146"/>
      <c r="D93" s="147" t="s">
        <v>570</v>
      </c>
      <c r="E93" s="148" t="s">
        <v>539</v>
      </c>
      <c r="F93" s="149">
        <v>257</v>
      </c>
      <c r="G93" s="148" t="s">
        <v>568</v>
      </c>
      <c r="H93" s="148">
        <v>300</v>
      </c>
      <c r="I93" s="150">
        <v>300</v>
      </c>
      <c r="J93" s="151" t="s">
        <v>569</v>
      </c>
      <c r="K93" s="152">
        <f t="shared" si="63"/>
        <v>43</v>
      </c>
      <c r="L93" s="153">
        <f t="shared" si="64"/>
        <v>0.16731517509727625</v>
      </c>
      <c r="M93" s="148" t="s">
        <v>537</v>
      </c>
      <c r="N93" s="154">
        <v>41822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38" ht="12.75" customHeight="1">
      <c r="A94" s="145">
        <v>3</v>
      </c>
      <c r="B94" s="146">
        <v>41828</v>
      </c>
      <c r="C94" s="146"/>
      <c r="D94" s="147" t="s">
        <v>571</v>
      </c>
      <c r="E94" s="148" t="s">
        <v>539</v>
      </c>
      <c r="F94" s="149">
        <v>393</v>
      </c>
      <c r="G94" s="148" t="s">
        <v>568</v>
      </c>
      <c r="H94" s="148">
        <v>468</v>
      </c>
      <c r="I94" s="150">
        <v>468</v>
      </c>
      <c r="J94" s="151" t="s">
        <v>569</v>
      </c>
      <c r="K94" s="152">
        <f t="shared" si="63"/>
        <v>75</v>
      </c>
      <c r="L94" s="153">
        <f t="shared" si="64"/>
        <v>0.19083969465648856</v>
      </c>
      <c r="M94" s="148" t="s">
        <v>537</v>
      </c>
      <c r="N94" s="154">
        <v>41863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12.75" customHeight="1">
      <c r="A95" s="145">
        <v>4</v>
      </c>
      <c r="B95" s="146">
        <v>41857</v>
      </c>
      <c r="C95" s="146"/>
      <c r="D95" s="147" t="s">
        <v>572</v>
      </c>
      <c r="E95" s="148" t="s">
        <v>539</v>
      </c>
      <c r="F95" s="149">
        <v>205</v>
      </c>
      <c r="G95" s="148" t="s">
        <v>568</v>
      </c>
      <c r="H95" s="148">
        <v>275</v>
      </c>
      <c r="I95" s="150">
        <v>250</v>
      </c>
      <c r="J95" s="151" t="s">
        <v>569</v>
      </c>
      <c r="K95" s="152">
        <f t="shared" si="63"/>
        <v>70</v>
      </c>
      <c r="L95" s="153">
        <f t="shared" si="64"/>
        <v>0.34146341463414637</v>
      </c>
      <c r="M95" s="148" t="s">
        <v>537</v>
      </c>
      <c r="N95" s="154">
        <v>41962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ht="12.75" customHeight="1">
      <c r="A96" s="145">
        <v>5</v>
      </c>
      <c r="B96" s="146">
        <v>41886</v>
      </c>
      <c r="C96" s="146"/>
      <c r="D96" s="147" t="s">
        <v>573</v>
      </c>
      <c r="E96" s="148" t="s">
        <v>539</v>
      </c>
      <c r="F96" s="149">
        <v>162</v>
      </c>
      <c r="G96" s="148" t="s">
        <v>568</v>
      </c>
      <c r="H96" s="148">
        <v>190</v>
      </c>
      <c r="I96" s="150">
        <v>190</v>
      </c>
      <c r="J96" s="151" t="s">
        <v>569</v>
      </c>
      <c r="K96" s="152">
        <f t="shared" si="63"/>
        <v>28</v>
      </c>
      <c r="L96" s="153">
        <f t="shared" si="64"/>
        <v>0.1728395061728395</v>
      </c>
      <c r="M96" s="148" t="s">
        <v>537</v>
      </c>
      <c r="N96" s="154">
        <v>42006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45">
        <v>6</v>
      </c>
      <c r="B97" s="146">
        <v>41886</v>
      </c>
      <c r="C97" s="146"/>
      <c r="D97" s="147" t="s">
        <v>574</v>
      </c>
      <c r="E97" s="148" t="s">
        <v>539</v>
      </c>
      <c r="F97" s="149">
        <v>75</v>
      </c>
      <c r="G97" s="148" t="s">
        <v>568</v>
      </c>
      <c r="H97" s="148">
        <v>91.5</v>
      </c>
      <c r="I97" s="150" t="s">
        <v>575</v>
      </c>
      <c r="J97" s="151" t="s">
        <v>576</v>
      </c>
      <c r="K97" s="152">
        <f t="shared" si="63"/>
        <v>16.5</v>
      </c>
      <c r="L97" s="153">
        <f t="shared" si="64"/>
        <v>0.22</v>
      </c>
      <c r="M97" s="148" t="s">
        <v>537</v>
      </c>
      <c r="N97" s="154">
        <v>41954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45">
        <v>7</v>
      </c>
      <c r="B98" s="146">
        <v>41913</v>
      </c>
      <c r="C98" s="146"/>
      <c r="D98" s="147" t="s">
        <v>577</v>
      </c>
      <c r="E98" s="148" t="s">
        <v>539</v>
      </c>
      <c r="F98" s="149">
        <v>850</v>
      </c>
      <c r="G98" s="148" t="s">
        <v>568</v>
      </c>
      <c r="H98" s="148">
        <v>982.5</v>
      </c>
      <c r="I98" s="150">
        <v>1050</v>
      </c>
      <c r="J98" s="151" t="s">
        <v>578</v>
      </c>
      <c r="K98" s="152">
        <f t="shared" si="63"/>
        <v>132.5</v>
      </c>
      <c r="L98" s="153">
        <f t="shared" si="64"/>
        <v>0.15588235294117647</v>
      </c>
      <c r="M98" s="148" t="s">
        <v>537</v>
      </c>
      <c r="N98" s="154">
        <v>42039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45">
        <v>8</v>
      </c>
      <c r="B99" s="146">
        <v>41913</v>
      </c>
      <c r="C99" s="146"/>
      <c r="D99" s="147" t="s">
        <v>579</v>
      </c>
      <c r="E99" s="148" t="s">
        <v>539</v>
      </c>
      <c r="F99" s="149">
        <v>475</v>
      </c>
      <c r="G99" s="148" t="s">
        <v>568</v>
      </c>
      <c r="H99" s="148">
        <v>515</v>
      </c>
      <c r="I99" s="150">
        <v>600</v>
      </c>
      <c r="J99" s="151" t="s">
        <v>580</v>
      </c>
      <c r="K99" s="152">
        <f t="shared" si="63"/>
        <v>40</v>
      </c>
      <c r="L99" s="153">
        <f t="shared" si="64"/>
        <v>8.4210526315789472E-2</v>
      </c>
      <c r="M99" s="148" t="s">
        <v>537</v>
      </c>
      <c r="N99" s="154">
        <v>41939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45">
        <v>9</v>
      </c>
      <c r="B100" s="146">
        <v>41913</v>
      </c>
      <c r="C100" s="146"/>
      <c r="D100" s="147" t="s">
        <v>581</v>
      </c>
      <c r="E100" s="148" t="s">
        <v>539</v>
      </c>
      <c r="F100" s="149">
        <v>86</v>
      </c>
      <c r="G100" s="148" t="s">
        <v>568</v>
      </c>
      <c r="H100" s="148">
        <v>99</v>
      </c>
      <c r="I100" s="150">
        <v>140</v>
      </c>
      <c r="J100" s="151" t="s">
        <v>582</v>
      </c>
      <c r="K100" s="152">
        <f t="shared" si="63"/>
        <v>13</v>
      </c>
      <c r="L100" s="153">
        <f t="shared" si="64"/>
        <v>0.15116279069767441</v>
      </c>
      <c r="M100" s="148" t="s">
        <v>537</v>
      </c>
      <c r="N100" s="154">
        <v>41939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45">
        <v>10</v>
      </c>
      <c r="B101" s="146">
        <v>41926</v>
      </c>
      <c r="C101" s="146"/>
      <c r="D101" s="147" t="s">
        <v>583</v>
      </c>
      <c r="E101" s="148" t="s">
        <v>539</v>
      </c>
      <c r="F101" s="149">
        <v>496.6</v>
      </c>
      <c r="G101" s="148" t="s">
        <v>568</v>
      </c>
      <c r="H101" s="148">
        <v>621</v>
      </c>
      <c r="I101" s="150">
        <v>580</v>
      </c>
      <c r="J101" s="151" t="s">
        <v>569</v>
      </c>
      <c r="K101" s="152">
        <f t="shared" si="63"/>
        <v>124.39999999999998</v>
      </c>
      <c r="L101" s="153">
        <f t="shared" si="64"/>
        <v>0.25050342327829234</v>
      </c>
      <c r="M101" s="148" t="s">
        <v>537</v>
      </c>
      <c r="N101" s="154">
        <v>42605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45">
        <v>11</v>
      </c>
      <c r="B102" s="146">
        <v>41926</v>
      </c>
      <c r="C102" s="146"/>
      <c r="D102" s="147" t="s">
        <v>584</v>
      </c>
      <c r="E102" s="148" t="s">
        <v>539</v>
      </c>
      <c r="F102" s="149">
        <v>2481.9</v>
      </c>
      <c r="G102" s="148" t="s">
        <v>568</v>
      </c>
      <c r="H102" s="148">
        <v>2840</v>
      </c>
      <c r="I102" s="150">
        <v>2870</v>
      </c>
      <c r="J102" s="151" t="s">
        <v>585</v>
      </c>
      <c r="K102" s="152">
        <f t="shared" si="63"/>
        <v>358.09999999999991</v>
      </c>
      <c r="L102" s="153">
        <f t="shared" si="64"/>
        <v>0.14428462065353154</v>
      </c>
      <c r="M102" s="148" t="s">
        <v>537</v>
      </c>
      <c r="N102" s="154">
        <v>42017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45">
        <v>12</v>
      </c>
      <c r="B103" s="146">
        <v>41928</v>
      </c>
      <c r="C103" s="146"/>
      <c r="D103" s="147" t="s">
        <v>586</v>
      </c>
      <c r="E103" s="148" t="s">
        <v>539</v>
      </c>
      <c r="F103" s="149">
        <v>84.5</v>
      </c>
      <c r="G103" s="148" t="s">
        <v>568</v>
      </c>
      <c r="H103" s="148">
        <v>93</v>
      </c>
      <c r="I103" s="150">
        <v>110</v>
      </c>
      <c r="J103" s="151" t="s">
        <v>587</v>
      </c>
      <c r="K103" s="152">
        <f t="shared" si="63"/>
        <v>8.5</v>
      </c>
      <c r="L103" s="153">
        <f t="shared" si="64"/>
        <v>0.10059171597633136</v>
      </c>
      <c r="M103" s="148" t="s">
        <v>537</v>
      </c>
      <c r="N103" s="154">
        <v>41939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45">
        <v>13</v>
      </c>
      <c r="B104" s="146">
        <v>41928</v>
      </c>
      <c r="C104" s="146"/>
      <c r="D104" s="147" t="s">
        <v>588</v>
      </c>
      <c r="E104" s="148" t="s">
        <v>539</v>
      </c>
      <c r="F104" s="149">
        <v>401</v>
      </c>
      <c r="G104" s="148" t="s">
        <v>568</v>
      </c>
      <c r="H104" s="148">
        <v>428</v>
      </c>
      <c r="I104" s="150">
        <v>450</v>
      </c>
      <c r="J104" s="151" t="s">
        <v>589</v>
      </c>
      <c r="K104" s="152">
        <f t="shared" si="63"/>
        <v>27</v>
      </c>
      <c r="L104" s="153">
        <f t="shared" si="64"/>
        <v>6.7331670822942641E-2</v>
      </c>
      <c r="M104" s="148" t="s">
        <v>537</v>
      </c>
      <c r="N104" s="154">
        <v>42020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45">
        <v>14</v>
      </c>
      <c r="B105" s="146">
        <v>41928</v>
      </c>
      <c r="C105" s="146"/>
      <c r="D105" s="147" t="s">
        <v>590</v>
      </c>
      <c r="E105" s="148" t="s">
        <v>539</v>
      </c>
      <c r="F105" s="149">
        <v>101</v>
      </c>
      <c r="G105" s="148" t="s">
        <v>568</v>
      </c>
      <c r="H105" s="148">
        <v>112</v>
      </c>
      <c r="I105" s="150">
        <v>120</v>
      </c>
      <c r="J105" s="151" t="s">
        <v>591</v>
      </c>
      <c r="K105" s="152">
        <f t="shared" si="63"/>
        <v>11</v>
      </c>
      <c r="L105" s="153">
        <f t="shared" si="64"/>
        <v>0.10891089108910891</v>
      </c>
      <c r="M105" s="148" t="s">
        <v>537</v>
      </c>
      <c r="N105" s="154">
        <v>41939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45">
        <v>15</v>
      </c>
      <c r="B106" s="146">
        <v>41954</v>
      </c>
      <c r="C106" s="146"/>
      <c r="D106" s="147" t="s">
        <v>592</v>
      </c>
      <c r="E106" s="148" t="s">
        <v>539</v>
      </c>
      <c r="F106" s="149">
        <v>59</v>
      </c>
      <c r="G106" s="148" t="s">
        <v>568</v>
      </c>
      <c r="H106" s="148">
        <v>76</v>
      </c>
      <c r="I106" s="150">
        <v>76</v>
      </c>
      <c r="J106" s="151" t="s">
        <v>569</v>
      </c>
      <c r="K106" s="152">
        <f t="shared" si="63"/>
        <v>17</v>
      </c>
      <c r="L106" s="153">
        <f t="shared" si="64"/>
        <v>0.28813559322033899</v>
      </c>
      <c r="M106" s="148" t="s">
        <v>537</v>
      </c>
      <c r="N106" s="154">
        <v>43032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45">
        <v>16</v>
      </c>
      <c r="B107" s="146">
        <v>41954</v>
      </c>
      <c r="C107" s="146"/>
      <c r="D107" s="147" t="s">
        <v>581</v>
      </c>
      <c r="E107" s="148" t="s">
        <v>539</v>
      </c>
      <c r="F107" s="149">
        <v>99</v>
      </c>
      <c r="G107" s="148" t="s">
        <v>568</v>
      </c>
      <c r="H107" s="148">
        <v>120</v>
      </c>
      <c r="I107" s="150">
        <v>120</v>
      </c>
      <c r="J107" s="151" t="s">
        <v>550</v>
      </c>
      <c r="K107" s="152">
        <f t="shared" si="63"/>
        <v>21</v>
      </c>
      <c r="L107" s="153">
        <f t="shared" si="64"/>
        <v>0.21212121212121213</v>
      </c>
      <c r="M107" s="148" t="s">
        <v>537</v>
      </c>
      <c r="N107" s="154">
        <v>41960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45">
        <v>17</v>
      </c>
      <c r="B108" s="146">
        <v>41956</v>
      </c>
      <c r="C108" s="146"/>
      <c r="D108" s="147" t="s">
        <v>593</v>
      </c>
      <c r="E108" s="148" t="s">
        <v>539</v>
      </c>
      <c r="F108" s="149">
        <v>22</v>
      </c>
      <c r="G108" s="148" t="s">
        <v>568</v>
      </c>
      <c r="H108" s="148">
        <v>33.549999999999997</v>
      </c>
      <c r="I108" s="150">
        <v>32</v>
      </c>
      <c r="J108" s="151" t="s">
        <v>594</v>
      </c>
      <c r="K108" s="152">
        <f t="shared" si="63"/>
        <v>11.549999999999997</v>
      </c>
      <c r="L108" s="153">
        <f t="shared" si="64"/>
        <v>0.52499999999999991</v>
      </c>
      <c r="M108" s="148" t="s">
        <v>537</v>
      </c>
      <c r="N108" s="154">
        <v>42188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45">
        <v>18</v>
      </c>
      <c r="B109" s="146">
        <v>41976</v>
      </c>
      <c r="C109" s="146"/>
      <c r="D109" s="147" t="s">
        <v>595</v>
      </c>
      <c r="E109" s="148" t="s">
        <v>539</v>
      </c>
      <c r="F109" s="149">
        <v>440</v>
      </c>
      <c r="G109" s="148" t="s">
        <v>568</v>
      </c>
      <c r="H109" s="148">
        <v>520</v>
      </c>
      <c r="I109" s="150">
        <v>520</v>
      </c>
      <c r="J109" s="151" t="s">
        <v>596</v>
      </c>
      <c r="K109" s="152">
        <f t="shared" si="63"/>
        <v>80</v>
      </c>
      <c r="L109" s="153">
        <f t="shared" si="64"/>
        <v>0.18181818181818182</v>
      </c>
      <c r="M109" s="148" t="s">
        <v>537</v>
      </c>
      <c r="N109" s="154">
        <v>42208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45">
        <v>19</v>
      </c>
      <c r="B110" s="146">
        <v>41976</v>
      </c>
      <c r="C110" s="146"/>
      <c r="D110" s="147" t="s">
        <v>597</v>
      </c>
      <c r="E110" s="148" t="s">
        <v>539</v>
      </c>
      <c r="F110" s="149">
        <v>360</v>
      </c>
      <c r="G110" s="148" t="s">
        <v>568</v>
      </c>
      <c r="H110" s="148">
        <v>427</v>
      </c>
      <c r="I110" s="150">
        <v>425</v>
      </c>
      <c r="J110" s="151" t="s">
        <v>598</v>
      </c>
      <c r="K110" s="152">
        <f t="shared" si="63"/>
        <v>67</v>
      </c>
      <c r="L110" s="153">
        <f t="shared" si="64"/>
        <v>0.18611111111111112</v>
      </c>
      <c r="M110" s="148" t="s">
        <v>537</v>
      </c>
      <c r="N110" s="154">
        <v>42058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45">
        <v>20</v>
      </c>
      <c r="B111" s="146">
        <v>42012</v>
      </c>
      <c r="C111" s="146"/>
      <c r="D111" s="147" t="s">
        <v>599</v>
      </c>
      <c r="E111" s="148" t="s">
        <v>539</v>
      </c>
      <c r="F111" s="149">
        <v>360</v>
      </c>
      <c r="G111" s="148" t="s">
        <v>568</v>
      </c>
      <c r="H111" s="148">
        <v>455</v>
      </c>
      <c r="I111" s="150">
        <v>420</v>
      </c>
      <c r="J111" s="151" t="s">
        <v>600</v>
      </c>
      <c r="K111" s="152">
        <f t="shared" si="63"/>
        <v>95</v>
      </c>
      <c r="L111" s="153">
        <f t="shared" si="64"/>
        <v>0.2638888888888889</v>
      </c>
      <c r="M111" s="148" t="s">
        <v>537</v>
      </c>
      <c r="N111" s="154">
        <v>42024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45">
        <v>21</v>
      </c>
      <c r="B112" s="146">
        <v>42012</v>
      </c>
      <c r="C112" s="146"/>
      <c r="D112" s="147" t="s">
        <v>601</v>
      </c>
      <c r="E112" s="148" t="s">
        <v>539</v>
      </c>
      <c r="F112" s="149">
        <v>130</v>
      </c>
      <c r="G112" s="148"/>
      <c r="H112" s="148">
        <v>175.5</v>
      </c>
      <c r="I112" s="150">
        <v>165</v>
      </c>
      <c r="J112" s="151" t="s">
        <v>602</v>
      </c>
      <c r="K112" s="152">
        <f t="shared" si="63"/>
        <v>45.5</v>
      </c>
      <c r="L112" s="153">
        <f t="shared" si="64"/>
        <v>0.35</v>
      </c>
      <c r="M112" s="148" t="s">
        <v>537</v>
      </c>
      <c r="N112" s="154">
        <v>43088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45">
        <v>22</v>
      </c>
      <c r="B113" s="146">
        <v>42040</v>
      </c>
      <c r="C113" s="146"/>
      <c r="D113" s="147" t="s">
        <v>365</v>
      </c>
      <c r="E113" s="148" t="s">
        <v>567</v>
      </c>
      <c r="F113" s="149">
        <v>98</v>
      </c>
      <c r="G113" s="148"/>
      <c r="H113" s="148">
        <v>120</v>
      </c>
      <c r="I113" s="150">
        <v>120</v>
      </c>
      <c r="J113" s="151" t="s">
        <v>569</v>
      </c>
      <c r="K113" s="152">
        <f t="shared" si="63"/>
        <v>22</v>
      </c>
      <c r="L113" s="153">
        <f t="shared" si="64"/>
        <v>0.22448979591836735</v>
      </c>
      <c r="M113" s="148" t="s">
        <v>537</v>
      </c>
      <c r="N113" s="154">
        <v>42753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45">
        <v>23</v>
      </c>
      <c r="B114" s="146">
        <v>42040</v>
      </c>
      <c r="C114" s="146"/>
      <c r="D114" s="147" t="s">
        <v>603</v>
      </c>
      <c r="E114" s="148" t="s">
        <v>567</v>
      </c>
      <c r="F114" s="149">
        <v>196</v>
      </c>
      <c r="G114" s="148"/>
      <c r="H114" s="148">
        <v>262</v>
      </c>
      <c r="I114" s="150">
        <v>255</v>
      </c>
      <c r="J114" s="151" t="s">
        <v>569</v>
      </c>
      <c r="K114" s="152">
        <f t="shared" si="63"/>
        <v>66</v>
      </c>
      <c r="L114" s="153">
        <f t="shared" si="64"/>
        <v>0.33673469387755101</v>
      </c>
      <c r="M114" s="148" t="s">
        <v>537</v>
      </c>
      <c r="N114" s="154">
        <v>42599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55">
        <v>24</v>
      </c>
      <c r="B115" s="156">
        <v>42067</v>
      </c>
      <c r="C115" s="156"/>
      <c r="D115" s="157" t="s">
        <v>364</v>
      </c>
      <c r="E115" s="158" t="s">
        <v>567</v>
      </c>
      <c r="F115" s="159">
        <v>235</v>
      </c>
      <c r="G115" s="159"/>
      <c r="H115" s="160">
        <v>77</v>
      </c>
      <c r="I115" s="160" t="s">
        <v>604</v>
      </c>
      <c r="J115" s="161" t="s">
        <v>605</v>
      </c>
      <c r="K115" s="162">
        <f t="shared" si="63"/>
        <v>-158</v>
      </c>
      <c r="L115" s="163">
        <f t="shared" si="64"/>
        <v>-0.67234042553191486</v>
      </c>
      <c r="M115" s="159" t="s">
        <v>549</v>
      </c>
      <c r="N115" s="156">
        <v>43522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45">
        <v>25</v>
      </c>
      <c r="B116" s="146">
        <v>42067</v>
      </c>
      <c r="C116" s="146"/>
      <c r="D116" s="147" t="s">
        <v>606</v>
      </c>
      <c r="E116" s="148" t="s">
        <v>567</v>
      </c>
      <c r="F116" s="149">
        <v>185</v>
      </c>
      <c r="G116" s="148"/>
      <c r="H116" s="148">
        <v>224</v>
      </c>
      <c r="I116" s="150" t="s">
        <v>607</v>
      </c>
      <c r="J116" s="151" t="s">
        <v>569</v>
      </c>
      <c r="K116" s="152">
        <f t="shared" si="63"/>
        <v>39</v>
      </c>
      <c r="L116" s="153">
        <f t="shared" si="64"/>
        <v>0.21081081081081082</v>
      </c>
      <c r="M116" s="148" t="s">
        <v>537</v>
      </c>
      <c r="N116" s="154">
        <v>42647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55">
        <v>26</v>
      </c>
      <c r="B117" s="156">
        <v>42090</v>
      </c>
      <c r="C117" s="156"/>
      <c r="D117" s="164" t="s">
        <v>608</v>
      </c>
      <c r="E117" s="159" t="s">
        <v>567</v>
      </c>
      <c r="F117" s="159">
        <v>49.5</v>
      </c>
      <c r="G117" s="160"/>
      <c r="H117" s="160">
        <v>15.85</v>
      </c>
      <c r="I117" s="160">
        <v>67</v>
      </c>
      <c r="J117" s="161" t="s">
        <v>609</v>
      </c>
      <c r="K117" s="160">
        <f t="shared" si="63"/>
        <v>-33.65</v>
      </c>
      <c r="L117" s="165">
        <f t="shared" si="64"/>
        <v>-0.67979797979797973</v>
      </c>
      <c r="M117" s="159" t="s">
        <v>549</v>
      </c>
      <c r="N117" s="166">
        <v>43627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45">
        <v>27</v>
      </c>
      <c r="B118" s="146">
        <v>42093</v>
      </c>
      <c r="C118" s="146"/>
      <c r="D118" s="147" t="s">
        <v>610</v>
      </c>
      <c r="E118" s="148" t="s">
        <v>567</v>
      </c>
      <c r="F118" s="149">
        <v>183.5</v>
      </c>
      <c r="G118" s="148"/>
      <c r="H118" s="148">
        <v>219</v>
      </c>
      <c r="I118" s="150">
        <v>218</v>
      </c>
      <c r="J118" s="151" t="s">
        <v>611</v>
      </c>
      <c r="K118" s="152">
        <f t="shared" si="63"/>
        <v>35.5</v>
      </c>
      <c r="L118" s="153">
        <f t="shared" si="64"/>
        <v>0.19346049046321526</v>
      </c>
      <c r="M118" s="148" t="s">
        <v>537</v>
      </c>
      <c r="N118" s="154">
        <v>42103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45">
        <v>28</v>
      </c>
      <c r="B119" s="146">
        <v>42114</v>
      </c>
      <c r="C119" s="146"/>
      <c r="D119" s="147" t="s">
        <v>612</v>
      </c>
      <c r="E119" s="148" t="s">
        <v>567</v>
      </c>
      <c r="F119" s="149">
        <f>(227+237)/2</f>
        <v>232</v>
      </c>
      <c r="G119" s="148"/>
      <c r="H119" s="148">
        <v>298</v>
      </c>
      <c r="I119" s="150">
        <v>298</v>
      </c>
      <c r="J119" s="151" t="s">
        <v>569</v>
      </c>
      <c r="K119" s="152">
        <f t="shared" si="63"/>
        <v>66</v>
      </c>
      <c r="L119" s="153">
        <f t="shared" si="64"/>
        <v>0.28448275862068967</v>
      </c>
      <c r="M119" s="148" t="s">
        <v>537</v>
      </c>
      <c r="N119" s="154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45">
        <v>29</v>
      </c>
      <c r="B120" s="146">
        <v>42128</v>
      </c>
      <c r="C120" s="146"/>
      <c r="D120" s="147" t="s">
        <v>613</v>
      </c>
      <c r="E120" s="148" t="s">
        <v>539</v>
      </c>
      <c r="F120" s="149">
        <v>385</v>
      </c>
      <c r="G120" s="148"/>
      <c r="H120" s="148">
        <f>212.5+331</f>
        <v>543.5</v>
      </c>
      <c r="I120" s="150">
        <v>510</v>
      </c>
      <c r="J120" s="151" t="s">
        <v>614</v>
      </c>
      <c r="K120" s="152">
        <f t="shared" si="63"/>
        <v>158.5</v>
      </c>
      <c r="L120" s="153">
        <f t="shared" si="64"/>
        <v>0.41168831168831171</v>
      </c>
      <c r="M120" s="148" t="s">
        <v>537</v>
      </c>
      <c r="N120" s="154">
        <v>42235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45">
        <v>30</v>
      </c>
      <c r="B121" s="146">
        <v>42128</v>
      </c>
      <c r="C121" s="146"/>
      <c r="D121" s="147" t="s">
        <v>615</v>
      </c>
      <c r="E121" s="148" t="s">
        <v>539</v>
      </c>
      <c r="F121" s="149">
        <v>115.5</v>
      </c>
      <c r="G121" s="148"/>
      <c r="H121" s="148">
        <v>146</v>
      </c>
      <c r="I121" s="150">
        <v>142</v>
      </c>
      <c r="J121" s="151" t="s">
        <v>616</v>
      </c>
      <c r="K121" s="152">
        <f t="shared" si="63"/>
        <v>30.5</v>
      </c>
      <c r="L121" s="153">
        <f t="shared" si="64"/>
        <v>0.26406926406926406</v>
      </c>
      <c r="M121" s="148" t="s">
        <v>537</v>
      </c>
      <c r="N121" s="154">
        <v>42202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45">
        <v>31</v>
      </c>
      <c r="B122" s="146">
        <v>42151</v>
      </c>
      <c r="C122" s="146"/>
      <c r="D122" s="147" t="s">
        <v>617</v>
      </c>
      <c r="E122" s="148" t="s">
        <v>539</v>
      </c>
      <c r="F122" s="149">
        <v>237.5</v>
      </c>
      <c r="G122" s="148"/>
      <c r="H122" s="148">
        <v>279.5</v>
      </c>
      <c r="I122" s="150">
        <v>278</v>
      </c>
      <c r="J122" s="151" t="s">
        <v>569</v>
      </c>
      <c r="K122" s="152">
        <f t="shared" si="63"/>
        <v>42</v>
      </c>
      <c r="L122" s="153">
        <f t="shared" si="64"/>
        <v>0.17684210526315788</v>
      </c>
      <c r="M122" s="148" t="s">
        <v>537</v>
      </c>
      <c r="N122" s="154">
        <v>42222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45">
        <v>32</v>
      </c>
      <c r="B123" s="146">
        <v>42174</v>
      </c>
      <c r="C123" s="146"/>
      <c r="D123" s="147" t="s">
        <v>588</v>
      </c>
      <c r="E123" s="148" t="s">
        <v>567</v>
      </c>
      <c r="F123" s="149">
        <v>340</v>
      </c>
      <c r="G123" s="148"/>
      <c r="H123" s="148">
        <v>448</v>
      </c>
      <c r="I123" s="150">
        <v>448</v>
      </c>
      <c r="J123" s="151" t="s">
        <v>569</v>
      </c>
      <c r="K123" s="152">
        <f t="shared" si="63"/>
        <v>108</v>
      </c>
      <c r="L123" s="153">
        <f t="shared" si="64"/>
        <v>0.31764705882352939</v>
      </c>
      <c r="M123" s="148" t="s">
        <v>537</v>
      </c>
      <c r="N123" s="154">
        <v>43018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45">
        <v>33</v>
      </c>
      <c r="B124" s="146">
        <v>42191</v>
      </c>
      <c r="C124" s="146"/>
      <c r="D124" s="147" t="s">
        <v>618</v>
      </c>
      <c r="E124" s="148" t="s">
        <v>567</v>
      </c>
      <c r="F124" s="149">
        <v>390</v>
      </c>
      <c r="G124" s="148"/>
      <c r="H124" s="148">
        <v>460</v>
      </c>
      <c r="I124" s="150">
        <v>460</v>
      </c>
      <c r="J124" s="151" t="s">
        <v>569</v>
      </c>
      <c r="K124" s="152">
        <f t="shared" si="63"/>
        <v>70</v>
      </c>
      <c r="L124" s="153">
        <f t="shared" si="64"/>
        <v>0.17948717948717949</v>
      </c>
      <c r="M124" s="148" t="s">
        <v>537</v>
      </c>
      <c r="N124" s="154">
        <v>42478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55">
        <v>34</v>
      </c>
      <c r="B125" s="156">
        <v>42195</v>
      </c>
      <c r="C125" s="156"/>
      <c r="D125" s="157" t="s">
        <v>619</v>
      </c>
      <c r="E125" s="158" t="s">
        <v>567</v>
      </c>
      <c r="F125" s="159">
        <v>122.5</v>
      </c>
      <c r="G125" s="159"/>
      <c r="H125" s="160">
        <v>61</v>
      </c>
      <c r="I125" s="160">
        <v>172</v>
      </c>
      <c r="J125" s="161" t="s">
        <v>620</v>
      </c>
      <c r="K125" s="162">
        <f t="shared" si="63"/>
        <v>-61.5</v>
      </c>
      <c r="L125" s="163">
        <f t="shared" si="64"/>
        <v>-0.50204081632653064</v>
      </c>
      <c r="M125" s="159" t="s">
        <v>549</v>
      </c>
      <c r="N125" s="156">
        <v>43333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45">
        <v>35</v>
      </c>
      <c r="B126" s="146">
        <v>42219</v>
      </c>
      <c r="C126" s="146"/>
      <c r="D126" s="147" t="s">
        <v>621</v>
      </c>
      <c r="E126" s="148" t="s">
        <v>567</v>
      </c>
      <c r="F126" s="149">
        <v>297.5</v>
      </c>
      <c r="G126" s="148"/>
      <c r="H126" s="148">
        <v>350</v>
      </c>
      <c r="I126" s="150">
        <v>360</v>
      </c>
      <c r="J126" s="151" t="s">
        <v>622</v>
      </c>
      <c r="K126" s="152">
        <f t="shared" si="63"/>
        <v>52.5</v>
      </c>
      <c r="L126" s="153">
        <f t="shared" si="64"/>
        <v>0.17647058823529413</v>
      </c>
      <c r="M126" s="148" t="s">
        <v>537</v>
      </c>
      <c r="N126" s="154">
        <v>42232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45">
        <v>36</v>
      </c>
      <c r="B127" s="146">
        <v>42219</v>
      </c>
      <c r="C127" s="146"/>
      <c r="D127" s="147" t="s">
        <v>623</v>
      </c>
      <c r="E127" s="148" t="s">
        <v>567</v>
      </c>
      <c r="F127" s="149">
        <v>115.5</v>
      </c>
      <c r="G127" s="148"/>
      <c r="H127" s="148">
        <v>149</v>
      </c>
      <c r="I127" s="150">
        <v>140</v>
      </c>
      <c r="J127" s="151" t="s">
        <v>624</v>
      </c>
      <c r="K127" s="152">
        <f t="shared" si="63"/>
        <v>33.5</v>
      </c>
      <c r="L127" s="153">
        <f t="shared" si="64"/>
        <v>0.29004329004329005</v>
      </c>
      <c r="M127" s="148" t="s">
        <v>537</v>
      </c>
      <c r="N127" s="154">
        <v>42740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45">
        <v>37</v>
      </c>
      <c r="B128" s="146">
        <v>42251</v>
      </c>
      <c r="C128" s="146"/>
      <c r="D128" s="147" t="s">
        <v>617</v>
      </c>
      <c r="E128" s="148" t="s">
        <v>567</v>
      </c>
      <c r="F128" s="149">
        <v>226</v>
      </c>
      <c r="G128" s="148"/>
      <c r="H128" s="148">
        <v>292</v>
      </c>
      <c r="I128" s="150">
        <v>292</v>
      </c>
      <c r="J128" s="151" t="s">
        <v>625</v>
      </c>
      <c r="K128" s="152">
        <f t="shared" si="63"/>
        <v>66</v>
      </c>
      <c r="L128" s="153">
        <f t="shared" si="64"/>
        <v>0.29203539823008851</v>
      </c>
      <c r="M128" s="148" t="s">
        <v>537</v>
      </c>
      <c r="N128" s="154">
        <v>42286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45">
        <v>38</v>
      </c>
      <c r="B129" s="146">
        <v>42254</v>
      </c>
      <c r="C129" s="146"/>
      <c r="D129" s="147" t="s">
        <v>612</v>
      </c>
      <c r="E129" s="148" t="s">
        <v>567</v>
      </c>
      <c r="F129" s="149">
        <v>232.5</v>
      </c>
      <c r="G129" s="148"/>
      <c r="H129" s="148">
        <v>312.5</v>
      </c>
      <c r="I129" s="150">
        <v>310</v>
      </c>
      <c r="J129" s="151" t="s">
        <v>569</v>
      </c>
      <c r="K129" s="152">
        <f t="shared" si="63"/>
        <v>80</v>
      </c>
      <c r="L129" s="153">
        <f t="shared" si="64"/>
        <v>0.34408602150537637</v>
      </c>
      <c r="M129" s="148" t="s">
        <v>537</v>
      </c>
      <c r="N129" s="154">
        <v>42823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45">
        <v>39</v>
      </c>
      <c r="B130" s="146">
        <v>42268</v>
      </c>
      <c r="C130" s="146"/>
      <c r="D130" s="147" t="s">
        <v>626</v>
      </c>
      <c r="E130" s="148" t="s">
        <v>567</v>
      </c>
      <c r="F130" s="149">
        <v>196.5</v>
      </c>
      <c r="G130" s="148"/>
      <c r="H130" s="148">
        <v>238</v>
      </c>
      <c r="I130" s="150">
        <v>238</v>
      </c>
      <c r="J130" s="151" t="s">
        <v>625</v>
      </c>
      <c r="K130" s="152">
        <f t="shared" si="63"/>
        <v>41.5</v>
      </c>
      <c r="L130" s="153">
        <f t="shared" si="64"/>
        <v>0.21119592875318066</v>
      </c>
      <c r="M130" s="148" t="s">
        <v>537</v>
      </c>
      <c r="N130" s="154">
        <v>42291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45">
        <v>40</v>
      </c>
      <c r="B131" s="146">
        <v>42271</v>
      </c>
      <c r="C131" s="146"/>
      <c r="D131" s="147" t="s">
        <v>566</v>
      </c>
      <c r="E131" s="148" t="s">
        <v>567</v>
      </c>
      <c r="F131" s="149">
        <v>65</v>
      </c>
      <c r="G131" s="148"/>
      <c r="H131" s="148">
        <v>82</v>
      </c>
      <c r="I131" s="150">
        <v>82</v>
      </c>
      <c r="J131" s="151" t="s">
        <v>625</v>
      </c>
      <c r="K131" s="152">
        <f t="shared" si="63"/>
        <v>17</v>
      </c>
      <c r="L131" s="153">
        <f t="shared" si="64"/>
        <v>0.26153846153846155</v>
      </c>
      <c r="M131" s="148" t="s">
        <v>537</v>
      </c>
      <c r="N131" s="154">
        <v>42578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45">
        <v>41</v>
      </c>
      <c r="B132" s="146">
        <v>42291</v>
      </c>
      <c r="C132" s="146"/>
      <c r="D132" s="147" t="s">
        <v>627</v>
      </c>
      <c r="E132" s="148" t="s">
        <v>567</v>
      </c>
      <c r="F132" s="149">
        <v>144</v>
      </c>
      <c r="G132" s="148"/>
      <c r="H132" s="148">
        <v>182.5</v>
      </c>
      <c r="I132" s="150">
        <v>181</v>
      </c>
      <c r="J132" s="151" t="s">
        <v>625</v>
      </c>
      <c r="K132" s="152">
        <f t="shared" si="63"/>
        <v>38.5</v>
      </c>
      <c r="L132" s="153">
        <f t="shared" si="64"/>
        <v>0.2673611111111111</v>
      </c>
      <c r="M132" s="148" t="s">
        <v>537</v>
      </c>
      <c r="N132" s="154">
        <v>42817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45">
        <v>42</v>
      </c>
      <c r="B133" s="146">
        <v>42291</v>
      </c>
      <c r="C133" s="146"/>
      <c r="D133" s="147" t="s">
        <v>628</v>
      </c>
      <c r="E133" s="148" t="s">
        <v>567</v>
      </c>
      <c r="F133" s="149">
        <v>264</v>
      </c>
      <c r="G133" s="148"/>
      <c r="H133" s="148">
        <v>311</v>
      </c>
      <c r="I133" s="150">
        <v>311</v>
      </c>
      <c r="J133" s="151" t="s">
        <v>625</v>
      </c>
      <c r="K133" s="152">
        <f t="shared" si="63"/>
        <v>47</v>
      </c>
      <c r="L133" s="153">
        <f t="shared" si="64"/>
        <v>0.17803030303030304</v>
      </c>
      <c r="M133" s="148" t="s">
        <v>537</v>
      </c>
      <c r="N133" s="154">
        <v>42604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45">
        <v>43</v>
      </c>
      <c r="B134" s="146">
        <v>42318</v>
      </c>
      <c r="C134" s="146"/>
      <c r="D134" s="147" t="s">
        <v>629</v>
      </c>
      <c r="E134" s="148" t="s">
        <v>539</v>
      </c>
      <c r="F134" s="149">
        <v>549.5</v>
      </c>
      <c r="G134" s="148"/>
      <c r="H134" s="148">
        <v>630</v>
      </c>
      <c r="I134" s="150">
        <v>630</v>
      </c>
      <c r="J134" s="151" t="s">
        <v>625</v>
      </c>
      <c r="K134" s="152">
        <f t="shared" si="63"/>
        <v>80.5</v>
      </c>
      <c r="L134" s="153">
        <f t="shared" si="64"/>
        <v>0.1464968152866242</v>
      </c>
      <c r="M134" s="148" t="s">
        <v>537</v>
      </c>
      <c r="N134" s="154">
        <v>42419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45">
        <v>44</v>
      </c>
      <c r="B135" s="146">
        <v>42342</v>
      </c>
      <c r="C135" s="146"/>
      <c r="D135" s="147" t="s">
        <v>630</v>
      </c>
      <c r="E135" s="148" t="s">
        <v>567</v>
      </c>
      <c r="F135" s="149">
        <v>1027.5</v>
      </c>
      <c r="G135" s="148"/>
      <c r="H135" s="148">
        <v>1315</v>
      </c>
      <c r="I135" s="150">
        <v>1250</v>
      </c>
      <c r="J135" s="151" t="s">
        <v>625</v>
      </c>
      <c r="K135" s="152">
        <f t="shared" si="63"/>
        <v>287.5</v>
      </c>
      <c r="L135" s="153">
        <f t="shared" si="64"/>
        <v>0.27980535279805352</v>
      </c>
      <c r="M135" s="148" t="s">
        <v>537</v>
      </c>
      <c r="N135" s="154">
        <v>43244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45">
        <v>45</v>
      </c>
      <c r="B136" s="146">
        <v>42367</v>
      </c>
      <c r="C136" s="146"/>
      <c r="D136" s="147" t="s">
        <v>631</v>
      </c>
      <c r="E136" s="148" t="s">
        <v>567</v>
      </c>
      <c r="F136" s="149">
        <v>465</v>
      </c>
      <c r="G136" s="148"/>
      <c r="H136" s="148">
        <v>540</v>
      </c>
      <c r="I136" s="150">
        <v>540</v>
      </c>
      <c r="J136" s="151" t="s">
        <v>625</v>
      </c>
      <c r="K136" s="152">
        <f t="shared" si="63"/>
        <v>75</v>
      </c>
      <c r="L136" s="153">
        <f t="shared" si="64"/>
        <v>0.16129032258064516</v>
      </c>
      <c r="M136" s="148" t="s">
        <v>537</v>
      </c>
      <c r="N136" s="154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45">
        <v>46</v>
      </c>
      <c r="B137" s="146">
        <v>42380</v>
      </c>
      <c r="C137" s="146"/>
      <c r="D137" s="147" t="s">
        <v>365</v>
      </c>
      <c r="E137" s="148" t="s">
        <v>539</v>
      </c>
      <c r="F137" s="149">
        <v>81</v>
      </c>
      <c r="G137" s="148"/>
      <c r="H137" s="148">
        <v>110</v>
      </c>
      <c r="I137" s="150">
        <v>110</v>
      </c>
      <c r="J137" s="151" t="s">
        <v>625</v>
      </c>
      <c r="K137" s="152">
        <f t="shared" si="63"/>
        <v>29</v>
      </c>
      <c r="L137" s="153">
        <f t="shared" si="64"/>
        <v>0.35802469135802467</v>
      </c>
      <c r="M137" s="148" t="s">
        <v>537</v>
      </c>
      <c r="N137" s="154">
        <v>42745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45">
        <v>47</v>
      </c>
      <c r="B138" s="146">
        <v>42382</v>
      </c>
      <c r="C138" s="146"/>
      <c r="D138" s="147" t="s">
        <v>632</v>
      </c>
      <c r="E138" s="148" t="s">
        <v>539</v>
      </c>
      <c r="F138" s="149">
        <v>417.5</v>
      </c>
      <c r="G138" s="148"/>
      <c r="H138" s="148">
        <v>547</v>
      </c>
      <c r="I138" s="150">
        <v>535</v>
      </c>
      <c r="J138" s="151" t="s">
        <v>625</v>
      </c>
      <c r="K138" s="152">
        <f t="shared" si="63"/>
        <v>129.5</v>
      </c>
      <c r="L138" s="153">
        <f t="shared" si="64"/>
        <v>0.31017964071856285</v>
      </c>
      <c r="M138" s="148" t="s">
        <v>537</v>
      </c>
      <c r="N138" s="154">
        <v>42578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45">
        <v>48</v>
      </c>
      <c r="B139" s="146">
        <v>42408</v>
      </c>
      <c r="C139" s="146"/>
      <c r="D139" s="147" t="s">
        <v>633</v>
      </c>
      <c r="E139" s="148" t="s">
        <v>567</v>
      </c>
      <c r="F139" s="149">
        <v>650</v>
      </c>
      <c r="G139" s="148"/>
      <c r="H139" s="148">
        <v>800</v>
      </c>
      <c r="I139" s="150">
        <v>800</v>
      </c>
      <c r="J139" s="151" t="s">
        <v>625</v>
      </c>
      <c r="K139" s="152">
        <f t="shared" si="63"/>
        <v>150</v>
      </c>
      <c r="L139" s="153">
        <f t="shared" si="64"/>
        <v>0.23076923076923078</v>
      </c>
      <c r="M139" s="148" t="s">
        <v>537</v>
      </c>
      <c r="N139" s="154">
        <v>43154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45">
        <v>49</v>
      </c>
      <c r="B140" s="146">
        <v>42433</v>
      </c>
      <c r="C140" s="146"/>
      <c r="D140" s="147" t="s">
        <v>206</v>
      </c>
      <c r="E140" s="148" t="s">
        <v>567</v>
      </c>
      <c r="F140" s="149">
        <v>437.5</v>
      </c>
      <c r="G140" s="148"/>
      <c r="H140" s="148">
        <v>504.5</v>
      </c>
      <c r="I140" s="150">
        <v>522</v>
      </c>
      <c r="J140" s="151" t="s">
        <v>634</v>
      </c>
      <c r="K140" s="152">
        <f t="shared" si="63"/>
        <v>67</v>
      </c>
      <c r="L140" s="153">
        <f t="shared" si="64"/>
        <v>0.15314285714285714</v>
      </c>
      <c r="M140" s="148" t="s">
        <v>537</v>
      </c>
      <c r="N140" s="154">
        <v>42480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45">
        <v>50</v>
      </c>
      <c r="B141" s="146">
        <v>42438</v>
      </c>
      <c r="C141" s="146"/>
      <c r="D141" s="147" t="s">
        <v>635</v>
      </c>
      <c r="E141" s="148" t="s">
        <v>567</v>
      </c>
      <c r="F141" s="149">
        <v>189.5</v>
      </c>
      <c r="G141" s="148"/>
      <c r="H141" s="148">
        <v>218</v>
      </c>
      <c r="I141" s="150">
        <v>218</v>
      </c>
      <c r="J141" s="151" t="s">
        <v>625</v>
      </c>
      <c r="K141" s="152">
        <f t="shared" si="63"/>
        <v>28.5</v>
      </c>
      <c r="L141" s="153">
        <f t="shared" si="64"/>
        <v>0.15039577836411611</v>
      </c>
      <c r="M141" s="148" t="s">
        <v>537</v>
      </c>
      <c r="N141" s="154">
        <v>43034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55">
        <v>51</v>
      </c>
      <c r="B142" s="156">
        <v>42471</v>
      </c>
      <c r="C142" s="156"/>
      <c r="D142" s="164" t="s">
        <v>636</v>
      </c>
      <c r="E142" s="159" t="s">
        <v>567</v>
      </c>
      <c r="F142" s="159">
        <v>36.5</v>
      </c>
      <c r="G142" s="160"/>
      <c r="H142" s="160">
        <v>15.85</v>
      </c>
      <c r="I142" s="160">
        <v>60</v>
      </c>
      <c r="J142" s="161" t="s">
        <v>637</v>
      </c>
      <c r="K142" s="162">
        <f t="shared" si="63"/>
        <v>-20.65</v>
      </c>
      <c r="L142" s="163">
        <f t="shared" si="64"/>
        <v>-0.5657534246575342</v>
      </c>
      <c r="M142" s="159" t="s">
        <v>549</v>
      </c>
      <c r="N142" s="167">
        <v>43627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45">
        <v>52</v>
      </c>
      <c r="B143" s="146">
        <v>42472</v>
      </c>
      <c r="C143" s="146"/>
      <c r="D143" s="147" t="s">
        <v>638</v>
      </c>
      <c r="E143" s="148" t="s">
        <v>567</v>
      </c>
      <c r="F143" s="149">
        <v>93</v>
      </c>
      <c r="G143" s="148"/>
      <c r="H143" s="148">
        <v>149</v>
      </c>
      <c r="I143" s="150">
        <v>140</v>
      </c>
      <c r="J143" s="151" t="s">
        <v>639</v>
      </c>
      <c r="K143" s="152">
        <f t="shared" si="63"/>
        <v>56</v>
      </c>
      <c r="L143" s="153">
        <f t="shared" si="64"/>
        <v>0.60215053763440862</v>
      </c>
      <c r="M143" s="148" t="s">
        <v>537</v>
      </c>
      <c r="N143" s="154">
        <v>42740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45">
        <v>53</v>
      </c>
      <c r="B144" s="146">
        <v>42472</v>
      </c>
      <c r="C144" s="146"/>
      <c r="D144" s="147" t="s">
        <v>640</v>
      </c>
      <c r="E144" s="148" t="s">
        <v>567</v>
      </c>
      <c r="F144" s="149">
        <v>130</v>
      </c>
      <c r="G144" s="148"/>
      <c r="H144" s="148">
        <v>150</v>
      </c>
      <c r="I144" s="150" t="s">
        <v>641</v>
      </c>
      <c r="J144" s="151" t="s">
        <v>625</v>
      </c>
      <c r="K144" s="152">
        <f t="shared" si="63"/>
        <v>20</v>
      </c>
      <c r="L144" s="153">
        <f t="shared" si="64"/>
        <v>0.15384615384615385</v>
      </c>
      <c r="M144" s="148" t="s">
        <v>537</v>
      </c>
      <c r="N144" s="154">
        <v>42564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5">
        <v>54</v>
      </c>
      <c r="B145" s="146">
        <v>42473</v>
      </c>
      <c r="C145" s="146"/>
      <c r="D145" s="147" t="s">
        <v>642</v>
      </c>
      <c r="E145" s="148" t="s">
        <v>567</v>
      </c>
      <c r="F145" s="149">
        <v>196</v>
      </c>
      <c r="G145" s="148"/>
      <c r="H145" s="148">
        <v>299</v>
      </c>
      <c r="I145" s="150">
        <v>299</v>
      </c>
      <c r="J145" s="151" t="s">
        <v>625</v>
      </c>
      <c r="K145" s="152">
        <v>103</v>
      </c>
      <c r="L145" s="153">
        <v>0.52551020408163296</v>
      </c>
      <c r="M145" s="148" t="s">
        <v>537</v>
      </c>
      <c r="N145" s="154">
        <v>42620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45">
        <v>55</v>
      </c>
      <c r="B146" s="146">
        <v>42473</v>
      </c>
      <c r="C146" s="146"/>
      <c r="D146" s="147" t="s">
        <v>643</v>
      </c>
      <c r="E146" s="148" t="s">
        <v>567</v>
      </c>
      <c r="F146" s="149">
        <v>88</v>
      </c>
      <c r="G146" s="148"/>
      <c r="H146" s="148">
        <v>103</v>
      </c>
      <c r="I146" s="150">
        <v>103</v>
      </c>
      <c r="J146" s="151" t="s">
        <v>625</v>
      </c>
      <c r="K146" s="152">
        <v>15</v>
      </c>
      <c r="L146" s="153">
        <v>0.170454545454545</v>
      </c>
      <c r="M146" s="148" t="s">
        <v>537</v>
      </c>
      <c r="N146" s="154">
        <v>42530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45">
        <v>56</v>
      </c>
      <c r="B147" s="146">
        <v>42492</v>
      </c>
      <c r="C147" s="146"/>
      <c r="D147" s="147" t="s">
        <v>644</v>
      </c>
      <c r="E147" s="148" t="s">
        <v>567</v>
      </c>
      <c r="F147" s="149">
        <v>127.5</v>
      </c>
      <c r="G147" s="148"/>
      <c r="H147" s="148">
        <v>148</v>
      </c>
      <c r="I147" s="150" t="s">
        <v>645</v>
      </c>
      <c r="J147" s="151" t="s">
        <v>625</v>
      </c>
      <c r="K147" s="152">
        <f>H147-F147</f>
        <v>20.5</v>
      </c>
      <c r="L147" s="153">
        <f>K147/F147</f>
        <v>0.16078431372549021</v>
      </c>
      <c r="M147" s="148" t="s">
        <v>537</v>
      </c>
      <c r="N147" s="154">
        <v>42564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45">
        <v>57</v>
      </c>
      <c r="B148" s="146">
        <v>42493</v>
      </c>
      <c r="C148" s="146"/>
      <c r="D148" s="147" t="s">
        <v>646</v>
      </c>
      <c r="E148" s="148" t="s">
        <v>567</v>
      </c>
      <c r="F148" s="149">
        <v>675</v>
      </c>
      <c r="G148" s="148"/>
      <c r="H148" s="148">
        <v>815</v>
      </c>
      <c r="I148" s="150" t="s">
        <v>647</v>
      </c>
      <c r="J148" s="151" t="s">
        <v>625</v>
      </c>
      <c r="K148" s="152">
        <f>H148-F148</f>
        <v>140</v>
      </c>
      <c r="L148" s="153">
        <f>K148/F148</f>
        <v>0.2074074074074074</v>
      </c>
      <c r="M148" s="148" t="s">
        <v>537</v>
      </c>
      <c r="N148" s="154">
        <v>43154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55">
        <v>58</v>
      </c>
      <c r="B149" s="156">
        <v>42522</v>
      </c>
      <c r="C149" s="156"/>
      <c r="D149" s="157" t="s">
        <v>648</v>
      </c>
      <c r="E149" s="158" t="s">
        <v>567</v>
      </c>
      <c r="F149" s="159">
        <v>500</v>
      </c>
      <c r="G149" s="159"/>
      <c r="H149" s="160">
        <v>232.5</v>
      </c>
      <c r="I149" s="160" t="s">
        <v>649</v>
      </c>
      <c r="J149" s="161" t="s">
        <v>650</v>
      </c>
      <c r="K149" s="162">
        <f>H149-F149</f>
        <v>-267.5</v>
      </c>
      <c r="L149" s="163">
        <f>K149/F149</f>
        <v>-0.53500000000000003</v>
      </c>
      <c r="M149" s="159" t="s">
        <v>549</v>
      </c>
      <c r="N149" s="156">
        <v>43735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45">
        <v>59</v>
      </c>
      <c r="B150" s="146">
        <v>42527</v>
      </c>
      <c r="C150" s="146"/>
      <c r="D150" s="147" t="s">
        <v>495</v>
      </c>
      <c r="E150" s="148" t="s">
        <v>567</v>
      </c>
      <c r="F150" s="149">
        <v>110</v>
      </c>
      <c r="G150" s="148"/>
      <c r="H150" s="148">
        <v>126.5</v>
      </c>
      <c r="I150" s="150">
        <v>125</v>
      </c>
      <c r="J150" s="151" t="s">
        <v>576</v>
      </c>
      <c r="K150" s="152">
        <f>H150-F150</f>
        <v>16.5</v>
      </c>
      <c r="L150" s="153">
        <f>K150/F150</f>
        <v>0.15</v>
      </c>
      <c r="M150" s="148" t="s">
        <v>537</v>
      </c>
      <c r="N150" s="154">
        <v>42552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45">
        <v>60</v>
      </c>
      <c r="B151" s="146">
        <v>42538</v>
      </c>
      <c r="C151" s="146"/>
      <c r="D151" s="147" t="s">
        <v>651</v>
      </c>
      <c r="E151" s="148" t="s">
        <v>567</v>
      </c>
      <c r="F151" s="149">
        <v>44</v>
      </c>
      <c r="G151" s="148"/>
      <c r="H151" s="148">
        <v>69.5</v>
      </c>
      <c r="I151" s="150">
        <v>69.5</v>
      </c>
      <c r="J151" s="151" t="s">
        <v>652</v>
      </c>
      <c r="K151" s="152">
        <f>H151-F151</f>
        <v>25.5</v>
      </c>
      <c r="L151" s="153">
        <f>K151/F151</f>
        <v>0.57954545454545459</v>
      </c>
      <c r="M151" s="148" t="s">
        <v>537</v>
      </c>
      <c r="N151" s="154">
        <v>42977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45">
        <v>61</v>
      </c>
      <c r="B152" s="146">
        <v>42549</v>
      </c>
      <c r="C152" s="146"/>
      <c r="D152" s="147" t="s">
        <v>653</v>
      </c>
      <c r="E152" s="148" t="s">
        <v>567</v>
      </c>
      <c r="F152" s="149">
        <v>262.5</v>
      </c>
      <c r="G152" s="148"/>
      <c r="H152" s="148">
        <v>340</v>
      </c>
      <c r="I152" s="150">
        <v>333</v>
      </c>
      <c r="J152" s="151" t="s">
        <v>654</v>
      </c>
      <c r="K152" s="152">
        <v>77.5</v>
      </c>
      <c r="L152" s="153">
        <v>0.29523809523809502</v>
      </c>
      <c r="M152" s="148" t="s">
        <v>537</v>
      </c>
      <c r="N152" s="154">
        <v>43017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45">
        <v>62</v>
      </c>
      <c r="B153" s="146">
        <v>42549</v>
      </c>
      <c r="C153" s="146"/>
      <c r="D153" s="147" t="s">
        <v>655</v>
      </c>
      <c r="E153" s="148" t="s">
        <v>567</v>
      </c>
      <c r="F153" s="149">
        <v>840</v>
      </c>
      <c r="G153" s="148"/>
      <c r="H153" s="148">
        <v>1230</v>
      </c>
      <c r="I153" s="150">
        <v>1230</v>
      </c>
      <c r="J153" s="151" t="s">
        <v>625</v>
      </c>
      <c r="K153" s="152">
        <v>390</v>
      </c>
      <c r="L153" s="153">
        <v>0.46428571428571402</v>
      </c>
      <c r="M153" s="148" t="s">
        <v>537</v>
      </c>
      <c r="N153" s="154">
        <v>42649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68">
        <v>63</v>
      </c>
      <c r="B154" s="169">
        <v>42556</v>
      </c>
      <c r="C154" s="169"/>
      <c r="D154" s="170" t="s">
        <v>656</v>
      </c>
      <c r="E154" s="171" t="s">
        <v>567</v>
      </c>
      <c r="F154" s="171">
        <v>395</v>
      </c>
      <c r="G154" s="172"/>
      <c r="H154" s="172">
        <f>(468.5+342.5)/2</f>
        <v>405.5</v>
      </c>
      <c r="I154" s="172">
        <v>510</v>
      </c>
      <c r="J154" s="173" t="s">
        <v>657</v>
      </c>
      <c r="K154" s="174">
        <f t="shared" ref="K154:K160" si="65">H154-F154</f>
        <v>10.5</v>
      </c>
      <c r="L154" s="175">
        <f t="shared" ref="L154:L160" si="66">K154/F154</f>
        <v>2.6582278481012658E-2</v>
      </c>
      <c r="M154" s="171" t="s">
        <v>658</v>
      </c>
      <c r="N154" s="169">
        <v>43606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55">
        <v>64</v>
      </c>
      <c r="B155" s="156">
        <v>42584</v>
      </c>
      <c r="C155" s="156"/>
      <c r="D155" s="157" t="s">
        <v>659</v>
      </c>
      <c r="E155" s="158" t="s">
        <v>539</v>
      </c>
      <c r="F155" s="159">
        <f>169.5-12.8</f>
        <v>156.69999999999999</v>
      </c>
      <c r="G155" s="159"/>
      <c r="H155" s="160">
        <v>77</v>
      </c>
      <c r="I155" s="160" t="s">
        <v>660</v>
      </c>
      <c r="J155" s="161" t="s">
        <v>661</v>
      </c>
      <c r="K155" s="162">
        <f t="shared" si="65"/>
        <v>-79.699999999999989</v>
      </c>
      <c r="L155" s="163">
        <f t="shared" si="66"/>
        <v>-0.50861518825781749</v>
      </c>
      <c r="M155" s="159" t="s">
        <v>549</v>
      </c>
      <c r="N155" s="156">
        <v>43522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55">
        <v>65</v>
      </c>
      <c r="B156" s="156">
        <v>42586</v>
      </c>
      <c r="C156" s="156"/>
      <c r="D156" s="157" t="s">
        <v>662</v>
      </c>
      <c r="E156" s="158" t="s">
        <v>567</v>
      </c>
      <c r="F156" s="159">
        <v>400</v>
      </c>
      <c r="G156" s="159"/>
      <c r="H156" s="160">
        <v>305</v>
      </c>
      <c r="I156" s="160">
        <v>475</v>
      </c>
      <c r="J156" s="161" t="s">
        <v>663</v>
      </c>
      <c r="K156" s="162">
        <f t="shared" si="65"/>
        <v>-95</v>
      </c>
      <c r="L156" s="163">
        <f t="shared" si="66"/>
        <v>-0.23749999999999999</v>
      </c>
      <c r="M156" s="159" t="s">
        <v>549</v>
      </c>
      <c r="N156" s="156">
        <v>43606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45">
        <v>66</v>
      </c>
      <c r="B157" s="146">
        <v>42593</v>
      </c>
      <c r="C157" s="146"/>
      <c r="D157" s="147" t="s">
        <v>664</v>
      </c>
      <c r="E157" s="148" t="s">
        <v>567</v>
      </c>
      <c r="F157" s="149">
        <v>86.5</v>
      </c>
      <c r="G157" s="148"/>
      <c r="H157" s="148">
        <v>130</v>
      </c>
      <c r="I157" s="150">
        <v>130</v>
      </c>
      <c r="J157" s="151" t="s">
        <v>665</v>
      </c>
      <c r="K157" s="152">
        <f t="shared" si="65"/>
        <v>43.5</v>
      </c>
      <c r="L157" s="153">
        <f t="shared" si="66"/>
        <v>0.50289017341040465</v>
      </c>
      <c r="M157" s="148" t="s">
        <v>537</v>
      </c>
      <c r="N157" s="154">
        <v>43091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55">
        <v>67</v>
      </c>
      <c r="B158" s="156">
        <v>42600</v>
      </c>
      <c r="C158" s="156"/>
      <c r="D158" s="157" t="s">
        <v>109</v>
      </c>
      <c r="E158" s="158" t="s">
        <v>567</v>
      </c>
      <c r="F158" s="159">
        <v>133.5</v>
      </c>
      <c r="G158" s="159"/>
      <c r="H158" s="160">
        <v>126.5</v>
      </c>
      <c r="I158" s="160">
        <v>178</v>
      </c>
      <c r="J158" s="161" t="s">
        <v>666</v>
      </c>
      <c r="K158" s="162">
        <f t="shared" si="65"/>
        <v>-7</v>
      </c>
      <c r="L158" s="163">
        <f t="shared" si="66"/>
        <v>-5.2434456928838954E-2</v>
      </c>
      <c r="M158" s="159" t="s">
        <v>549</v>
      </c>
      <c r="N158" s="156">
        <v>42615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45">
        <v>68</v>
      </c>
      <c r="B159" s="146">
        <v>42613</v>
      </c>
      <c r="C159" s="146"/>
      <c r="D159" s="147" t="s">
        <v>667</v>
      </c>
      <c r="E159" s="148" t="s">
        <v>567</v>
      </c>
      <c r="F159" s="149">
        <v>560</v>
      </c>
      <c r="G159" s="148"/>
      <c r="H159" s="148">
        <v>725</v>
      </c>
      <c r="I159" s="150">
        <v>725</v>
      </c>
      <c r="J159" s="151" t="s">
        <v>569</v>
      </c>
      <c r="K159" s="152">
        <f t="shared" si="65"/>
        <v>165</v>
      </c>
      <c r="L159" s="153">
        <f t="shared" si="66"/>
        <v>0.29464285714285715</v>
      </c>
      <c r="M159" s="148" t="s">
        <v>537</v>
      </c>
      <c r="N159" s="154">
        <v>42456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45">
        <v>69</v>
      </c>
      <c r="B160" s="146">
        <v>42614</v>
      </c>
      <c r="C160" s="146"/>
      <c r="D160" s="147" t="s">
        <v>668</v>
      </c>
      <c r="E160" s="148" t="s">
        <v>567</v>
      </c>
      <c r="F160" s="149">
        <v>160.5</v>
      </c>
      <c r="G160" s="148"/>
      <c r="H160" s="148">
        <v>210</v>
      </c>
      <c r="I160" s="150">
        <v>210</v>
      </c>
      <c r="J160" s="151" t="s">
        <v>569</v>
      </c>
      <c r="K160" s="152">
        <f t="shared" si="65"/>
        <v>49.5</v>
      </c>
      <c r="L160" s="153">
        <f t="shared" si="66"/>
        <v>0.30841121495327101</v>
      </c>
      <c r="M160" s="148" t="s">
        <v>537</v>
      </c>
      <c r="N160" s="154">
        <v>42871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45">
        <v>70</v>
      </c>
      <c r="B161" s="146">
        <v>42646</v>
      </c>
      <c r="C161" s="146"/>
      <c r="D161" s="147" t="s">
        <v>378</v>
      </c>
      <c r="E161" s="148" t="s">
        <v>567</v>
      </c>
      <c r="F161" s="149">
        <v>430</v>
      </c>
      <c r="G161" s="148"/>
      <c r="H161" s="148">
        <v>596</v>
      </c>
      <c r="I161" s="150">
        <v>575</v>
      </c>
      <c r="J161" s="151" t="s">
        <v>669</v>
      </c>
      <c r="K161" s="152">
        <v>166</v>
      </c>
      <c r="L161" s="153">
        <v>0.38604651162790699</v>
      </c>
      <c r="M161" s="148" t="s">
        <v>537</v>
      </c>
      <c r="N161" s="154">
        <v>42769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45">
        <v>71</v>
      </c>
      <c r="B162" s="146">
        <v>42657</v>
      </c>
      <c r="C162" s="146"/>
      <c r="D162" s="147" t="s">
        <v>670</v>
      </c>
      <c r="E162" s="148" t="s">
        <v>567</v>
      </c>
      <c r="F162" s="149">
        <v>280</v>
      </c>
      <c r="G162" s="148"/>
      <c r="H162" s="148">
        <v>345</v>
      </c>
      <c r="I162" s="150">
        <v>345</v>
      </c>
      <c r="J162" s="151" t="s">
        <v>569</v>
      </c>
      <c r="K162" s="152">
        <f t="shared" ref="K162:K167" si="67">H162-F162</f>
        <v>65</v>
      </c>
      <c r="L162" s="153">
        <f>K162/F162</f>
        <v>0.23214285714285715</v>
      </c>
      <c r="M162" s="148" t="s">
        <v>537</v>
      </c>
      <c r="N162" s="154">
        <v>42814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45">
        <v>72</v>
      </c>
      <c r="B163" s="146">
        <v>42657</v>
      </c>
      <c r="C163" s="146"/>
      <c r="D163" s="147" t="s">
        <v>671</v>
      </c>
      <c r="E163" s="148" t="s">
        <v>567</v>
      </c>
      <c r="F163" s="149">
        <v>245</v>
      </c>
      <c r="G163" s="148"/>
      <c r="H163" s="148">
        <v>325.5</v>
      </c>
      <c r="I163" s="150">
        <v>330</v>
      </c>
      <c r="J163" s="151" t="s">
        <v>672</v>
      </c>
      <c r="K163" s="152">
        <f t="shared" si="67"/>
        <v>80.5</v>
      </c>
      <c r="L163" s="153">
        <f>K163/F163</f>
        <v>0.32857142857142857</v>
      </c>
      <c r="M163" s="148" t="s">
        <v>537</v>
      </c>
      <c r="N163" s="154">
        <v>42769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45">
        <v>73</v>
      </c>
      <c r="B164" s="146">
        <v>42660</v>
      </c>
      <c r="C164" s="146"/>
      <c r="D164" s="147" t="s">
        <v>334</v>
      </c>
      <c r="E164" s="148" t="s">
        <v>567</v>
      </c>
      <c r="F164" s="149">
        <v>125</v>
      </c>
      <c r="G164" s="148"/>
      <c r="H164" s="148">
        <v>160</v>
      </c>
      <c r="I164" s="150">
        <v>160</v>
      </c>
      <c r="J164" s="151" t="s">
        <v>625</v>
      </c>
      <c r="K164" s="152">
        <f t="shared" si="67"/>
        <v>35</v>
      </c>
      <c r="L164" s="153">
        <v>0.28000000000000003</v>
      </c>
      <c r="M164" s="148" t="s">
        <v>537</v>
      </c>
      <c r="N164" s="154">
        <v>42803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45">
        <v>74</v>
      </c>
      <c r="B165" s="146">
        <v>42660</v>
      </c>
      <c r="C165" s="146"/>
      <c r="D165" s="147" t="s">
        <v>434</v>
      </c>
      <c r="E165" s="148" t="s">
        <v>567</v>
      </c>
      <c r="F165" s="149">
        <v>114</v>
      </c>
      <c r="G165" s="148"/>
      <c r="H165" s="148">
        <v>145</v>
      </c>
      <c r="I165" s="150">
        <v>145</v>
      </c>
      <c r="J165" s="151" t="s">
        <v>625</v>
      </c>
      <c r="K165" s="152">
        <f t="shared" si="67"/>
        <v>31</v>
      </c>
      <c r="L165" s="153">
        <f>K165/F165</f>
        <v>0.27192982456140352</v>
      </c>
      <c r="M165" s="148" t="s">
        <v>537</v>
      </c>
      <c r="N165" s="154">
        <v>42859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45">
        <v>75</v>
      </c>
      <c r="B166" s="146">
        <v>42660</v>
      </c>
      <c r="C166" s="146"/>
      <c r="D166" s="147" t="s">
        <v>673</v>
      </c>
      <c r="E166" s="148" t="s">
        <v>567</v>
      </c>
      <c r="F166" s="149">
        <v>212</v>
      </c>
      <c r="G166" s="148"/>
      <c r="H166" s="148">
        <v>280</v>
      </c>
      <c r="I166" s="150">
        <v>276</v>
      </c>
      <c r="J166" s="151" t="s">
        <v>674</v>
      </c>
      <c r="K166" s="152">
        <f t="shared" si="67"/>
        <v>68</v>
      </c>
      <c r="L166" s="153">
        <f>K166/F166</f>
        <v>0.32075471698113206</v>
      </c>
      <c r="M166" s="148" t="s">
        <v>537</v>
      </c>
      <c r="N166" s="154">
        <v>42858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45">
        <v>76</v>
      </c>
      <c r="B167" s="146">
        <v>42678</v>
      </c>
      <c r="C167" s="146"/>
      <c r="D167" s="147" t="s">
        <v>425</v>
      </c>
      <c r="E167" s="148" t="s">
        <v>567</v>
      </c>
      <c r="F167" s="149">
        <v>155</v>
      </c>
      <c r="G167" s="148"/>
      <c r="H167" s="148">
        <v>210</v>
      </c>
      <c r="I167" s="150">
        <v>210</v>
      </c>
      <c r="J167" s="151" t="s">
        <v>675</v>
      </c>
      <c r="K167" s="152">
        <f t="shared" si="67"/>
        <v>55</v>
      </c>
      <c r="L167" s="153">
        <f>K167/F167</f>
        <v>0.35483870967741937</v>
      </c>
      <c r="M167" s="148" t="s">
        <v>537</v>
      </c>
      <c r="N167" s="154">
        <v>42944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55">
        <v>77</v>
      </c>
      <c r="B168" s="156">
        <v>42710</v>
      </c>
      <c r="C168" s="156"/>
      <c r="D168" s="157" t="s">
        <v>676</v>
      </c>
      <c r="E168" s="158" t="s">
        <v>567</v>
      </c>
      <c r="F168" s="159">
        <v>150.5</v>
      </c>
      <c r="G168" s="159"/>
      <c r="H168" s="160">
        <v>72.5</v>
      </c>
      <c r="I168" s="160">
        <v>174</v>
      </c>
      <c r="J168" s="161" t="s">
        <v>677</v>
      </c>
      <c r="K168" s="162">
        <v>-78</v>
      </c>
      <c r="L168" s="163">
        <v>-0.51827242524916906</v>
      </c>
      <c r="M168" s="159" t="s">
        <v>549</v>
      </c>
      <c r="N168" s="156">
        <v>43333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45">
        <v>78</v>
      </c>
      <c r="B169" s="146">
        <v>42712</v>
      </c>
      <c r="C169" s="146"/>
      <c r="D169" s="147" t="s">
        <v>678</v>
      </c>
      <c r="E169" s="148" t="s">
        <v>567</v>
      </c>
      <c r="F169" s="149">
        <v>380</v>
      </c>
      <c r="G169" s="148"/>
      <c r="H169" s="148">
        <v>478</v>
      </c>
      <c r="I169" s="150">
        <v>468</v>
      </c>
      <c r="J169" s="151" t="s">
        <v>625</v>
      </c>
      <c r="K169" s="152">
        <f>H169-F169</f>
        <v>98</v>
      </c>
      <c r="L169" s="153">
        <f>K169/F169</f>
        <v>0.25789473684210529</v>
      </c>
      <c r="M169" s="148" t="s">
        <v>537</v>
      </c>
      <c r="N169" s="154">
        <v>43025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45">
        <v>79</v>
      </c>
      <c r="B170" s="146">
        <v>42734</v>
      </c>
      <c r="C170" s="146"/>
      <c r="D170" s="147" t="s">
        <v>108</v>
      </c>
      <c r="E170" s="148" t="s">
        <v>567</v>
      </c>
      <c r="F170" s="149">
        <v>305</v>
      </c>
      <c r="G170" s="148"/>
      <c r="H170" s="148">
        <v>375</v>
      </c>
      <c r="I170" s="150">
        <v>375</v>
      </c>
      <c r="J170" s="151" t="s">
        <v>625</v>
      </c>
      <c r="K170" s="152">
        <f>H170-F170</f>
        <v>70</v>
      </c>
      <c r="L170" s="153">
        <f>K170/F170</f>
        <v>0.22950819672131148</v>
      </c>
      <c r="M170" s="148" t="s">
        <v>537</v>
      </c>
      <c r="N170" s="154">
        <v>42768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45">
        <v>80</v>
      </c>
      <c r="B171" s="146">
        <v>42739</v>
      </c>
      <c r="C171" s="146"/>
      <c r="D171" s="147" t="s">
        <v>94</v>
      </c>
      <c r="E171" s="148" t="s">
        <v>567</v>
      </c>
      <c r="F171" s="149">
        <v>99.5</v>
      </c>
      <c r="G171" s="148"/>
      <c r="H171" s="148">
        <v>158</v>
      </c>
      <c r="I171" s="150">
        <v>158</v>
      </c>
      <c r="J171" s="151" t="s">
        <v>625</v>
      </c>
      <c r="K171" s="152">
        <f>H171-F171</f>
        <v>58.5</v>
      </c>
      <c r="L171" s="153">
        <f>K171/F171</f>
        <v>0.5879396984924623</v>
      </c>
      <c r="M171" s="148" t="s">
        <v>537</v>
      </c>
      <c r="N171" s="154">
        <v>42898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45">
        <v>81</v>
      </c>
      <c r="B172" s="146">
        <v>42739</v>
      </c>
      <c r="C172" s="146"/>
      <c r="D172" s="147" t="s">
        <v>94</v>
      </c>
      <c r="E172" s="148" t="s">
        <v>567</v>
      </c>
      <c r="F172" s="149">
        <v>99.5</v>
      </c>
      <c r="G172" s="148"/>
      <c r="H172" s="148">
        <v>158</v>
      </c>
      <c r="I172" s="150">
        <v>158</v>
      </c>
      <c r="J172" s="151" t="s">
        <v>625</v>
      </c>
      <c r="K172" s="152">
        <v>58.5</v>
      </c>
      <c r="L172" s="153">
        <v>0.58793969849246197</v>
      </c>
      <c r="M172" s="148" t="s">
        <v>537</v>
      </c>
      <c r="N172" s="154">
        <v>42898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45">
        <v>82</v>
      </c>
      <c r="B173" s="146">
        <v>42786</v>
      </c>
      <c r="C173" s="146"/>
      <c r="D173" s="147" t="s">
        <v>182</v>
      </c>
      <c r="E173" s="148" t="s">
        <v>567</v>
      </c>
      <c r="F173" s="149">
        <v>140.5</v>
      </c>
      <c r="G173" s="148"/>
      <c r="H173" s="148">
        <v>220</v>
      </c>
      <c r="I173" s="150">
        <v>220</v>
      </c>
      <c r="J173" s="151" t="s">
        <v>625</v>
      </c>
      <c r="K173" s="152">
        <f>H173-F173</f>
        <v>79.5</v>
      </c>
      <c r="L173" s="153">
        <f>K173/F173</f>
        <v>0.5658362989323843</v>
      </c>
      <c r="M173" s="148" t="s">
        <v>537</v>
      </c>
      <c r="N173" s="154">
        <v>42864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45">
        <v>83</v>
      </c>
      <c r="B174" s="146">
        <v>42786</v>
      </c>
      <c r="C174" s="146"/>
      <c r="D174" s="147" t="s">
        <v>679</v>
      </c>
      <c r="E174" s="148" t="s">
        <v>567</v>
      </c>
      <c r="F174" s="149">
        <v>202.5</v>
      </c>
      <c r="G174" s="148"/>
      <c r="H174" s="148">
        <v>234</v>
      </c>
      <c r="I174" s="150">
        <v>234</v>
      </c>
      <c r="J174" s="151" t="s">
        <v>625</v>
      </c>
      <c r="K174" s="152">
        <v>31.5</v>
      </c>
      <c r="L174" s="153">
        <v>0.155555555555556</v>
      </c>
      <c r="M174" s="148" t="s">
        <v>537</v>
      </c>
      <c r="N174" s="154">
        <v>42836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45">
        <v>84</v>
      </c>
      <c r="B175" s="146">
        <v>42818</v>
      </c>
      <c r="C175" s="146"/>
      <c r="D175" s="147" t="s">
        <v>680</v>
      </c>
      <c r="E175" s="148" t="s">
        <v>567</v>
      </c>
      <c r="F175" s="149">
        <v>300.5</v>
      </c>
      <c r="G175" s="148"/>
      <c r="H175" s="148">
        <v>417.5</v>
      </c>
      <c r="I175" s="150">
        <v>420</v>
      </c>
      <c r="J175" s="151" t="s">
        <v>681</v>
      </c>
      <c r="K175" s="152">
        <f>H175-F175</f>
        <v>117</v>
      </c>
      <c r="L175" s="153">
        <f>K175/F175</f>
        <v>0.38935108153078202</v>
      </c>
      <c r="M175" s="148" t="s">
        <v>537</v>
      </c>
      <c r="N175" s="154">
        <v>43070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45">
        <v>85</v>
      </c>
      <c r="B176" s="146">
        <v>42818</v>
      </c>
      <c r="C176" s="146"/>
      <c r="D176" s="147" t="s">
        <v>655</v>
      </c>
      <c r="E176" s="148" t="s">
        <v>567</v>
      </c>
      <c r="F176" s="149">
        <v>850</v>
      </c>
      <c r="G176" s="148"/>
      <c r="H176" s="148">
        <v>1042.5</v>
      </c>
      <c r="I176" s="150">
        <v>1023</v>
      </c>
      <c r="J176" s="151" t="s">
        <v>682</v>
      </c>
      <c r="K176" s="152">
        <v>192.5</v>
      </c>
      <c r="L176" s="153">
        <v>0.22647058823529401</v>
      </c>
      <c r="M176" s="148" t="s">
        <v>537</v>
      </c>
      <c r="N176" s="154">
        <v>42830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45">
        <v>86</v>
      </c>
      <c r="B177" s="146">
        <v>42830</v>
      </c>
      <c r="C177" s="146"/>
      <c r="D177" s="147" t="s">
        <v>453</v>
      </c>
      <c r="E177" s="148" t="s">
        <v>567</v>
      </c>
      <c r="F177" s="149">
        <v>785</v>
      </c>
      <c r="G177" s="148"/>
      <c r="H177" s="148">
        <v>930</v>
      </c>
      <c r="I177" s="150">
        <v>920</v>
      </c>
      <c r="J177" s="151" t="s">
        <v>683</v>
      </c>
      <c r="K177" s="152">
        <f>H177-F177</f>
        <v>145</v>
      </c>
      <c r="L177" s="153">
        <f>K177/F177</f>
        <v>0.18471337579617833</v>
      </c>
      <c r="M177" s="148" t="s">
        <v>537</v>
      </c>
      <c r="N177" s="154">
        <v>42976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55">
        <v>87</v>
      </c>
      <c r="B178" s="156">
        <v>42831</v>
      </c>
      <c r="C178" s="156"/>
      <c r="D178" s="157" t="s">
        <v>684</v>
      </c>
      <c r="E178" s="158" t="s">
        <v>567</v>
      </c>
      <c r="F178" s="159">
        <v>40</v>
      </c>
      <c r="G178" s="159"/>
      <c r="H178" s="160">
        <v>13.1</v>
      </c>
      <c r="I178" s="160">
        <v>60</v>
      </c>
      <c r="J178" s="161" t="s">
        <v>685</v>
      </c>
      <c r="K178" s="162">
        <v>-26.9</v>
      </c>
      <c r="L178" s="163">
        <v>-0.67249999999999999</v>
      </c>
      <c r="M178" s="159" t="s">
        <v>549</v>
      </c>
      <c r="N178" s="156">
        <v>43138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45">
        <v>88</v>
      </c>
      <c r="B179" s="146">
        <v>42837</v>
      </c>
      <c r="C179" s="146"/>
      <c r="D179" s="147" t="s">
        <v>93</v>
      </c>
      <c r="E179" s="148" t="s">
        <v>567</v>
      </c>
      <c r="F179" s="149">
        <v>289.5</v>
      </c>
      <c r="G179" s="148"/>
      <c r="H179" s="148">
        <v>354</v>
      </c>
      <c r="I179" s="150">
        <v>360</v>
      </c>
      <c r="J179" s="151" t="s">
        <v>686</v>
      </c>
      <c r="K179" s="152">
        <f t="shared" ref="K179:K187" si="68">H179-F179</f>
        <v>64.5</v>
      </c>
      <c r="L179" s="153">
        <f t="shared" ref="L179:L187" si="69">K179/F179</f>
        <v>0.22279792746113988</v>
      </c>
      <c r="M179" s="148" t="s">
        <v>537</v>
      </c>
      <c r="N179" s="154">
        <v>43040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45">
        <v>89</v>
      </c>
      <c r="B180" s="146">
        <v>42845</v>
      </c>
      <c r="C180" s="146"/>
      <c r="D180" s="147" t="s">
        <v>401</v>
      </c>
      <c r="E180" s="148" t="s">
        <v>567</v>
      </c>
      <c r="F180" s="149">
        <v>700</v>
      </c>
      <c r="G180" s="148"/>
      <c r="H180" s="148">
        <v>840</v>
      </c>
      <c r="I180" s="150">
        <v>840</v>
      </c>
      <c r="J180" s="151" t="s">
        <v>687</v>
      </c>
      <c r="K180" s="152">
        <f t="shared" si="68"/>
        <v>140</v>
      </c>
      <c r="L180" s="153">
        <f t="shared" si="69"/>
        <v>0.2</v>
      </c>
      <c r="M180" s="148" t="s">
        <v>537</v>
      </c>
      <c r="N180" s="154">
        <v>42893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45">
        <v>90</v>
      </c>
      <c r="B181" s="146">
        <v>42887</v>
      </c>
      <c r="C181" s="146"/>
      <c r="D181" s="147" t="s">
        <v>688</v>
      </c>
      <c r="E181" s="148" t="s">
        <v>567</v>
      </c>
      <c r="F181" s="149">
        <v>130</v>
      </c>
      <c r="G181" s="148"/>
      <c r="H181" s="148">
        <v>144.25</v>
      </c>
      <c r="I181" s="150">
        <v>170</v>
      </c>
      <c r="J181" s="151" t="s">
        <v>689</v>
      </c>
      <c r="K181" s="152">
        <f t="shared" si="68"/>
        <v>14.25</v>
      </c>
      <c r="L181" s="153">
        <f t="shared" si="69"/>
        <v>0.10961538461538461</v>
      </c>
      <c r="M181" s="148" t="s">
        <v>537</v>
      </c>
      <c r="N181" s="154">
        <v>43675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45">
        <v>91</v>
      </c>
      <c r="B182" s="146">
        <v>42901</v>
      </c>
      <c r="C182" s="146"/>
      <c r="D182" s="147" t="s">
        <v>690</v>
      </c>
      <c r="E182" s="148" t="s">
        <v>567</v>
      </c>
      <c r="F182" s="149">
        <v>214.5</v>
      </c>
      <c r="G182" s="148"/>
      <c r="H182" s="148">
        <v>262</v>
      </c>
      <c r="I182" s="150">
        <v>262</v>
      </c>
      <c r="J182" s="151" t="s">
        <v>691</v>
      </c>
      <c r="K182" s="152">
        <f t="shared" si="68"/>
        <v>47.5</v>
      </c>
      <c r="L182" s="153">
        <f t="shared" si="69"/>
        <v>0.22144522144522144</v>
      </c>
      <c r="M182" s="148" t="s">
        <v>537</v>
      </c>
      <c r="N182" s="154">
        <v>42977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76">
        <v>92</v>
      </c>
      <c r="B183" s="177">
        <v>42933</v>
      </c>
      <c r="C183" s="177"/>
      <c r="D183" s="178" t="s">
        <v>692</v>
      </c>
      <c r="E183" s="179" t="s">
        <v>567</v>
      </c>
      <c r="F183" s="180">
        <v>370</v>
      </c>
      <c r="G183" s="179"/>
      <c r="H183" s="179">
        <v>447.5</v>
      </c>
      <c r="I183" s="181">
        <v>450</v>
      </c>
      <c r="J183" s="182" t="s">
        <v>625</v>
      </c>
      <c r="K183" s="152">
        <f t="shared" si="68"/>
        <v>77.5</v>
      </c>
      <c r="L183" s="183">
        <f t="shared" si="69"/>
        <v>0.20945945945945946</v>
      </c>
      <c r="M183" s="179" t="s">
        <v>537</v>
      </c>
      <c r="N183" s="184">
        <v>43035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76">
        <v>93</v>
      </c>
      <c r="B184" s="177">
        <v>42943</v>
      </c>
      <c r="C184" s="177"/>
      <c r="D184" s="178" t="s">
        <v>180</v>
      </c>
      <c r="E184" s="179" t="s">
        <v>567</v>
      </c>
      <c r="F184" s="180">
        <v>657.5</v>
      </c>
      <c r="G184" s="179"/>
      <c r="H184" s="179">
        <v>825</v>
      </c>
      <c r="I184" s="181">
        <v>820</v>
      </c>
      <c r="J184" s="182" t="s">
        <v>625</v>
      </c>
      <c r="K184" s="152">
        <f t="shared" si="68"/>
        <v>167.5</v>
      </c>
      <c r="L184" s="183">
        <f t="shared" si="69"/>
        <v>0.25475285171102663</v>
      </c>
      <c r="M184" s="179" t="s">
        <v>537</v>
      </c>
      <c r="N184" s="184">
        <v>43090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45">
        <v>94</v>
      </c>
      <c r="B185" s="146">
        <v>42964</v>
      </c>
      <c r="C185" s="146"/>
      <c r="D185" s="147" t="s">
        <v>347</v>
      </c>
      <c r="E185" s="148" t="s">
        <v>567</v>
      </c>
      <c r="F185" s="149">
        <v>605</v>
      </c>
      <c r="G185" s="148"/>
      <c r="H185" s="148">
        <v>750</v>
      </c>
      <c r="I185" s="150">
        <v>750</v>
      </c>
      <c r="J185" s="151" t="s">
        <v>683</v>
      </c>
      <c r="K185" s="152">
        <f t="shared" si="68"/>
        <v>145</v>
      </c>
      <c r="L185" s="153">
        <f t="shared" si="69"/>
        <v>0.23966942148760331</v>
      </c>
      <c r="M185" s="148" t="s">
        <v>537</v>
      </c>
      <c r="N185" s="154">
        <v>43027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55">
        <v>95</v>
      </c>
      <c r="B186" s="156">
        <v>42979</v>
      </c>
      <c r="C186" s="156"/>
      <c r="D186" s="164" t="s">
        <v>693</v>
      </c>
      <c r="E186" s="159" t="s">
        <v>567</v>
      </c>
      <c r="F186" s="159">
        <v>255</v>
      </c>
      <c r="G186" s="160"/>
      <c r="H186" s="160">
        <v>217.25</v>
      </c>
      <c r="I186" s="160">
        <v>320</v>
      </c>
      <c r="J186" s="161" t="s">
        <v>694</v>
      </c>
      <c r="K186" s="162">
        <f t="shared" si="68"/>
        <v>-37.75</v>
      </c>
      <c r="L186" s="165">
        <f t="shared" si="69"/>
        <v>-0.14803921568627451</v>
      </c>
      <c r="M186" s="159" t="s">
        <v>549</v>
      </c>
      <c r="N186" s="156">
        <v>43661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45">
        <v>96</v>
      </c>
      <c r="B187" s="146">
        <v>42997</v>
      </c>
      <c r="C187" s="146"/>
      <c r="D187" s="147" t="s">
        <v>695</v>
      </c>
      <c r="E187" s="148" t="s">
        <v>567</v>
      </c>
      <c r="F187" s="149">
        <v>215</v>
      </c>
      <c r="G187" s="148"/>
      <c r="H187" s="148">
        <v>258</v>
      </c>
      <c r="I187" s="150">
        <v>258</v>
      </c>
      <c r="J187" s="151" t="s">
        <v>625</v>
      </c>
      <c r="K187" s="152">
        <f t="shared" si="68"/>
        <v>43</v>
      </c>
      <c r="L187" s="153">
        <f t="shared" si="69"/>
        <v>0.2</v>
      </c>
      <c r="M187" s="148" t="s">
        <v>537</v>
      </c>
      <c r="N187" s="154">
        <v>43040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45">
        <v>97</v>
      </c>
      <c r="B188" s="146">
        <v>42997</v>
      </c>
      <c r="C188" s="146"/>
      <c r="D188" s="147" t="s">
        <v>695</v>
      </c>
      <c r="E188" s="148" t="s">
        <v>567</v>
      </c>
      <c r="F188" s="149">
        <v>215</v>
      </c>
      <c r="G188" s="148"/>
      <c r="H188" s="148">
        <v>258</v>
      </c>
      <c r="I188" s="150">
        <v>258</v>
      </c>
      <c r="J188" s="182" t="s">
        <v>625</v>
      </c>
      <c r="K188" s="152">
        <v>43</v>
      </c>
      <c r="L188" s="153">
        <v>0.2</v>
      </c>
      <c r="M188" s="148" t="s">
        <v>537</v>
      </c>
      <c r="N188" s="154">
        <v>43040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76">
        <v>98</v>
      </c>
      <c r="B189" s="177">
        <v>42998</v>
      </c>
      <c r="C189" s="177"/>
      <c r="D189" s="178" t="s">
        <v>696</v>
      </c>
      <c r="E189" s="179" t="s">
        <v>567</v>
      </c>
      <c r="F189" s="149">
        <v>75</v>
      </c>
      <c r="G189" s="179"/>
      <c r="H189" s="179">
        <v>90</v>
      </c>
      <c r="I189" s="181">
        <v>90</v>
      </c>
      <c r="J189" s="151" t="s">
        <v>697</v>
      </c>
      <c r="K189" s="152">
        <f t="shared" ref="K189:K194" si="70">H189-F189</f>
        <v>15</v>
      </c>
      <c r="L189" s="153">
        <f t="shared" ref="L189:L194" si="71">K189/F189</f>
        <v>0.2</v>
      </c>
      <c r="M189" s="148" t="s">
        <v>537</v>
      </c>
      <c r="N189" s="154">
        <v>43019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6">
        <v>99</v>
      </c>
      <c r="B190" s="177">
        <v>43011</v>
      </c>
      <c r="C190" s="177"/>
      <c r="D190" s="178" t="s">
        <v>551</v>
      </c>
      <c r="E190" s="179" t="s">
        <v>567</v>
      </c>
      <c r="F190" s="180">
        <v>315</v>
      </c>
      <c r="G190" s="179"/>
      <c r="H190" s="179">
        <v>392</v>
      </c>
      <c r="I190" s="181">
        <v>384</v>
      </c>
      <c r="J190" s="182" t="s">
        <v>698</v>
      </c>
      <c r="K190" s="152">
        <f t="shared" si="70"/>
        <v>77</v>
      </c>
      <c r="L190" s="183">
        <f t="shared" si="71"/>
        <v>0.24444444444444444</v>
      </c>
      <c r="M190" s="179" t="s">
        <v>537</v>
      </c>
      <c r="N190" s="184">
        <v>43017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6">
        <v>100</v>
      </c>
      <c r="B191" s="177">
        <v>43013</v>
      </c>
      <c r="C191" s="177"/>
      <c r="D191" s="178" t="s">
        <v>429</v>
      </c>
      <c r="E191" s="179" t="s">
        <v>567</v>
      </c>
      <c r="F191" s="180">
        <v>145</v>
      </c>
      <c r="G191" s="179"/>
      <c r="H191" s="179">
        <v>179</v>
      </c>
      <c r="I191" s="181">
        <v>180</v>
      </c>
      <c r="J191" s="182" t="s">
        <v>699</v>
      </c>
      <c r="K191" s="152">
        <f t="shared" si="70"/>
        <v>34</v>
      </c>
      <c r="L191" s="183">
        <f t="shared" si="71"/>
        <v>0.23448275862068965</v>
      </c>
      <c r="M191" s="179" t="s">
        <v>537</v>
      </c>
      <c r="N191" s="184">
        <v>43025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76">
        <v>101</v>
      </c>
      <c r="B192" s="177">
        <v>43014</v>
      </c>
      <c r="C192" s="177"/>
      <c r="D192" s="178" t="s">
        <v>324</v>
      </c>
      <c r="E192" s="179" t="s">
        <v>567</v>
      </c>
      <c r="F192" s="180">
        <v>256</v>
      </c>
      <c r="G192" s="179"/>
      <c r="H192" s="179">
        <v>323</v>
      </c>
      <c r="I192" s="181">
        <v>320</v>
      </c>
      <c r="J192" s="182" t="s">
        <v>625</v>
      </c>
      <c r="K192" s="152">
        <f t="shared" si="70"/>
        <v>67</v>
      </c>
      <c r="L192" s="183">
        <f t="shared" si="71"/>
        <v>0.26171875</v>
      </c>
      <c r="M192" s="179" t="s">
        <v>537</v>
      </c>
      <c r="N192" s="184">
        <v>43067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76">
        <v>102</v>
      </c>
      <c r="B193" s="177">
        <v>43017</v>
      </c>
      <c r="C193" s="177"/>
      <c r="D193" s="178" t="s">
        <v>339</v>
      </c>
      <c r="E193" s="179" t="s">
        <v>567</v>
      </c>
      <c r="F193" s="180">
        <v>137.5</v>
      </c>
      <c r="G193" s="179"/>
      <c r="H193" s="179">
        <v>184</v>
      </c>
      <c r="I193" s="181">
        <v>183</v>
      </c>
      <c r="J193" s="182" t="s">
        <v>700</v>
      </c>
      <c r="K193" s="152">
        <f t="shared" si="70"/>
        <v>46.5</v>
      </c>
      <c r="L193" s="183">
        <f t="shared" si="71"/>
        <v>0.33818181818181819</v>
      </c>
      <c r="M193" s="179" t="s">
        <v>537</v>
      </c>
      <c r="N193" s="184">
        <v>43108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76">
        <v>103</v>
      </c>
      <c r="B194" s="177">
        <v>43018</v>
      </c>
      <c r="C194" s="177"/>
      <c r="D194" s="178" t="s">
        <v>701</v>
      </c>
      <c r="E194" s="179" t="s">
        <v>567</v>
      </c>
      <c r="F194" s="180">
        <v>125.5</v>
      </c>
      <c r="G194" s="179"/>
      <c r="H194" s="179">
        <v>158</v>
      </c>
      <c r="I194" s="181">
        <v>155</v>
      </c>
      <c r="J194" s="182" t="s">
        <v>702</v>
      </c>
      <c r="K194" s="152">
        <f t="shared" si="70"/>
        <v>32.5</v>
      </c>
      <c r="L194" s="183">
        <f t="shared" si="71"/>
        <v>0.25896414342629481</v>
      </c>
      <c r="M194" s="179" t="s">
        <v>537</v>
      </c>
      <c r="N194" s="184">
        <v>43067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76">
        <v>104</v>
      </c>
      <c r="B195" s="177">
        <v>43018</v>
      </c>
      <c r="C195" s="177"/>
      <c r="D195" s="178" t="s">
        <v>703</v>
      </c>
      <c r="E195" s="179" t="s">
        <v>567</v>
      </c>
      <c r="F195" s="180">
        <v>895</v>
      </c>
      <c r="G195" s="179"/>
      <c r="H195" s="179">
        <v>1122.5</v>
      </c>
      <c r="I195" s="181">
        <v>1078</v>
      </c>
      <c r="J195" s="182" t="s">
        <v>704</v>
      </c>
      <c r="K195" s="152">
        <v>227.5</v>
      </c>
      <c r="L195" s="183">
        <v>0.25418994413407803</v>
      </c>
      <c r="M195" s="179" t="s">
        <v>537</v>
      </c>
      <c r="N195" s="184">
        <v>43117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76">
        <v>105</v>
      </c>
      <c r="B196" s="177">
        <v>43020</v>
      </c>
      <c r="C196" s="177"/>
      <c r="D196" s="178" t="s">
        <v>333</v>
      </c>
      <c r="E196" s="179" t="s">
        <v>567</v>
      </c>
      <c r="F196" s="180">
        <v>525</v>
      </c>
      <c r="G196" s="179"/>
      <c r="H196" s="179">
        <v>629</v>
      </c>
      <c r="I196" s="181">
        <v>629</v>
      </c>
      <c r="J196" s="182" t="s">
        <v>625</v>
      </c>
      <c r="K196" s="152">
        <v>104</v>
      </c>
      <c r="L196" s="183">
        <v>0.19809523809523799</v>
      </c>
      <c r="M196" s="179" t="s">
        <v>537</v>
      </c>
      <c r="N196" s="184">
        <v>43119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76">
        <v>106</v>
      </c>
      <c r="B197" s="177">
        <v>43046</v>
      </c>
      <c r="C197" s="177"/>
      <c r="D197" s="178" t="s">
        <v>370</v>
      </c>
      <c r="E197" s="179" t="s">
        <v>567</v>
      </c>
      <c r="F197" s="180">
        <v>740</v>
      </c>
      <c r="G197" s="179"/>
      <c r="H197" s="179">
        <v>892.5</v>
      </c>
      <c r="I197" s="181">
        <v>900</v>
      </c>
      <c r="J197" s="182" t="s">
        <v>705</v>
      </c>
      <c r="K197" s="152">
        <f>H197-F197</f>
        <v>152.5</v>
      </c>
      <c r="L197" s="183">
        <f>K197/F197</f>
        <v>0.20608108108108109</v>
      </c>
      <c r="M197" s="179" t="s">
        <v>537</v>
      </c>
      <c r="N197" s="184">
        <v>43052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45">
        <v>107</v>
      </c>
      <c r="B198" s="146">
        <v>43073</v>
      </c>
      <c r="C198" s="146"/>
      <c r="D198" s="147" t="s">
        <v>706</v>
      </c>
      <c r="E198" s="148" t="s">
        <v>567</v>
      </c>
      <c r="F198" s="149">
        <v>118.5</v>
      </c>
      <c r="G198" s="148"/>
      <c r="H198" s="148">
        <v>143.5</v>
      </c>
      <c r="I198" s="150">
        <v>145</v>
      </c>
      <c r="J198" s="151" t="s">
        <v>558</v>
      </c>
      <c r="K198" s="152">
        <f>H198-F198</f>
        <v>25</v>
      </c>
      <c r="L198" s="153">
        <f>K198/F198</f>
        <v>0.2109704641350211</v>
      </c>
      <c r="M198" s="148" t="s">
        <v>537</v>
      </c>
      <c r="N198" s="154">
        <v>43097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55">
        <v>108</v>
      </c>
      <c r="B199" s="156">
        <v>43090</v>
      </c>
      <c r="C199" s="156"/>
      <c r="D199" s="157" t="s">
        <v>406</v>
      </c>
      <c r="E199" s="158" t="s">
        <v>567</v>
      </c>
      <c r="F199" s="159">
        <v>715</v>
      </c>
      <c r="G199" s="159"/>
      <c r="H199" s="160">
        <v>500</v>
      </c>
      <c r="I199" s="160">
        <v>872</v>
      </c>
      <c r="J199" s="161" t="s">
        <v>707</v>
      </c>
      <c r="K199" s="162">
        <f>H199-F199</f>
        <v>-215</v>
      </c>
      <c r="L199" s="163">
        <f>K199/F199</f>
        <v>-0.30069930069930068</v>
      </c>
      <c r="M199" s="159" t="s">
        <v>549</v>
      </c>
      <c r="N199" s="156">
        <v>43670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45">
        <v>109</v>
      </c>
      <c r="B200" s="146">
        <v>43098</v>
      </c>
      <c r="C200" s="146"/>
      <c r="D200" s="147" t="s">
        <v>551</v>
      </c>
      <c r="E200" s="148" t="s">
        <v>567</v>
      </c>
      <c r="F200" s="149">
        <v>435</v>
      </c>
      <c r="G200" s="148"/>
      <c r="H200" s="148">
        <v>542.5</v>
      </c>
      <c r="I200" s="150">
        <v>539</v>
      </c>
      <c r="J200" s="151" t="s">
        <v>625</v>
      </c>
      <c r="K200" s="152">
        <v>107.5</v>
      </c>
      <c r="L200" s="153">
        <v>0.247126436781609</v>
      </c>
      <c r="M200" s="148" t="s">
        <v>537</v>
      </c>
      <c r="N200" s="154">
        <v>43206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45">
        <v>110</v>
      </c>
      <c r="B201" s="146">
        <v>43098</v>
      </c>
      <c r="C201" s="146"/>
      <c r="D201" s="147" t="s">
        <v>509</v>
      </c>
      <c r="E201" s="148" t="s">
        <v>567</v>
      </c>
      <c r="F201" s="149">
        <v>885</v>
      </c>
      <c r="G201" s="148"/>
      <c r="H201" s="148">
        <v>1090</v>
      </c>
      <c r="I201" s="150">
        <v>1084</v>
      </c>
      <c r="J201" s="151" t="s">
        <v>625</v>
      </c>
      <c r="K201" s="152">
        <v>205</v>
      </c>
      <c r="L201" s="153">
        <v>0.23163841807909599</v>
      </c>
      <c r="M201" s="148" t="s">
        <v>537</v>
      </c>
      <c r="N201" s="154">
        <v>43213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111</v>
      </c>
      <c r="B202" s="186">
        <v>43192</v>
      </c>
      <c r="C202" s="186"/>
      <c r="D202" s="164" t="s">
        <v>708</v>
      </c>
      <c r="E202" s="159" t="s">
        <v>567</v>
      </c>
      <c r="F202" s="187">
        <v>478.5</v>
      </c>
      <c r="G202" s="159"/>
      <c r="H202" s="159">
        <v>442</v>
      </c>
      <c r="I202" s="160">
        <v>613</v>
      </c>
      <c r="J202" s="161" t="s">
        <v>709</v>
      </c>
      <c r="K202" s="162">
        <f>H202-F202</f>
        <v>-36.5</v>
      </c>
      <c r="L202" s="163">
        <f>K202/F202</f>
        <v>-7.6280041797283177E-2</v>
      </c>
      <c r="M202" s="159" t="s">
        <v>549</v>
      </c>
      <c r="N202" s="156">
        <v>43762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55">
        <v>112</v>
      </c>
      <c r="B203" s="156">
        <v>43194</v>
      </c>
      <c r="C203" s="156"/>
      <c r="D203" s="157" t="s">
        <v>710</v>
      </c>
      <c r="E203" s="158" t="s">
        <v>567</v>
      </c>
      <c r="F203" s="159">
        <f>141.5-7.3</f>
        <v>134.19999999999999</v>
      </c>
      <c r="G203" s="159"/>
      <c r="H203" s="160">
        <v>77</v>
      </c>
      <c r="I203" s="160">
        <v>180</v>
      </c>
      <c r="J203" s="161" t="s">
        <v>711</v>
      </c>
      <c r="K203" s="162">
        <f>H203-F203</f>
        <v>-57.199999999999989</v>
      </c>
      <c r="L203" s="163">
        <f>K203/F203</f>
        <v>-0.42622950819672129</v>
      </c>
      <c r="M203" s="159" t="s">
        <v>549</v>
      </c>
      <c r="N203" s="156">
        <v>43522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55">
        <v>113</v>
      </c>
      <c r="B204" s="156">
        <v>43209</v>
      </c>
      <c r="C204" s="156"/>
      <c r="D204" s="157" t="s">
        <v>712</v>
      </c>
      <c r="E204" s="158" t="s">
        <v>567</v>
      </c>
      <c r="F204" s="159">
        <v>430</v>
      </c>
      <c r="G204" s="159"/>
      <c r="H204" s="160">
        <v>220</v>
      </c>
      <c r="I204" s="160">
        <v>537</v>
      </c>
      <c r="J204" s="161" t="s">
        <v>713</v>
      </c>
      <c r="K204" s="162">
        <f>H204-F204</f>
        <v>-210</v>
      </c>
      <c r="L204" s="163">
        <f>K204/F204</f>
        <v>-0.48837209302325579</v>
      </c>
      <c r="M204" s="159" t="s">
        <v>549</v>
      </c>
      <c r="N204" s="156">
        <v>43252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76">
        <v>114</v>
      </c>
      <c r="B205" s="177">
        <v>43220</v>
      </c>
      <c r="C205" s="177"/>
      <c r="D205" s="178" t="s">
        <v>371</v>
      </c>
      <c r="E205" s="179" t="s">
        <v>567</v>
      </c>
      <c r="F205" s="179">
        <v>153.5</v>
      </c>
      <c r="G205" s="179"/>
      <c r="H205" s="179">
        <v>196</v>
      </c>
      <c r="I205" s="181">
        <v>196</v>
      </c>
      <c r="J205" s="151" t="s">
        <v>714</v>
      </c>
      <c r="K205" s="152">
        <f>H205-F205</f>
        <v>42.5</v>
      </c>
      <c r="L205" s="153">
        <f>K205/F205</f>
        <v>0.27687296416938112</v>
      </c>
      <c r="M205" s="148" t="s">
        <v>537</v>
      </c>
      <c r="N205" s="154">
        <v>43605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55">
        <v>115</v>
      </c>
      <c r="B206" s="156">
        <v>43306</v>
      </c>
      <c r="C206" s="156"/>
      <c r="D206" s="157" t="s">
        <v>684</v>
      </c>
      <c r="E206" s="158" t="s">
        <v>567</v>
      </c>
      <c r="F206" s="159">
        <v>27.5</v>
      </c>
      <c r="G206" s="159"/>
      <c r="H206" s="160">
        <v>13.1</v>
      </c>
      <c r="I206" s="160">
        <v>60</v>
      </c>
      <c r="J206" s="161" t="s">
        <v>715</v>
      </c>
      <c r="K206" s="162">
        <v>-14.4</v>
      </c>
      <c r="L206" s="163">
        <v>-0.52363636363636401</v>
      </c>
      <c r="M206" s="159" t="s">
        <v>549</v>
      </c>
      <c r="N206" s="15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116</v>
      </c>
      <c r="B207" s="186">
        <v>43318</v>
      </c>
      <c r="C207" s="186"/>
      <c r="D207" s="164" t="s">
        <v>716</v>
      </c>
      <c r="E207" s="159" t="s">
        <v>567</v>
      </c>
      <c r="F207" s="159">
        <v>148.5</v>
      </c>
      <c r="G207" s="159"/>
      <c r="H207" s="159">
        <v>102</v>
      </c>
      <c r="I207" s="160">
        <v>182</v>
      </c>
      <c r="J207" s="161" t="s">
        <v>717</v>
      </c>
      <c r="K207" s="162">
        <f>H207-F207</f>
        <v>-46.5</v>
      </c>
      <c r="L207" s="163">
        <f>K207/F207</f>
        <v>-0.31313131313131315</v>
      </c>
      <c r="M207" s="159" t="s">
        <v>549</v>
      </c>
      <c r="N207" s="156">
        <v>43661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45">
        <v>117</v>
      </c>
      <c r="B208" s="146">
        <v>43335</v>
      </c>
      <c r="C208" s="146"/>
      <c r="D208" s="147" t="s">
        <v>718</v>
      </c>
      <c r="E208" s="148" t="s">
        <v>567</v>
      </c>
      <c r="F208" s="179">
        <v>285</v>
      </c>
      <c r="G208" s="148"/>
      <c r="H208" s="148">
        <v>355</v>
      </c>
      <c r="I208" s="150">
        <v>364</v>
      </c>
      <c r="J208" s="151" t="s">
        <v>719</v>
      </c>
      <c r="K208" s="152">
        <v>70</v>
      </c>
      <c r="L208" s="153">
        <v>0.24561403508771901</v>
      </c>
      <c r="M208" s="148" t="s">
        <v>537</v>
      </c>
      <c r="N208" s="154">
        <v>43455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45">
        <v>118</v>
      </c>
      <c r="B209" s="146">
        <v>43341</v>
      </c>
      <c r="C209" s="146"/>
      <c r="D209" s="147" t="s">
        <v>359</v>
      </c>
      <c r="E209" s="148" t="s">
        <v>567</v>
      </c>
      <c r="F209" s="179">
        <v>525</v>
      </c>
      <c r="G209" s="148"/>
      <c r="H209" s="148">
        <v>585</v>
      </c>
      <c r="I209" s="150">
        <v>635</v>
      </c>
      <c r="J209" s="151" t="s">
        <v>720</v>
      </c>
      <c r="K209" s="152">
        <f t="shared" ref="K209:K226" si="72">H209-F209</f>
        <v>60</v>
      </c>
      <c r="L209" s="153">
        <f t="shared" ref="L209:L226" si="73">K209/F209</f>
        <v>0.11428571428571428</v>
      </c>
      <c r="M209" s="148" t="s">
        <v>537</v>
      </c>
      <c r="N209" s="154">
        <v>43662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45">
        <v>119</v>
      </c>
      <c r="B210" s="146">
        <v>43395</v>
      </c>
      <c r="C210" s="146"/>
      <c r="D210" s="147" t="s">
        <v>347</v>
      </c>
      <c r="E210" s="148" t="s">
        <v>567</v>
      </c>
      <c r="F210" s="179">
        <v>475</v>
      </c>
      <c r="G210" s="148"/>
      <c r="H210" s="148">
        <v>574</v>
      </c>
      <c r="I210" s="150">
        <v>570</v>
      </c>
      <c r="J210" s="151" t="s">
        <v>625</v>
      </c>
      <c r="K210" s="152">
        <f t="shared" si="72"/>
        <v>99</v>
      </c>
      <c r="L210" s="153">
        <f t="shared" si="73"/>
        <v>0.20842105263157895</v>
      </c>
      <c r="M210" s="148" t="s">
        <v>537</v>
      </c>
      <c r="N210" s="154">
        <v>43403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76">
        <v>120</v>
      </c>
      <c r="B211" s="177">
        <v>43397</v>
      </c>
      <c r="C211" s="177"/>
      <c r="D211" s="178" t="s">
        <v>366</v>
      </c>
      <c r="E211" s="179" t="s">
        <v>567</v>
      </c>
      <c r="F211" s="179">
        <v>707.5</v>
      </c>
      <c r="G211" s="179"/>
      <c r="H211" s="179">
        <v>872</v>
      </c>
      <c r="I211" s="181">
        <v>872</v>
      </c>
      <c r="J211" s="182" t="s">
        <v>625</v>
      </c>
      <c r="K211" s="152">
        <f t="shared" si="72"/>
        <v>164.5</v>
      </c>
      <c r="L211" s="183">
        <f t="shared" si="73"/>
        <v>0.23250883392226149</v>
      </c>
      <c r="M211" s="179" t="s">
        <v>537</v>
      </c>
      <c r="N211" s="184">
        <v>43482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176">
        <v>121</v>
      </c>
      <c r="B212" s="177">
        <v>43398</v>
      </c>
      <c r="C212" s="177"/>
      <c r="D212" s="178" t="s">
        <v>721</v>
      </c>
      <c r="E212" s="179" t="s">
        <v>567</v>
      </c>
      <c r="F212" s="179">
        <v>162</v>
      </c>
      <c r="G212" s="179"/>
      <c r="H212" s="179">
        <v>204</v>
      </c>
      <c r="I212" s="181">
        <v>209</v>
      </c>
      <c r="J212" s="182" t="s">
        <v>722</v>
      </c>
      <c r="K212" s="152">
        <f t="shared" si="72"/>
        <v>42</v>
      </c>
      <c r="L212" s="183">
        <f t="shared" si="73"/>
        <v>0.25925925925925924</v>
      </c>
      <c r="M212" s="179" t="s">
        <v>537</v>
      </c>
      <c r="N212" s="184">
        <v>43539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76">
        <v>122</v>
      </c>
      <c r="B213" s="177">
        <v>43399</v>
      </c>
      <c r="C213" s="177"/>
      <c r="D213" s="178" t="s">
        <v>446</v>
      </c>
      <c r="E213" s="179" t="s">
        <v>567</v>
      </c>
      <c r="F213" s="179">
        <v>240</v>
      </c>
      <c r="G213" s="179"/>
      <c r="H213" s="179">
        <v>297</v>
      </c>
      <c r="I213" s="181">
        <v>297</v>
      </c>
      <c r="J213" s="182" t="s">
        <v>625</v>
      </c>
      <c r="K213" s="188">
        <f t="shared" si="72"/>
        <v>57</v>
      </c>
      <c r="L213" s="183">
        <f t="shared" si="73"/>
        <v>0.23749999999999999</v>
      </c>
      <c r="M213" s="179" t="s">
        <v>537</v>
      </c>
      <c r="N213" s="184">
        <v>43417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45">
        <v>123</v>
      </c>
      <c r="B214" s="146">
        <v>43439</v>
      </c>
      <c r="C214" s="146"/>
      <c r="D214" s="147" t="s">
        <v>723</v>
      </c>
      <c r="E214" s="148" t="s">
        <v>567</v>
      </c>
      <c r="F214" s="148">
        <v>202.5</v>
      </c>
      <c r="G214" s="148"/>
      <c r="H214" s="148">
        <v>255</v>
      </c>
      <c r="I214" s="150">
        <v>252</v>
      </c>
      <c r="J214" s="151" t="s">
        <v>625</v>
      </c>
      <c r="K214" s="152">
        <f t="shared" si="72"/>
        <v>52.5</v>
      </c>
      <c r="L214" s="153">
        <f t="shared" si="73"/>
        <v>0.25925925925925924</v>
      </c>
      <c r="M214" s="148" t="s">
        <v>537</v>
      </c>
      <c r="N214" s="154">
        <v>43542</v>
      </c>
      <c r="O214" s="1"/>
      <c r="P214" s="1"/>
      <c r="Q214" s="1"/>
      <c r="R214" s="6" t="s">
        <v>724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76">
        <v>124</v>
      </c>
      <c r="B215" s="177">
        <v>43465</v>
      </c>
      <c r="C215" s="146"/>
      <c r="D215" s="178" t="s">
        <v>393</v>
      </c>
      <c r="E215" s="179" t="s">
        <v>567</v>
      </c>
      <c r="F215" s="179">
        <v>710</v>
      </c>
      <c r="G215" s="179"/>
      <c r="H215" s="179">
        <v>866</v>
      </c>
      <c r="I215" s="181">
        <v>866</v>
      </c>
      <c r="J215" s="182" t="s">
        <v>625</v>
      </c>
      <c r="K215" s="152">
        <f t="shared" si="72"/>
        <v>156</v>
      </c>
      <c r="L215" s="153">
        <f t="shared" si="73"/>
        <v>0.21971830985915494</v>
      </c>
      <c r="M215" s="148" t="s">
        <v>537</v>
      </c>
      <c r="N215" s="154">
        <v>43553</v>
      </c>
      <c r="O215" s="1"/>
      <c r="P215" s="1"/>
      <c r="Q215" s="1"/>
      <c r="R215" s="6" t="s">
        <v>724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76">
        <v>125</v>
      </c>
      <c r="B216" s="177">
        <v>43522</v>
      </c>
      <c r="C216" s="177"/>
      <c r="D216" s="178" t="s">
        <v>151</v>
      </c>
      <c r="E216" s="179" t="s">
        <v>567</v>
      </c>
      <c r="F216" s="179">
        <v>337.25</v>
      </c>
      <c r="G216" s="179"/>
      <c r="H216" s="179">
        <v>398.5</v>
      </c>
      <c r="I216" s="181">
        <v>411</v>
      </c>
      <c r="J216" s="151" t="s">
        <v>725</v>
      </c>
      <c r="K216" s="152">
        <f t="shared" si="72"/>
        <v>61.25</v>
      </c>
      <c r="L216" s="153">
        <f t="shared" si="73"/>
        <v>0.1816160118606375</v>
      </c>
      <c r="M216" s="148" t="s">
        <v>537</v>
      </c>
      <c r="N216" s="154">
        <v>43760</v>
      </c>
      <c r="O216" s="1"/>
      <c r="P216" s="1"/>
      <c r="Q216" s="1"/>
      <c r="R216" s="6" t="s">
        <v>724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89">
        <v>126</v>
      </c>
      <c r="B217" s="190">
        <v>43559</v>
      </c>
      <c r="C217" s="190"/>
      <c r="D217" s="191" t="s">
        <v>726</v>
      </c>
      <c r="E217" s="192" t="s">
        <v>567</v>
      </c>
      <c r="F217" s="192">
        <v>130</v>
      </c>
      <c r="G217" s="192"/>
      <c r="H217" s="192">
        <v>65</v>
      </c>
      <c r="I217" s="193">
        <v>158</v>
      </c>
      <c r="J217" s="161" t="s">
        <v>727</v>
      </c>
      <c r="K217" s="162">
        <f t="shared" si="72"/>
        <v>-65</v>
      </c>
      <c r="L217" s="163">
        <f t="shared" si="73"/>
        <v>-0.5</v>
      </c>
      <c r="M217" s="159" t="s">
        <v>549</v>
      </c>
      <c r="N217" s="156">
        <v>43726</v>
      </c>
      <c r="O217" s="1"/>
      <c r="P217" s="1"/>
      <c r="Q217" s="1"/>
      <c r="R217" s="6" t="s">
        <v>728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76">
        <v>127</v>
      </c>
      <c r="B218" s="177">
        <v>43017</v>
      </c>
      <c r="C218" s="177"/>
      <c r="D218" s="178" t="s">
        <v>182</v>
      </c>
      <c r="E218" s="179" t="s">
        <v>567</v>
      </c>
      <c r="F218" s="179">
        <v>141.5</v>
      </c>
      <c r="G218" s="179"/>
      <c r="H218" s="179">
        <v>183.5</v>
      </c>
      <c r="I218" s="181">
        <v>210</v>
      </c>
      <c r="J218" s="151" t="s">
        <v>722</v>
      </c>
      <c r="K218" s="152">
        <f t="shared" si="72"/>
        <v>42</v>
      </c>
      <c r="L218" s="153">
        <f t="shared" si="73"/>
        <v>0.29681978798586572</v>
      </c>
      <c r="M218" s="148" t="s">
        <v>537</v>
      </c>
      <c r="N218" s="154">
        <v>43042</v>
      </c>
      <c r="O218" s="1"/>
      <c r="P218" s="1"/>
      <c r="Q218" s="1"/>
      <c r="R218" s="6" t="s">
        <v>728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189">
        <v>128</v>
      </c>
      <c r="B219" s="190">
        <v>43074</v>
      </c>
      <c r="C219" s="190"/>
      <c r="D219" s="191" t="s">
        <v>729</v>
      </c>
      <c r="E219" s="192" t="s">
        <v>567</v>
      </c>
      <c r="F219" s="187">
        <v>172</v>
      </c>
      <c r="G219" s="192"/>
      <c r="H219" s="192">
        <v>155.25</v>
      </c>
      <c r="I219" s="193">
        <v>230</v>
      </c>
      <c r="J219" s="161" t="s">
        <v>730</v>
      </c>
      <c r="K219" s="162">
        <f t="shared" si="72"/>
        <v>-16.75</v>
      </c>
      <c r="L219" s="163">
        <f t="shared" si="73"/>
        <v>-9.7383720930232565E-2</v>
      </c>
      <c r="M219" s="159" t="s">
        <v>549</v>
      </c>
      <c r="N219" s="156">
        <v>43787</v>
      </c>
      <c r="O219" s="1"/>
      <c r="P219" s="1"/>
      <c r="Q219" s="1"/>
      <c r="R219" s="6" t="s">
        <v>728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76">
        <v>129</v>
      </c>
      <c r="B220" s="177">
        <v>43398</v>
      </c>
      <c r="C220" s="177"/>
      <c r="D220" s="178" t="s">
        <v>107</v>
      </c>
      <c r="E220" s="179" t="s">
        <v>567</v>
      </c>
      <c r="F220" s="179">
        <v>698.5</v>
      </c>
      <c r="G220" s="179"/>
      <c r="H220" s="179">
        <v>890</v>
      </c>
      <c r="I220" s="181">
        <v>890</v>
      </c>
      <c r="J220" s="151" t="s">
        <v>790</v>
      </c>
      <c r="K220" s="152">
        <f t="shared" si="72"/>
        <v>191.5</v>
      </c>
      <c r="L220" s="153">
        <f t="shared" si="73"/>
        <v>0.27415891195418757</v>
      </c>
      <c r="M220" s="148" t="s">
        <v>537</v>
      </c>
      <c r="N220" s="154">
        <v>44328</v>
      </c>
      <c r="O220" s="1"/>
      <c r="P220" s="1"/>
      <c r="Q220" s="1"/>
      <c r="R220" s="6" t="s">
        <v>724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76">
        <v>130</v>
      </c>
      <c r="B221" s="177">
        <v>42877</v>
      </c>
      <c r="C221" s="177"/>
      <c r="D221" s="178" t="s">
        <v>358</v>
      </c>
      <c r="E221" s="179" t="s">
        <v>567</v>
      </c>
      <c r="F221" s="179">
        <v>127.6</v>
      </c>
      <c r="G221" s="179"/>
      <c r="H221" s="179">
        <v>138</v>
      </c>
      <c r="I221" s="181">
        <v>190</v>
      </c>
      <c r="J221" s="151" t="s">
        <v>731</v>
      </c>
      <c r="K221" s="152">
        <f t="shared" si="72"/>
        <v>10.400000000000006</v>
      </c>
      <c r="L221" s="153">
        <f t="shared" si="73"/>
        <v>8.1504702194357417E-2</v>
      </c>
      <c r="M221" s="148" t="s">
        <v>537</v>
      </c>
      <c r="N221" s="154">
        <v>43774</v>
      </c>
      <c r="O221" s="1"/>
      <c r="P221" s="1"/>
      <c r="Q221" s="1"/>
      <c r="R221" s="6" t="s">
        <v>728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76">
        <v>131</v>
      </c>
      <c r="B222" s="177">
        <v>43158</v>
      </c>
      <c r="C222" s="177"/>
      <c r="D222" s="178" t="s">
        <v>732</v>
      </c>
      <c r="E222" s="179" t="s">
        <v>567</v>
      </c>
      <c r="F222" s="179">
        <v>317</v>
      </c>
      <c r="G222" s="179"/>
      <c r="H222" s="179">
        <v>382.5</v>
      </c>
      <c r="I222" s="181">
        <v>398</v>
      </c>
      <c r="J222" s="151" t="s">
        <v>733</v>
      </c>
      <c r="K222" s="152">
        <f t="shared" si="72"/>
        <v>65.5</v>
      </c>
      <c r="L222" s="153">
        <f t="shared" si="73"/>
        <v>0.20662460567823343</v>
      </c>
      <c r="M222" s="148" t="s">
        <v>537</v>
      </c>
      <c r="N222" s="154">
        <v>44238</v>
      </c>
      <c r="O222" s="1"/>
      <c r="P222" s="1"/>
      <c r="Q222" s="1"/>
      <c r="R222" s="6" t="s">
        <v>728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89">
        <v>132</v>
      </c>
      <c r="B223" s="190">
        <v>43164</v>
      </c>
      <c r="C223" s="190"/>
      <c r="D223" s="191" t="s">
        <v>144</v>
      </c>
      <c r="E223" s="192" t="s">
        <v>567</v>
      </c>
      <c r="F223" s="187">
        <f>510-14.4</f>
        <v>495.6</v>
      </c>
      <c r="G223" s="192"/>
      <c r="H223" s="192">
        <v>350</v>
      </c>
      <c r="I223" s="193">
        <v>672</v>
      </c>
      <c r="J223" s="161" t="s">
        <v>734</v>
      </c>
      <c r="K223" s="162">
        <f t="shared" si="72"/>
        <v>-145.60000000000002</v>
      </c>
      <c r="L223" s="163">
        <f t="shared" si="73"/>
        <v>-0.29378531073446329</v>
      </c>
      <c r="M223" s="159" t="s">
        <v>549</v>
      </c>
      <c r="N223" s="156">
        <v>43887</v>
      </c>
      <c r="O223" s="1"/>
      <c r="P223" s="1"/>
      <c r="Q223" s="1"/>
      <c r="R223" s="6" t="s">
        <v>724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189">
        <v>133</v>
      </c>
      <c r="B224" s="190">
        <v>43237</v>
      </c>
      <c r="C224" s="190"/>
      <c r="D224" s="191" t="s">
        <v>438</v>
      </c>
      <c r="E224" s="192" t="s">
        <v>567</v>
      </c>
      <c r="F224" s="187">
        <v>230.3</v>
      </c>
      <c r="G224" s="192"/>
      <c r="H224" s="192">
        <v>102.5</v>
      </c>
      <c r="I224" s="193">
        <v>348</v>
      </c>
      <c r="J224" s="161" t="s">
        <v>735</v>
      </c>
      <c r="K224" s="162">
        <f t="shared" si="72"/>
        <v>-127.80000000000001</v>
      </c>
      <c r="L224" s="163">
        <f t="shared" si="73"/>
        <v>-0.55492835432045162</v>
      </c>
      <c r="M224" s="159" t="s">
        <v>549</v>
      </c>
      <c r="N224" s="156">
        <v>43896</v>
      </c>
      <c r="O224" s="1"/>
      <c r="P224" s="1"/>
      <c r="Q224" s="1"/>
      <c r="R224" s="6" t="s">
        <v>724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176">
        <v>134</v>
      </c>
      <c r="B225" s="177">
        <v>43258</v>
      </c>
      <c r="C225" s="177"/>
      <c r="D225" s="178" t="s">
        <v>410</v>
      </c>
      <c r="E225" s="179" t="s">
        <v>567</v>
      </c>
      <c r="F225" s="179">
        <f>342.5-5.1</f>
        <v>337.4</v>
      </c>
      <c r="G225" s="179"/>
      <c r="H225" s="179">
        <v>412.5</v>
      </c>
      <c r="I225" s="181">
        <v>439</v>
      </c>
      <c r="J225" s="151" t="s">
        <v>736</v>
      </c>
      <c r="K225" s="152">
        <f t="shared" si="72"/>
        <v>75.100000000000023</v>
      </c>
      <c r="L225" s="153">
        <f t="shared" si="73"/>
        <v>0.22258446947243635</v>
      </c>
      <c r="M225" s="148" t="s">
        <v>537</v>
      </c>
      <c r="N225" s="154">
        <v>44230</v>
      </c>
      <c r="O225" s="1"/>
      <c r="P225" s="1"/>
      <c r="Q225" s="1"/>
      <c r="R225" s="6" t="s">
        <v>728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70">
        <v>135</v>
      </c>
      <c r="B226" s="169">
        <v>43285</v>
      </c>
      <c r="C226" s="169"/>
      <c r="D226" s="170" t="s">
        <v>55</v>
      </c>
      <c r="E226" s="171" t="s">
        <v>567</v>
      </c>
      <c r="F226" s="171">
        <f>127.5-5.53</f>
        <v>121.97</v>
      </c>
      <c r="G226" s="172"/>
      <c r="H226" s="172">
        <v>122.5</v>
      </c>
      <c r="I226" s="172">
        <v>170</v>
      </c>
      <c r="J226" s="173" t="s">
        <v>763</v>
      </c>
      <c r="K226" s="174">
        <f t="shared" si="72"/>
        <v>0.53000000000000114</v>
      </c>
      <c r="L226" s="175">
        <f t="shared" si="73"/>
        <v>4.3453308190538747E-3</v>
      </c>
      <c r="M226" s="171" t="s">
        <v>658</v>
      </c>
      <c r="N226" s="169">
        <v>44431</v>
      </c>
      <c r="O226" s="1"/>
      <c r="P226" s="1"/>
      <c r="Q226" s="1"/>
      <c r="R226" s="6" t="s">
        <v>724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89">
        <v>136</v>
      </c>
      <c r="B227" s="190">
        <v>43294</v>
      </c>
      <c r="C227" s="190"/>
      <c r="D227" s="191" t="s">
        <v>349</v>
      </c>
      <c r="E227" s="192" t="s">
        <v>567</v>
      </c>
      <c r="F227" s="187">
        <v>46.5</v>
      </c>
      <c r="G227" s="192"/>
      <c r="H227" s="192">
        <v>17</v>
      </c>
      <c r="I227" s="193">
        <v>59</v>
      </c>
      <c r="J227" s="161" t="s">
        <v>737</v>
      </c>
      <c r="K227" s="162">
        <f t="shared" ref="K227:K235" si="74">H227-F227</f>
        <v>-29.5</v>
      </c>
      <c r="L227" s="163">
        <f t="shared" ref="L227:L235" si="75">K227/F227</f>
        <v>-0.63440860215053763</v>
      </c>
      <c r="M227" s="159" t="s">
        <v>549</v>
      </c>
      <c r="N227" s="156">
        <v>43887</v>
      </c>
      <c r="O227" s="1"/>
      <c r="P227" s="1"/>
      <c r="Q227" s="1"/>
      <c r="R227" s="6" t="s">
        <v>724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76">
        <v>137</v>
      </c>
      <c r="B228" s="177">
        <v>43396</v>
      </c>
      <c r="C228" s="177"/>
      <c r="D228" s="178" t="s">
        <v>395</v>
      </c>
      <c r="E228" s="179" t="s">
        <v>567</v>
      </c>
      <c r="F228" s="179">
        <v>156.5</v>
      </c>
      <c r="G228" s="179"/>
      <c r="H228" s="179">
        <v>207.5</v>
      </c>
      <c r="I228" s="181">
        <v>191</v>
      </c>
      <c r="J228" s="151" t="s">
        <v>625</v>
      </c>
      <c r="K228" s="152">
        <f t="shared" si="74"/>
        <v>51</v>
      </c>
      <c r="L228" s="153">
        <f t="shared" si="75"/>
        <v>0.32587859424920129</v>
      </c>
      <c r="M228" s="148" t="s">
        <v>537</v>
      </c>
      <c r="N228" s="154">
        <v>44369</v>
      </c>
      <c r="O228" s="1"/>
      <c r="P228" s="1"/>
      <c r="Q228" s="1"/>
      <c r="R228" s="6" t="s">
        <v>724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76">
        <v>138</v>
      </c>
      <c r="B229" s="177">
        <v>43439</v>
      </c>
      <c r="C229" s="177"/>
      <c r="D229" s="178" t="s">
        <v>314</v>
      </c>
      <c r="E229" s="179" t="s">
        <v>567</v>
      </c>
      <c r="F229" s="179">
        <v>259.5</v>
      </c>
      <c r="G229" s="179"/>
      <c r="H229" s="179">
        <v>320</v>
      </c>
      <c r="I229" s="181">
        <v>320</v>
      </c>
      <c r="J229" s="151" t="s">
        <v>625</v>
      </c>
      <c r="K229" s="152">
        <f t="shared" si="74"/>
        <v>60.5</v>
      </c>
      <c r="L229" s="153">
        <f t="shared" si="75"/>
        <v>0.23314065510597304</v>
      </c>
      <c r="M229" s="148" t="s">
        <v>537</v>
      </c>
      <c r="N229" s="154">
        <v>44323</v>
      </c>
      <c r="O229" s="1"/>
      <c r="P229" s="1"/>
      <c r="Q229" s="1"/>
      <c r="R229" s="6" t="s">
        <v>724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89">
        <v>139</v>
      </c>
      <c r="B230" s="190">
        <v>43439</v>
      </c>
      <c r="C230" s="190"/>
      <c r="D230" s="191" t="s">
        <v>738</v>
      </c>
      <c r="E230" s="192" t="s">
        <v>567</v>
      </c>
      <c r="F230" s="192">
        <v>715</v>
      </c>
      <c r="G230" s="192"/>
      <c r="H230" s="192">
        <v>445</v>
      </c>
      <c r="I230" s="193">
        <v>840</v>
      </c>
      <c r="J230" s="161" t="s">
        <v>739</v>
      </c>
      <c r="K230" s="162">
        <f t="shared" si="74"/>
        <v>-270</v>
      </c>
      <c r="L230" s="163">
        <f t="shared" si="75"/>
        <v>-0.3776223776223776</v>
      </c>
      <c r="M230" s="159" t="s">
        <v>549</v>
      </c>
      <c r="N230" s="156">
        <v>43800</v>
      </c>
      <c r="O230" s="1"/>
      <c r="P230" s="1"/>
      <c r="Q230" s="1"/>
      <c r="R230" s="6" t="s">
        <v>724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76">
        <v>140</v>
      </c>
      <c r="B231" s="177">
        <v>43469</v>
      </c>
      <c r="C231" s="177"/>
      <c r="D231" s="178" t="s">
        <v>156</v>
      </c>
      <c r="E231" s="179" t="s">
        <v>567</v>
      </c>
      <c r="F231" s="179">
        <v>875</v>
      </c>
      <c r="G231" s="179"/>
      <c r="H231" s="179">
        <v>1165</v>
      </c>
      <c r="I231" s="181">
        <v>1185</v>
      </c>
      <c r="J231" s="151" t="s">
        <v>740</v>
      </c>
      <c r="K231" s="152">
        <f t="shared" si="74"/>
        <v>290</v>
      </c>
      <c r="L231" s="153">
        <f t="shared" si="75"/>
        <v>0.33142857142857141</v>
      </c>
      <c r="M231" s="148" t="s">
        <v>537</v>
      </c>
      <c r="N231" s="154">
        <v>43847</v>
      </c>
      <c r="O231" s="1"/>
      <c r="P231" s="1"/>
      <c r="Q231" s="1"/>
      <c r="R231" s="6" t="s">
        <v>724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76">
        <v>141</v>
      </c>
      <c r="B232" s="177">
        <v>43559</v>
      </c>
      <c r="C232" s="177"/>
      <c r="D232" s="178" t="s">
        <v>330</v>
      </c>
      <c r="E232" s="179" t="s">
        <v>567</v>
      </c>
      <c r="F232" s="179">
        <f>387-14.63</f>
        <v>372.37</v>
      </c>
      <c r="G232" s="179"/>
      <c r="H232" s="179">
        <v>490</v>
      </c>
      <c r="I232" s="181">
        <v>490</v>
      </c>
      <c r="J232" s="151" t="s">
        <v>625</v>
      </c>
      <c r="K232" s="152">
        <f t="shared" si="74"/>
        <v>117.63</v>
      </c>
      <c r="L232" s="153">
        <f t="shared" si="75"/>
        <v>0.31589548030185027</v>
      </c>
      <c r="M232" s="148" t="s">
        <v>537</v>
      </c>
      <c r="N232" s="154">
        <v>43850</v>
      </c>
      <c r="O232" s="1"/>
      <c r="P232" s="1"/>
      <c r="Q232" s="1"/>
      <c r="R232" s="6" t="s">
        <v>724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89">
        <v>142</v>
      </c>
      <c r="B233" s="190">
        <v>43578</v>
      </c>
      <c r="C233" s="190"/>
      <c r="D233" s="191" t="s">
        <v>741</v>
      </c>
      <c r="E233" s="192" t="s">
        <v>539</v>
      </c>
      <c r="F233" s="192">
        <v>220</v>
      </c>
      <c r="G233" s="192"/>
      <c r="H233" s="192">
        <v>127.5</v>
      </c>
      <c r="I233" s="193">
        <v>284</v>
      </c>
      <c r="J233" s="161" t="s">
        <v>742</v>
      </c>
      <c r="K233" s="162">
        <f t="shared" si="74"/>
        <v>-92.5</v>
      </c>
      <c r="L233" s="163">
        <f t="shared" si="75"/>
        <v>-0.42045454545454547</v>
      </c>
      <c r="M233" s="159" t="s">
        <v>549</v>
      </c>
      <c r="N233" s="156">
        <v>43896</v>
      </c>
      <c r="O233" s="1"/>
      <c r="P233" s="1"/>
      <c r="Q233" s="1"/>
      <c r="R233" s="6" t="s">
        <v>724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76">
        <v>143</v>
      </c>
      <c r="B234" s="177">
        <v>43622</v>
      </c>
      <c r="C234" s="177"/>
      <c r="D234" s="178" t="s">
        <v>447</v>
      </c>
      <c r="E234" s="179" t="s">
        <v>539</v>
      </c>
      <c r="F234" s="179">
        <v>332.8</v>
      </c>
      <c r="G234" s="179"/>
      <c r="H234" s="179">
        <v>405</v>
      </c>
      <c r="I234" s="181">
        <v>419</v>
      </c>
      <c r="J234" s="151" t="s">
        <v>743</v>
      </c>
      <c r="K234" s="152">
        <f t="shared" si="74"/>
        <v>72.199999999999989</v>
      </c>
      <c r="L234" s="153">
        <f t="shared" si="75"/>
        <v>0.21694711538461534</v>
      </c>
      <c r="M234" s="148" t="s">
        <v>537</v>
      </c>
      <c r="N234" s="154">
        <v>43860</v>
      </c>
      <c r="O234" s="1"/>
      <c r="P234" s="1"/>
      <c r="Q234" s="1"/>
      <c r="R234" s="6" t="s">
        <v>728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70">
        <v>144</v>
      </c>
      <c r="B235" s="169">
        <v>43641</v>
      </c>
      <c r="C235" s="169"/>
      <c r="D235" s="170" t="s">
        <v>149</v>
      </c>
      <c r="E235" s="171" t="s">
        <v>567</v>
      </c>
      <c r="F235" s="171">
        <v>386</v>
      </c>
      <c r="G235" s="172"/>
      <c r="H235" s="172">
        <v>395</v>
      </c>
      <c r="I235" s="172">
        <v>452</v>
      </c>
      <c r="J235" s="173" t="s">
        <v>744</v>
      </c>
      <c r="K235" s="174">
        <f t="shared" si="74"/>
        <v>9</v>
      </c>
      <c r="L235" s="175">
        <f t="shared" si="75"/>
        <v>2.3316062176165803E-2</v>
      </c>
      <c r="M235" s="171" t="s">
        <v>658</v>
      </c>
      <c r="N235" s="169">
        <v>43868</v>
      </c>
      <c r="O235" s="1"/>
      <c r="P235" s="1"/>
      <c r="Q235" s="1"/>
      <c r="R235" s="6" t="s">
        <v>728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70">
        <v>145</v>
      </c>
      <c r="B236" s="169">
        <v>43707</v>
      </c>
      <c r="C236" s="169"/>
      <c r="D236" s="170" t="s">
        <v>130</v>
      </c>
      <c r="E236" s="171" t="s">
        <v>567</v>
      </c>
      <c r="F236" s="171">
        <v>137.5</v>
      </c>
      <c r="G236" s="172"/>
      <c r="H236" s="172">
        <v>138.5</v>
      </c>
      <c r="I236" s="172">
        <v>190</v>
      </c>
      <c r="J236" s="173" t="s">
        <v>762</v>
      </c>
      <c r="K236" s="174">
        <f>H236-F236</f>
        <v>1</v>
      </c>
      <c r="L236" s="175">
        <f>K236/F236</f>
        <v>7.2727272727272727E-3</v>
      </c>
      <c r="M236" s="171" t="s">
        <v>658</v>
      </c>
      <c r="N236" s="169">
        <v>44432</v>
      </c>
      <c r="O236" s="1"/>
      <c r="P236" s="1"/>
      <c r="Q236" s="1"/>
      <c r="R236" s="6" t="s">
        <v>724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76">
        <v>146</v>
      </c>
      <c r="B237" s="177">
        <v>43731</v>
      </c>
      <c r="C237" s="177"/>
      <c r="D237" s="178" t="s">
        <v>403</v>
      </c>
      <c r="E237" s="179" t="s">
        <v>567</v>
      </c>
      <c r="F237" s="179">
        <v>235</v>
      </c>
      <c r="G237" s="179"/>
      <c r="H237" s="179">
        <v>295</v>
      </c>
      <c r="I237" s="181">
        <v>296</v>
      </c>
      <c r="J237" s="151" t="s">
        <v>745</v>
      </c>
      <c r="K237" s="152">
        <f t="shared" ref="K237:K243" si="76">H237-F237</f>
        <v>60</v>
      </c>
      <c r="L237" s="153">
        <f t="shared" ref="L237:L243" si="77">K237/F237</f>
        <v>0.25531914893617019</v>
      </c>
      <c r="M237" s="148" t="s">
        <v>537</v>
      </c>
      <c r="N237" s="154">
        <v>43844</v>
      </c>
      <c r="O237" s="1"/>
      <c r="P237" s="1"/>
      <c r="Q237" s="1"/>
      <c r="R237" s="6" t="s">
        <v>728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76">
        <v>147</v>
      </c>
      <c r="B238" s="177">
        <v>43752</v>
      </c>
      <c r="C238" s="177"/>
      <c r="D238" s="178" t="s">
        <v>746</v>
      </c>
      <c r="E238" s="179" t="s">
        <v>567</v>
      </c>
      <c r="F238" s="179">
        <v>277.5</v>
      </c>
      <c r="G238" s="179"/>
      <c r="H238" s="179">
        <v>333</v>
      </c>
      <c r="I238" s="181">
        <v>333</v>
      </c>
      <c r="J238" s="151" t="s">
        <v>747</v>
      </c>
      <c r="K238" s="152">
        <f t="shared" si="76"/>
        <v>55.5</v>
      </c>
      <c r="L238" s="153">
        <f t="shared" si="77"/>
        <v>0.2</v>
      </c>
      <c r="M238" s="148" t="s">
        <v>537</v>
      </c>
      <c r="N238" s="154">
        <v>43846</v>
      </c>
      <c r="O238" s="1"/>
      <c r="P238" s="1"/>
      <c r="Q238" s="1"/>
      <c r="R238" s="6" t="s">
        <v>724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76">
        <v>148</v>
      </c>
      <c r="B239" s="177">
        <v>43752</v>
      </c>
      <c r="C239" s="177"/>
      <c r="D239" s="178" t="s">
        <v>748</v>
      </c>
      <c r="E239" s="179" t="s">
        <v>567</v>
      </c>
      <c r="F239" s="179">
        <v>930</v>
      </c>
      <c r="G239" s="179"/>
      <c r="H239" s="179">
        <v>1165</v>
      </c>
      <c r="I239" s="181">
        <v>1200</v>
      </c>
      <c r="J239" s="151" t="s">
        <v>749</v>
      </c>
      <c r="K239" s="152">
        <f t="shared" si="76"/>
        <v>235</v>
      </c>
      <c r="L239" s="153">
        <f t="shared" si="77"/>
        <v>0.25268817204301075</v>
      </c>
      <c r="M239" s="148" t="s">
        <v>537</v>
      </c>
      <c r="N239" s="154">
        <v>43847</v>
      </c>
      <c r="O239" s="1"/>
      <c r="P239" s="1"/>
      <c r="Q239" s="1"/>
      <c r="R239" s="6" t="s">
        <v>728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76">
        <v>149</v>
      </c>
      <c r="B240" s="177">
        <v>43753</v>
      </c>
      <c r="C240" s="177"/>
      <c r="D240" s="178" t="s">
        <v>750</v>
      </c>
      <c r="E240" s="179" t="s">
        <v>567</v>
      </c>
      <c r="F240" s="149">
        <v>111</v>
      </c>
      <c r="G240" s="179"/>
      <c r="H240" s="179">
        <v>141</v>
      </c>
      <c r="I240" s="181">
        <v>141</v>
      </c>
      <c r="J240" s="151" t="s">
        <v>552</v>
      </c>
      <c r="K240" s="152">
        <f t="shared" si="76"/>
        <v>30</v>
      </c>
      <c r="L240" s="153">
        <f t="shared" si="77"/>
        <v>0.27027027027027029</v>
      </c>
      <c r="M240" s="148" t="s">
        <v>537</v>
      </c>
      <c r="N240" s="154">
        <v>44328</v>
      </c>
      <c r="O240" s="1"/>
      <c r="P240" s="1"/>
      <c r="Q240" s="1"/>
      <c r="R240" s="6" t="s">
        <v>728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76">
        <v>150</v>
      </c>
      <c r="B241" s="177">
        <v>43753</v>
      </c>
      <c r="C241" s="177"/>
      <c r="D241" s="178" t="s">
        <v>751</v>
      </c>
      <c r="E241" s="179" t="s">
        <v>567</v>
      </c>
      <c r="F241" s="149">
        <v>296</v>
      </c>
      <c r="G241" s="179"/>
      <c r="H241" s="179">
        <v>370</v>
      </c>
      <c r="I241" s="181">
        <v>370</v>
      </c>
      <c r="J241" s="151" t="s">
        <v>625</v>
      </c>
      <c r="K241" s="152">
        <f t="shared" si="76"/>
        <v>74</v>
      </c>
      <c r="L241" s="153">
        <f t="shared" si="77"/>
        <v>0.25</v>
      </c>
      <c r="M241" s="148" t="s">
        <v>537</v>
      </c>
      <c r="N241" s="154">
        <v>43853</v>
      </c>
      <c r="O241" s="1"/>
      <c r="P241" s="1"/>
      <c r="Q241" s="1"/>
      <c r="R241" s="6" t="s">
        <v>728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76">
        <v>151</v>
      </c>
      <c r="B242" s="177">
        <v>43754</v>
      </c>
      <c r="C242" s="177"/>
      <c r="D242" s="178" t="s">
        <v>752</v>
      </c>
      <c r="E242" s="179" t="s">
        <v>567</v>
      </c>
      <c r="F242" s="149">
        <v>300</v>
      </c>
      <c r="G242" s="179"/>
      <c r="H242" s="179">
        <v>382.5</v>
      </c>
      <c r="I242" s="181">
        <v>344</v>
      </c>
      <c r="J242" s="151" t="s">
        <v>793</v>
      </c>
      <c r="K242" s="152">
        <f t="shared" si="76"/>
        <v>82.5</v>
      </c>
      <c r="L242" s="153">
        <f t="shared" si="77"/>
        <v>0.27500000000000002</v>
      </c>
      <c r="M242" s="148" t="s">
        <v>537</v>
      </c>
      <c r="N242" s="154">
        <v>44238</v>
      </c>
      <c r="O242" s="1"/>
      <c r="P242" s="1"/>
      <c r="Q242" s="1"/>
      <c r="R242" s="6" t="s">
        <v>728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76">
        <v>152</v>
      </c>
      <c r="B243" s="177">
        <v>43832</v>
      </c>
      <c r="C243" s="177"/>
      <c r="D243" s="178" t="s">
        <v>753</v>
      </c>
      <c r="E243" s="179" t="s">
        <v>567</v>
      </c>
      <c r="F243" s="149">
        <v>495</v>
      </c>
      <c r="G243" s="179"/>
      <c r="H243" s="179">
        <v>595</v>
      </c>
      <c r="I243" s="181">
        <v>590</v>
      </c>
      <c r="J243" s="151" t="s">
        <v>792</v>
      </c>
      <c r="K243" s="152">
        <f t="shared" si="76"/>
        <v>100</v>
      </c>
      <c r="L243" s="153">
        <f t="shared" si="77"/>
        <v>0.20202020202020202</v>
      </c>
      <c r="M243" s="148" t="s">
        <v>537</v>
      </c>
      <c r="N243" s="154">
        <v>44589</v>
      </c>
      <c r="O243" s="1"/>
      <c r="P243" s="1"/>
      <c r="Q243" s="1"/>
      <c r="R243" s="6" t="s">
        <v>728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76">
        <v>153</v>
      </c>
      <c r="B244" s="177">
        <v>43966</v>
      </c>
      <c r="C244" s="177"/>
      <c r="D244" s="178" t="s">
        <v>71</v>
      </c>
      <c r="E244" s="179" t="s">
        <v>567</v>
      </c>
      <c r="F244" s="149">
        <v>67.5</v>
      </c>
      <c r="G244" s="179"/>
      <c r="H244" s="179">
        <v>86</v>
      </c>
      <c r="I244" s="181">
        <v>86</v>
      </c>
      <c r="J244" s="151" t="s">
        <v>754</v>
      </c>
      <c r="K244" s="152">
        <f t="shared" ref="K244:K252" si="78">H244-F244</f>
        <v>18.5</v>
      </c>
      <c r="L244" s="153">
        <f t="shared" ref="L244:L252" si="79">K244/F244</f>
        <v>0.27407407407407408</v>
      </c>
      <c r="M244" s="148" t="s">
        <v>537</v>
      </c>
      <c r="N244" s="154">
        <v>44008</v>
      </c>
      <c r="O244" s="1"/>
      <c r="P244" s="1"/>
      <c r="Q244" s="1"/>
      <c r="R244" s="6" t="s">
        <v>728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76">
        <v>154</v>
      </c>
      <c r="B245" s="177">
        <v>44035</v>
      </c>
      <c r="C245" s="177"/>
      <c r="D245" s="178" t="s">
        <v>446</v>
      </c>
      <c r="E245" s="179" t="s">
        <v>567</v>
      </c>
      <c r="F245" s="149">
        <v>231</v>
      </c>
      <c r="G245" s="179"/>
      <c r="H245" s="179">
        <v>281</v>
      </c>
      <c r="I245" s="181">
        <v>281</v>
      </c>
      <c r="J245" s="151" t="s">
        <v>625</v>
      </c>
      <c r="K245" s="152">
        <f t="shared" si="78"/>
        <v>50</v>
      </c>
      <c r="L245" s="153">
        <f t="shared" si="79"/>
        <v>0.21645021645021645</v>
      </c>
      <c r="M245" s="148" t="s">
        <v>537</v>
      </c>
      <c r="N245" s="154">
        <v>44358</v>
      </c>
      <c r="O245" s="1"/>
      <c r="P245" s="1"/>
      <c r="Q245" s="1"/>
      <c r="R245" s="6" t="s">
        <v>728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76">
        <v>155</v>
      </c>
      <c r="B246" s="177">
        <v>44092</v>
      </c>
      <c r="C246" s="177"/>
      <c r="D246" s="178" t="s">
        <v>386</v>
      </c>
      <c r="E246" s="179" t="s">
        <v>567</v>
      </c>
      <c r="F246" s="179">
        <v>206</v>
      </c>
      <c r="G246" s="179"/>
      <c r="H246" s="179">
        <v>248</v>
      </c>
      <c r="I246" s="181">
        <v>248</v>
      </c>
      <c r="J246" s="151" t="s">
        <v>625</v>
      </c>
      <c r="K246" s="152">
        <f t="shared" si="78"/>
        <v>42</v>
      </c>
      <c r="L246" s="153">
        <f t="shared" si="79"/>
        <v>0.20388349514563106</v>
      </c>
      <c r="M246" s="148" t="s">
        <v>537</v>
      </c>
      <c r="N246" s="154">
        <v>44214</v>
      </c>
      <c r="O246" s="1"/>
      <c r="P246" s="1"/>
      <c r="Q246" s="1"/>
      <c r="R246" s="6" t="s">
        <v>728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76">
        <v>156</v>
      </c>
      <c r="B247" s="177">
        <v>44140</v>
      </c>
      <c r="C247" s="177"/>
      <c r="D247" s="178" t="s">
        <v>386</v>
      </c>
      <c r="E247" s="179" t="s">
        <v>567</v>
      </c>
      <c r="F247" s="179">
        <v>182.5</v>
      </c>
      <c r="G247" s="179"/>
      <c r="H247" s="179">
        <v>248</v>
      </c>
      <c r="I247" s="181">
        <v>248</v>
      </c>
      <c r="J247" s="151" t="s">
        <v>625</v>
      </c>
      <c r="K247" s="152">
        <f t="shared" si="78"/>
        <v>65.5</v>
      </c>
      <c r="L247" s="153">
        <f t="shared" si="79"/>
        <v>0.35890410958904112</v>
      </c>
      <c r="M247" s="148" t="s">
        <v>537</v>
      </c>
      <c r="N247" s="154">
        <v>44214</v>
      </c>
      <c r="O247" s="1"/>
      <c r="P247" s="1"/>
      <c r="Q247" s="1"/>
      <c r="R247" s="6" t="s">
        <v>728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176">
        <v>157</v>
      </c>
      <c r="B248" s="177">
        <v>44140</v>
      </c>
      <c r="C248" s="177"/>
      <c r="D248" s="178" t="s">
        <v>314</v>
      </c>
      <c r="E248" s="179" t="s">
        <v>567</v>
      </c>
      <c r="F248" s="179">
        <v>247.5</v>
      </c>
      <c r="G248" s="179"/>
      <c r="H248" s="179">
        <v>320</v>
      </c>
      <c r="I248" s="181">
        <v>320</v>
      </c>
      <c r="J248" s="151" t="s">
        <v>625</v>
      </c>
      <c r="K248" s="152">
        <f t="shared" si="78"/>
        <v>72.5</v>
      </c>
      <c r="L248" s="153">
        <f t="shared" si="79"/>
        <v>0.29292929292929293</v>
      </c>
      <c r="M248" s="148" t="s">
        <v>537</v>
      </c>
      <c r="N248" s="154">
        <v>44323</v>
      </c>
      <c r="O248" s="1"/>
      <c r="P248" s="1"/>
      <c r="Q248" s="1"/>
      <c r="R248" s="6" t="s">
        <v>728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76">
        <v>158</v>
      </c>
      <c r="B249" s="177">
        <v>44140</v>
      </c>
      <c r="C249" s="177"/>
      <c r="D249" s="178" t="s">
        <v>267</v>
      </c>
      <c r="E249" s="179" t="s">
        <v>567</v>
      </c>
      <c r="F249" s="149">
        <v>925</v>
      </c>
      <c r="G249" s="179"/>
      <c r="H249" s="179">
        <v>1095</v>
      </c>
      <c r="I249" s="181">
        <v>1093</v>
      </c>
      <c r="J249" s="151" t="s">
        <v>755</v>
      </c>
      <c r="K249" s="152">
        <f t="shared" si="78"/>
        <v>170</v>
      </c>
      <c r="L249" s="153">
        <f t="shared" si="79"/>
        <v>0.18378378378378379</v>
      </c>
      <c r="M249" s="148" t="s">
        <v>537</v>
      </c>
      <c r="N249" s="154">
        <v>44201</v>
      </c>
      <c r="O249" s="1"/>
      <c r="P249" s="1"/>
      <c r="Q249" s="1"/>
      <c r="R249" s="6" t="s">
        <v>728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76">
        <v>159</v>
      </c>
      <c r="B250" s="177">
        <v>44140</v>
      </c>
      <c r="C250" s="177"/>
      <c r="D250" s="178" t="s">
        <v>330</v>
      </c>
      <c r="E250" s="179" t="s">
        <v>567</v>
      </c>
      <c r="F250" s="149">
        <v>332.5</v>
      </c>
      <c r="G250" s="179"/>
      <c r="H250" s="179">
        <v>393</v>
      </c>
      <c r="I250" s="181">
        <v>406</v>
      </c>
      <c r="J250" s="151" t="s">
        <v>756</v>
      </c>
      <c r="K250" s="152">
        <f t="shared" si="78"/>
        <v>60.5</v>
      </c>
      <c r="L250" s="153">
        <f t="shared" si="79"/>
        <v>0.18195488721804512</v>
      </c>
      <c r="M250" s="148" t="s">
        <v>537</v>
      </c>
      <c r="N250" s="154">
        <v>44256</v>
      </c>
      <c r="O250" s="1"/>
      <c r="P250" s="1"/>
      <c r="Q250" s="1"/>
      <c r="R250" s="6" t="s">
        <v>728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76">
        <v>160</v>
      </c>
      <c r="B251" s="177">
        <v>44141</v>
      </c>
      <c r="C251" s="177"/>
      <c r="D251" s="178" t="s">
        <v>446</v>
      </c>
      <c r="E251" s="179" t="s">
        <v>567</v>
      </c>
      <c r="F251" s="149">
        <v>231</v>
      </c>
      <c r="G251" s="179"/>
      <c r="H251" s="179">
        <v>281</v>
      </c>
      <c r="I251" s="181">
        <v>281</v>
      </c>
      <c r="J251" s="151" t="s">
        <v>625</v>
      </c>
      <c r="K251" s="152">
        <f t="shared" si="78"/>
        <v>50</v>
      </c>
      <c r="L251" s="153">
        <f t="shared" si="79"/>
        <v>0.21645021645021645</v>
      </c>
      <c r="M251" s="148" t="s">
        <v>537</v>
      </c>
      <c r="N251" s="154">
        <v>44358</v>
      </c>
      <c r="O251" s="1"/>
      <c r="P251" s="1"/>
      <c r="Q251" s="1"/>
      <c r="R251" s="6" t="s">
        <v>728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76">
        <v>161</v>
      </c>
      <c r="B252" s="177">
        <v>44187</v>
      </c>
      <c r="C252" s="177"/>
      <c r="D252" s="178" t="s">
        <v>422</v>
      </c>
      <c r="E252" s="179" t="s">
        <v>567</v>
      </c>
      <c r="F252" s="149">
        <v>190</v>
      </c>
      <c r="G252" s="179"/>
      <c r="H252" s="179">
        <v>239</v>
      </c>
      <c r="I252" s="181">
        <v>239</v>
      </c>
      <c r="J252" s="151" t="s">
        <v>843</v>
      </c>
      <c r="K252" s="152">
        <f t="shared" si="78"/>
        <v>49</v>
      </c>
      <c r="L252" s="153">
        <f t="shared" si="79"/>
        <v>0.25789473684210529</v>
      </c>
      <c r="M252" s="148" t="s">
        <v>537</v>
      </c>
      <c r="N252" s="154">
        <v>44844</v>
      </c>
      <c r="O252" s="1"/>
      <c r="P252" s="1"/>
      <c r="Q252" s="1"/>
      <c r="R252" s="6" t="s">
        <v>728</v>
      </c>
    </row>
    <row r="253" spans="1:26" ht="12.75" customHeight="1">
      <c r="A253" s="176">
        <v>162</v>
      </c>
      <c r="B253" s="177">
        <v>44258</v>
      </c>
      <c r="C253" s="177"/>
      <c r="D253" s="178" t="s">
        <v>753</v>
      </c>
      <c r="E253" s="179" t="s">
        <v>567</v>
      </c>
      <c r="F253" s="149">
        <v>495</v>
      </c>
      <c r="G253" s="179"/>
      <c r="H253" s="179">
        <v>595</v>
      </c>
      <c r="I253" s="181">
        <v>590</v>
      </c>
      <c r="J253" s="151" t="s">
        <v>792</v>
      </c>
      <c r="K253" s="152">
        <f t="shared" ref="K253:K260" si="80">H253-F253</f>
        <v>100</v>
      </c>
      <c r="L253" s="153">
        <f t="shared" ref="L253:L260" si="81">K253/F253</f>
        <v>0.20202020202020202</v>
      </c>
      <c r="M253" s="148" t="s">
        <v>537</v>
      </c>
      <c r="N253" s="154">
        <v>44589</v>
      </c>
      <c r="O253" s="1"/>
      <c r="P253" s="1"/>
      <c r="R253" s="6" t="s">
        <v>728</v>
      </c>
    </row>
    <row r="254" spans="1:26" ht="12.75" customHeight="1">
      <c r="A254" s="176">
        <v>163</v>
      </c>
      <c r="B254" s="177">
        <v>44274</v>
      </c>
      <c r="C254" s="177"/>
      <c r="D254" s="178" t="s">
        <v>330</v>
      </c>
      <c r="E254" s="179" t="s">
        <v>567</v>
      </c>
      <c r="F254" s="149">
        <v>355</v>
      </c>
      <c r="G254" s="179"/>
      <c r="H254" s="179">
        <v>422.5</v>
      </c>
      <c r="I254" s="181">
        <v>420</v>
      </c>
      <c r="J254" s="151" t="s">
        <v>757</v>
      </c>
      <c r="K254" s="152">
        <f t="shared" si="80"/>
        <v>67.5</v>
      </c>
      <c r="L254" s="153">
        <f t="shared" si="81"/>
        <v>0.19014084507042253</v>
      </c>
      <c r="M254" s="148" t="s">
        <v>537</v>
      </c>
      <c r="N254" s="154">
        <v>44361</v>
      </c>
      <c r="O254" s="1"/>
      <c r="R254" s="194" t="s">
        <v>728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76">
        <v>164</v>
      </c>
      <c r="B255" s="177">
        <v>44295</v>
      </c>
      <c r="C255" s="177"/>
      <c r="D255" s="178" t="s">
        <v>758</v>
      </c>
      <c r="E255" s="179" t="s">
        <v>567</v>
      </c>
      <c r="F255" s="149">
        <v>555</v>
      </c>
      <c r="G255" s="179"/>
      <c r="H255" s="179">
        <v>663</v>
      </c>
      <c r="I255" s="181">
        <v>663</v>
      </c>
      <c r="J255" s="151" t="s">
        <v>759</v>
      </c>
      <c r="K255" s="152">
        <f t="shared" si="80"/>
        <v>108</v>
      </c>
      <c r="L255" s="153">
        <f t="shared" si="81"/>
        <v>0.19459459459459461</v>
      </c>
      <c r="M255" s="148" t="s">
        <v>537</v>
      </c>
      <c r="N255" s="154">
        <v>44321</v>
      </c>
      <c r="O255" s="1"/>
      <c r="P255" s="1"/>
      <c r="Q255" s="1"/>
      <c r="R255" s="194" t="s">
        <v>728</v>
      </c>
    </row>
    <row r="256" spans="1:26" ht="12.75" customHeight="1">
      <c r="A256" s="176">
        <v>165</v>
      </c>
      <c r="B256" s="177">
        <v>44308</v>
      </c>
      <c r="C256" s="177"/>
      <c r="D256" s="178" t="s">
        <v>358</v>
      </c>
      <c r="E256" s="179" t="s">
        <v>567</v>
      </c>
      <c r="F256" s="149">
        <v>126.5</v>
      </c>
      <c r="G256" s="179"/>
      <c r="H256" s="179">
        <v>155</v>
      </c>
      <c r="I256" s="181">
        <v>155</v>
      </c>
      <c r="J256" s="151" t="s">
        <v>625</v>
      </c>
      <c r="K256" s="152">
        <f t="shared" si="80"/>
        <v>28.5</v>
      </c>
      <c r="L256" s="153">
        <f t="shared" si="81"/>
        <v>0.22529644268774704</v>
      </c>
      <c r="M256" s="148" t="s">
        <v>537</v>
      </c>
      <c r="N256" s="154">
        <v>44362</v>
      </c>
      <c r="O256" s="1"/>
      <c r="R256" s="194" t="s">
        <v>728</v>
      </c>
    </row>
    <row r="257" spans="1:18" ht="12.75" customHeight="1">
      <c r="A257" s="220">
        <v>166</v>
      </c>
      <c r="B257" s="221">
        <v>44368</v>
      </c>
      <c r="C257" s="221"/>
      <c r="D257" s="222" t="s">
        <v>375</v>
      </c>
      <c r="E257" s="223" t="s">
        <v>567</v>
      </c>
      <c r="F257" s="224">
        <v>287.5</v>
      </c>
      <c r="G257" s="223"/>
      <c r="H257" s="223">
        <v>245</v>
      </c>
      <c r="I257" s="225">
        <v>344</v>
      </c>
      <c r="J257" s="161" t="s">
        <v>788</v>
      </c>
      <c r="K257" s="162">
        <f t="shared" si="80"/>
        <v>-42.5</v>
      </c>
      <c r="L257" s="163">
        <f t="shared" si="81"/>
        <v>-0.14782608695652175</v>
      </c>
      <c r="M257" s="159" t="s">
        <v>549</v>
      </c>
      <c r="N257" s="156">
        <v>44508</v>
      </c>
      <c r="O257" s="1"/>
      <c r="R257" s="194" t="s">
        <v>728</v>
      </c>
    </row>
    <row r="258" spans="1:18" ht="12.75" customHeight="1">
      <c r="A258" s="176">
        <v>167</v>
      </c>
      <c r="B258" s="177">
        <v>44368</v>
      </c>
      <c r="C258" s="177"/>
      <c r="D258" s="178" t="s">
        <v>446</v>
      </c>
      <c r="E258" s="179" t="s">
        <v>567</v>
      </c>
      <c r="F258" s="149">
        <v>241</v>
      </c>
      <c r="G258" s="179"/>
      <c r="H258" s="179">
        <v>298</v>
      </c>
      <c r="I258" s="181">
        <v>320</v>
      </c>
      <c r="J258" s="151" t="s">
        <v>625</v>
      </c>
      <c r="K258" s="152">
        <f t="shared" si="80"/>
        <v>57</v>
      </c>
      <c r="L258" s="153">
        <f t="shared" si="81"/>
        <v>0.23651452282157676</v>
      </c>
      <c r="M258" s="148" t="s">
        <v>537</v>
      </c>
      <c r="N258" s="154">
        <v>44802</v>
      </c>
      <c r="O258" s="41"/>
      <c r="R258" s="194" t="s">
        <v>728</v>
      </c>
    </row>
    <row r="259" spans="1:18" ht="12.75" customHeight="1">
      <c r="A259" s="176">
        <v>168</v>
      </c>
      <c r="B259" s="177">
        <v>44406</v>
      </c>
      <c r="C259" s="177"/>
      <c r="D259" s="178" t="s">
        <v>358</v>
      </c>
      <c r="E259" s="179" t="s">
        <v>567</v>
      </c>
      <c r="F259" s="149">
        <v>162.5</v>
      </c>
      <c r="G259" s="179"/>
      <c r="H259" s="179">
        <v>200</v>
      </c>
      <c r="I259" s="181">
        <v>200</v>
      </c>
      <c r="J259" s="151" t="s">
        <v>625</v>
      </c>
      <c r="K259" s="152">
        <f t="shared" si="80"/>
        <v>37.5</v>
      </c>
      <c r="L259" s="153">
        <f t="shared" si="81"/>
        <v>0.23076923076923078</v>
      </c>
      <c r="M259" s="148" t="s">
        <v>537</v>
      </c>
      <c r="N259" s="154">
        <v>44802</v>
      </c>
      <c r="O259" s="1"/>
      <c r="R259" s="194" t="s">
        <v>728</v>
      </c>
    </row>
    <row r="260" spans="1:18" ht="12.75" customHeight="1">
      <c r="A260" s="176">
        <v>169</v>
      </c>
      <c r="B260" s="177">
        <v>44462</v>
      </c>
      <c r="C260" s="177"/>
      <c r="D260" s="178" t="s">
        <v>764</v>
      </c>
      <c r="E260" s="179" t="s">
        <v>567</v>
      </c>
      <c r="F260" s="149">
        <v>1235</v>
      </c>
      <c r="G260" s="179"/>
      <c r="H260" s="179">
        <v>1505</v>
      </c>
      <c r="I260" s="181">
        <v>1500</v>
      </c>
      <c r="J260" s="151" t="s">
        <v>625</v>
      </c>
      <c r="K260" s="152">
        <f t="shared" si="80"/>
        <v>270</v>
      </c>
      <c r="L260" s="153">
        <f t="shared" si="81"/>
        <v>0.21862348178137653</v>
      </c>
      <c r="M260" s="148" t="s">
        <v>537</v>
      </c>
      <c r="N260" s="154">
        <v>44564</v>
      </c>
      <c r="O260" s="1"/>
      <c r="R260" s="194" t="s">
        <v>728</v>
      </c>
    </row>
    <row r="261" spans="1:18" ht="12.75" customHeight="1">
      <c r="A261" s="206">
        <v>170</v>
      </c>
      <c r="B261" s="207">
        <v>44480</v>
      </c>
      <c r="C261" s="207"/>
      <c r="D261" s="208" t="s">
        <v>766</v>
      </c>
      <c r="E261" s="209" t="s">
        <v>567</v>
      </c>
      <c r="F261" s="54">
        <v>58.75</v>
      </c>
      <c r="G261" s="209"/>
      <c r="H261" s="209"/>
      <c r="I261" s="54">
        <v>72.5</v>
      </c>
      <c r="J261" s="210" t="s">
        <v>540</v>
      </c>
      <c r="K261" s="206"/>
      <c r="L261" s="207"/>
      <c r="M261" s="207"/>
      <c r="N261" s="208"/>
      <c r="O261" s="41"/>
      <c r="R261" s="194" t="s">
        <v>728</v>
      </c>
    </row>
    <row r="262" spans="1:18" ht="12.75" customHeight="1">
      <c r="A262" s="211">
        <v>171</v>
      </c>
      <c r="B262" s="212">
        <v>44481</v>
      </c>
      <c r="C262" s="212"/>
      <c r="D262" s="213" t="s">
        <v>256</v>
      </c>
      <c r="E262" s="214" t="s">
        <v>567</v>
      </c>
      <c r="F262" s="215" t="s">
        <v>768</v>
      </c>
      <c r="G262" s="214"/>
      <c r="H262" s="214"/>
      <c r="I262" s="214">
        <v>380</v>
      </c>
      <c r="J262" s="216" t="s">
        <v>540</v>
      </c>
      <c r="K262" s="211"/>
      <c r="L262" s="212"/>
      <c r="M262" s="212"/>
      <c r="N262" s="213"/>
      <c r="O262" s="41"/>
      <c r="R262" s="194" t="s">
        <v>728</v>
      </c>
    </row>
    <row r="263" spans="1:18" ht="12.75" customHeight="1">
      <c r="A263" s="176">
        <v>172</v>
      </c>
      <c r="B263" s="177">
        <v>44481</v>
      </c>
      <c r="C263" s="177"/>
      <c r="D263" s="178" t="s">
        <v>381</v>
      </c>
      <c r="E263" s="179" t="s">
        <v>567</v>
      </c>
      <c r="F263" s="149">
        <v>45.5</v>
      </c>
      <c r="G263" s="179"/>
      <c r="H263" s="179">
        <v>56.5</v>
      </c>
      <c r="I263" s="181">
        <v>56</v>
      </c>
      <c r="J263" s="151" t="s">
        <v>869</v>
      </c>
      <c r="K263" s="152">
        <f>H263-F263</f>
        <v>11</v>
      </c>
      <c r="L263" s="153">
        <f>K263/F263</f>
        <v>0.24175824175824176</v>
      </c>
      <c r="M263" s="148" t="s">
        <v>537</v>
      </c>
      <c r="N263" s="154">
        <v>44881</v>
      </c>
      <c r="O263" s="41"/>
      <c r="R263" s="194"/>
    </row>
    <row r="264" spans="1:18" ht="12.75" customHeight="1">
      <c r="A264" s="176">
        <v>173</v>
      </c>
      <c r="B264" s="177">
        <v>44551</v>
      </c>
      <c r="C264" s="177"/>
      <c r="D264" s="178" t="s">
        <v>118</v>
      </c>
      <c r="E264" s="179" t="s">
        <v>567</v>
      </c>
      <c r="F264" s="149">
        <v>2300</v>
      </c>
      <c r="G264" s="179"/>
      <c r="H264" s="179">
        <f>(2820+2200)/2</f>
        <v>2510</v>
      </c>
      <c r="I264" s="181">
        <v>3000</v>
      </c>
      <c r="J264" s="151" t="s">
        <v>800</v>
      </c>
      <c r="K264" s="152">
        <f>H264-F264</f>
        <v>210</v>
      </c>
      <c r="L264" s="153">
        <f>K264/F264</f>
        <v>9.1304347826086957E-2</v>
      </c>
      <c r="M264" s="148" t="s">
        <v>537</v>
      </c>
      <c r="N264" s="154">
        <v>44649</v>
      </c>
      <c r="O264" s="1"/>
      <c r="R264" s="194"/>
    </row>
    <row r="265" spans="1:18" ht="12.75" customHeight="1">
      <c r="A265" s="217">
        <v>174</v>
      </c>
      <c r="B265" s="212">
        <v>44606</v>
      </c>
      <c r="C265" s="217"/>
      <c r="D265" s="217" t="s">
        <v>401</v>
      </c>
      <c r="E265" s="214" t="s">
        <v>567</v>
      </c>
      <c r="F265" s="214" t="s">
        <v>795</v>
      </c>
      <c r="G265" s="214"/>
      <c r="H265" s="214"/>
      <c r="I265" s="214">
        <v>764</v>
      </c>
      <c r="J265" s="214" t="s">
        <v>540</v>
      </c>
      <c r="K265" s="214"/>
      <c r="L265" s="214"/>
      <c r="M265" s="214"/>
      <c r="N265" s="217"/>
      <c r="O265" s="41"/>
      <c r="R265" s="194"/>
    </row>
    <row r="266" spans="1:18" ht="12.75" customHeight="1">
      <c r="A266" s="176">
        <v>175</v>
      </c>
      <c r="B266" s="177">
        <v>44613</v>
      </c>
      <c r="C266" s="177"/>
      <c r="D266" s="178" t="s">
        <v>764</v>
      </c>
      <c r="E266" s="179" t="s">
        <v>567</v>
      </c>
      <c r="F266" s="149">
        <v>1255</v>
      </c>
      <c r="G266" s="179"/>
      <c r="H266" s="179">
        <v>1515</v>
      </c>
      <c r="I266" s="181">
        <v>1510</v>
      </c>
      <c r="J266" s="151" t="s">
        <v>625</v>
      </c>
      <c r="K266" s="152">
        <f>H266-F266</f>
        <v>260</v>
      </c>
      <c r="L266" s="153">
        <f>K266/F266</f>
        <v>0.20717131474103587</v>
      </c>
      <c r="M266" s="148" t="s">
        <v>537</v>
      </c>
      <c r="N266" s="154">
        <v>44834</v>
      </c>
      <c r="O266" s="41"/>
      <c r="R266" s="194"/>
    </row>
    <row r="267" spans="1:18" ht="12.75" customHeight="1">
      <c r="A267">
        <v>176</v>
      </c>
      <c r="B267" s="212">
        <v>44670</v>
      </c>
      <c r="C267" s="212"/>
      <c r="D267" s="217" t="s">
        <v>502</v>
      </c>
      <c r="E267" s="243" t="s">
        <v>567</v>
      </c>
      <c r="F267" s="214" t="s">
        <v>802</v>
      </c>
      <c r="G267" s="214"/>
      <c r="H267" s="214"/>
      <c r="I267" s="214">
        <v>553</v>
      </c>
      <c r="J267" s="214" t="s">
        <v>540</v>
      </c>
      <c r="K267" s="214"/>
      <c r="L267" s="214"/>
      <c r="M267" s="214"/>
      <c r="N267" s="214"/>
      <c r="O267" s="41"/>
      <c r="R267" s="194"/>
    </row>
    <row r="268" spans="1:18" ht="12.75" customHeight="1">
      <c r="A268" s="176">
        <v>177</v>
      </c>
      <c r="B268" s="177">
        <v>44746</v>
      </c>
      <c r="C268" s="177"/>
      <c r="D268" s="178" t="s">
        <v>836</v>
      </c>
      <c r="E268" s="179" t="s">
        <v>567</v>
      </c>
      <c r="F268" s="149">
        <v>207.5</v>
      </c>
      <c r="G268" s="179"/>
      <c r="H268" s="179">
        <v>254</v>
      </c>
      <c r="I268" s="181">
        <v>254</v>
      </c>
      <c r="J268" s="151" t="s">
        <v>625</v>
      </c>
      <c r="K268" s="152">
        <f>H268-F268</f>
        <v>46.5</v>
      </c>
      <c r="L268" s="153">
        <f>K268/F268</f>
        <v>0.22409638554216868</v>
      </c>
      <c r="M268" s="148" t="s">
        <v>537</v>
      </c>
      <c r="N268" s="154">
        <v>44792</v>
      </c>
      <c r="O268" s="1"/>
      <c r="R268" s="194"/>
    </row>
    <row r="269" spans="1:18" ht="12.75" customHeight="1">
      <c r="A269" s="176">
        <v>178</v>
      </c>
      <c r="B269" s="177">
        <v>44775</v>
      </c>
      <c r="C269" s="177"/>
      <c r="D269" s="178" t="s">
        <v>448</v>
      </c>
      <c r="E269" s="179" t="s">
        <v>567</v>
      </c>
      <c r="F269" s="149">
        <v>31.25</v>
      </c>
      <c r="G269" s="179"/>
      <c r="H269" s="179">
        <v>38.75</v>
      </c>
      <c r="I269" s="181">
        <v>38</v>
      </c>
      <c r="J269" s="151" t="s">
        <v>625</v>
      </c>
      <c r="K269" s="152">
        <f t="shared" ref="K269" si="82">H269-F269</f>
        <v>7.5</v>
      </c>
      <c r="L269" s="153">
        <f t="shared" ref="L269" si="83">K269/F269</f>
        <v>0.24</v>
      </c>
      <c r="M269" s="148" t="s">
        <v>537</v>
      </c>
      <c r="N269" s="154">
        <v>44844</v>
      </c>
      <c r="O269" s="41"/>
      <c r="R269" s="54"/>
    </row>
    <row r="270" spans="1:18" ht="12.75" customHeight="1">
      <c r="A270" s="211">
        <v>179</v>
      </c>
      <c r="B270" s="212">
        <v>44841</v>
      </c>
      <c r="C270" s="217"/>
      <c r="D270" s="217" t="s">
        <v>841</v>
      </c>
      <c r="E270" s="243" t="s">
        <v>567</v>
      </c>
      <c r="F270" s="214" t="s">
        <v>842</v>
      </c>
      <c r="G270" s="214"/>
      <c r="H270" s="214"/>
      <c r="I270" s="214">
        <v>840</v>
      </c>
      <c r="J270" s="214" t="s">
        <v>540</v>
      </c>
      <c r="K270" s="214"/>
      <c r="L270" s="214"/>
      <c r="M270" s="214"/>
      <c r="N270" s="214"/>
      <c r="O270" s="41"/>
      <c r="Q270" s="197"/>
      <c r="R270" s="54"/>
    </row>
    <row r="271" spans="1:18" ht="12.75" customHeight="1">
      <c r="A271" s="211">
        <v>180</v>
      </c>
      <c r="B271" s="212">
        <v>44844</v>
      </c>
      <c r="C271" s="217"/>
      <c r="D271" s="217" t="s">
        <v>403</v>
      </c>
      <c r="E271" s="243" t="s">
        <v>567</v>
      </c>
      <c r="F271" s="214" t="s">
        <v>844</v>
      </c>
      <c r="G271" s="214"/>
      <c r="H271" s="214"/>
      <c r="I271" s="214">
        <v>291</v>
      </c>
      <c r="J271" s="214" t="s">
        <v>540</v>
      </c>
      <c r="K271" s="214"/>
      <c r="L271" s="214"/>
      <c r="M271" s="214"/>
      <c r="N271" s="214"/>
      <c r="O271" s="41"/>
      <c r="Q271" s="197"/>
      <c r="R271" s="54"/>
    </row>
    <row r="272" spans="1:18" ht="12.75" customHeight="1">
      <c r="A272" s="211">
        <v>181</v>
      </c>
      <c r="B272" s="212">
        <v>44845</v>
      </c>
      <c r="C272" s="217"/>
      <c r="D272" s="217" t="s">
        <v>401</v>
      </c>
      <c r="E272" s="243" t="s">
        <v>567</v>
      </c>
      <c r="F272" s="214" t="s">
        <v>868</v>
      </c>
      <c r="G272" s="214"/>
      <c r="H272" s="214"/>
      <c r="I272" s="214">
        <v>765</v>
      </c>
      <c r="J272" s="214" t="s">
        <v>540</v>
      </c>
      <c r="K272" s="214"/>
      <c r="L272" s="214"/>
      <c r="M272" s="214"/>
      <c r="N272" s="214"/>
      <c r="O272" s="41"/>
      <c r="Q272" s="197"/>
      <c r="R272" s="54"/>
    </row>
    <row r="273" spans="1:18" ht="12.75" customHeight="1">
      <c r="F273" s="54"/>
      <c r="G273" s="54"/>
      <c r="H273" s="54"/>
      <c r="I273" s="54"/>
      <c r="J273" s="41"/>
      <c r="K273" s="54"/>
      <c r="L273" s="54"/>
      <c r="M273" s="54"/>
      <c r="O273" s="41"/>
      <c r="R273" s="54"/>
    </row>
    <row r="274" spans="1:18" ht="12.75" customHeight="1">
      <c r="F274" s="54"/>
      <c r="G274" s="54"/>
      <c r="H274" s="54"/>
      <c r="I274" s="54"/>
      <c r="J274" s="41"/>
      <c r="K274" s="54"/>
      <c r="L274" s="54"/>
      <c r="M274" s="54"/>
      <c r="O274" s="41"/>
      <c r="R274" s="54"/>
    </row>
    <row r="275" spans="1:18" ht="12.75" customHeight="1">
      <c r="B275" s="195" t="s">
        <v>760</v>
      </c>
      <c r="F275" s="54"/>
      <c r="G275" s="54"/>
      <c r="H275" s="54"/>
      <c r="I275" s="54"/>
      <c r="J275" s="41"/>
      <c r="K275" s="54"/>
      <c r="L275" s="54"/>
      <c r="M275" s="54"/>
      <c r="O275" s="41"/>
      <c r="R275" s="54"/>
    </row>
    <row r="276" spans="1:18" ht="12.75" customHeight="1">
      <c r="F276" s="54"/>
      <c r="G276" s="54"/>
      <c r="H276" s="54"/>
      <c r="I276" s="54"/>
      <c r="J276" s="41"/>
      <c r="K276" s="54"/>
      <c r="L276" s="54"/>
      <c r="M276" s="54"/>
      <c r="O276" s="41"/>
      <c r="R276" s="54"/>
    </row>
    <row r="277" spans="1:18" ht="12.75" customHeight="1">
      <c r="F277" s="54"/>
      <c r="G277" s="54"/>
      <c r="H277" s="54"/>
      <c r="I277" s="54"/>
      <c r="J277" s="41"/>
      <c r="K277" s="54"/>
      <c r="L277" s="54"/>
      <c r="M277" s="54"/>
      <c r="O277" s="41"/>
      <c r="R277" s="54"/>
    </row>
    <row r="278" spans="1:18" ht="12.75" customHeight="1">
      <c r="F278" s="54"/>
      <c r="G278" s="54"/>
      <c r="H278" s="54"/>
      <c r="I278" s="54"/>
      <c r="J278" s="41"/>
      <c r="K278" s="54"/>
      <c r="L278" s="54"/>
      <c r="M278" s="54"/>
      <c r="O278" s="41"/>
      <c r="R278" s="54"/>
    </row>
    <row r="279" spans="1:18" ht="12.75" customHeight="1">
      <c r="A279" s="196"/>
      <c r="F279" s="54"/>
      <c r="G279" s="54"/>
      <c r="H279" s="54"/>
      <c r="I279" s="54"/>
      <c r="J279" s="41"/>
      <c r="K279" s="54"/>
      <c r="L279" s="54"/>
      <c r="M279" s="54"/>
      <c r="O279" s="41"/>
      <c r="R279" s="54"/>
    </row>
    <row r="280" spans="1:18" ht="12.75" customHeight="1">
      <c r="A280" s="196"/>
      <c r="F280" s="54"/>
      <c r="G280" s="54"/>
      <c r="H280" s="54"/>
      <c r="I280" s="54"/>
      <c r="J280" s="41"/>
      <c r="K280" s="54"/>
      <c r="L280" s="54"/>
      <c r="M280" s="54"/>
      <c r="O280" s="41"/>
      <c r="R280" s="54"/>
    </row>
    <row r="281" spans="1:18" ht="12.75" customHeight="1">
      <c r="A281" s="53"/>
      <c r="F281" s="54"/>
      <c r="G281" s="54"/>
      <c r="H281" s="54"/>
      <c r="I281" s="54"/>
      <c r="J281" s="41"/>
      <c r="K281" s="54"/>
      <c r="L281" s="54"/>
      <c r="M281" s="54"/>
      <c r="O281" s="41"/>
      <c r="R281" s="54"/>
    </row>
    <row r="282" spans="1:18" ht="12.75" customHeight="1">
      <c r="F282" s="54"/>
      <c r="G282" s="54"/>
      <c r="H282" s="54"/>
      <c r="I282" s="54"/>
      <c r="J282" s="41"/>
      <c r="K282" s="54"/>
      <c r="L282" s="54"/>
      <c r="M282" s="54"/>
      <c r="O282" s="41"/>
      <c r="R282" s="54"/>
    </row>
    <row r="283" spans="1:18" ht="12.75" customHeight="1">
      <c r="F283" s="54"/>
      <c r="G283" s="54"/>
      <c r="H283" s="54"/>
      <c r="I283" s="54"/>
      <c r="J283" s="41"/>
      <c r="K283" s="54"/>
      <c r="L283" s="54"/>
      <c r="M283" s="54"/>
      <c r="O283" s="41"/>
      <c r="R283" s="54"/>
    </row>
    <row r="284" spans="1:18" ht="12.75" customHeight="1">
      <c r="F284" s="54"/>
      <c r="G284" s="54"/>
      <c r="H284" s="54"/>
      <c r="I284" s="54"/>
      <c r="J284" s="41"/>
      <c r="K284" s="54"/>
      <c r="L284" s="54"/>
      <c r="M284" s="54"/>
      <c r="O284" s="41"/>
      <c r="R284" s="54"/>
    </row>
    <row r="285" spans="1:18" ht="12.75" customHeight="1">
      <c r="F285" s="54"/>
      <c r="G285" s="54"/>
      <c r="H285" s="54"/>
      <c r="I285" s="54"/>
      <c r="J285" s="41"/>
      <c r="K285" s="54"/>
      <c r="L285" s="54"/>
      <c r="M285" s="54"/>
      <c r="O285" s="41"/>
      <c r="R285" s="54"/>
    </row>
    <row r="286" spans="1:18" ht="12.75" customHeight="1">
      <c r="F286" s="54"/>
      <c r="G286" s="54"/>
      <c r="H286" s="54"/>
      <c r="I286" s="54"/>
      <c r="J286" s="41"/>
      <c r="K286" s="54"/>
      <c r="L286" s="54"/>
      <c r="M286" s="54"/>
      <c r="O286" s="41"/>
      <c r="R286" s="54"/>
    </row>
    <row r="287" spans="1:18" ht="12.75" customHeight="1">
      <c r="F287" s="54"/>
      <c r="G287" s="54"/>
      <c r="H287" s="54"/>
      <c r="I287" s="54"/>
      <c r="J287" s="41"/>
      <c r="K287" s="54"/>
      <c r="L287" s="54"/>
      <c r="M287" s="54"/>
      <c r="O287" s="41"/>
      <c r="R287" s="54"/>
    </row>
    <row r="288" spans="1:18" ht="12.75" customHeight="1">
      <c r="F288" s="54"/>
      <c r="G288" s="54"/>
      <c r="H288" s="54"/>
      <c r="I288" s="54"/>
      <c r="J288" s="41"/>
      <c r="K288" s="54"/>
      <c r="L288" s="54"/>
      <c r="M288" s="54"/>
      <c r="O288" s="41"/>
      <c r="R288" s="54"/>
    </row>
    <row r="289" spans="6:18" ht="12.75" customHeight="1">
      <c r="F289" s="54"/>
      <c r="G289" s="54"/>
      <c r="H289" s="54"/>
      <c r="I289" s="54"/>
      <c r="J289" s="41"/>
      <c r="K289" s="54"/>
      <c r="L289" s="54"/>
      <c r="M289" s="54"/>
      <c r="O289" s="41"/>
      <c r="R289" s="54"/>
    </row>
    <row r="290" spans="6:18" ht="12.75" customHeight="1">
      <c r="F290" s="54"/>
      <c r="G290" s="54"/>
      <c r="H290" s="54"/>
      <c r="I290" s="54"/>
      <c r="J290" s="41"/>
      <c r="K290" s="54"/>
      <c r="L290" s="54"/>
      <c r="M290" s="54"/>
      <c r="O290" s="41"/>
      <c r="R290" s="54"/>
    </row>
    <row r="291" spans="6:18" ht="12.75" customHeight="1">
      <c r="F291" s="54"/>
      <c r="G291" s="54"/>
      <c r="H291" s="54"/>
      <c r="I291" s="54"/>
      <c r="J291" s="41"/>
      <c r="K291" s="54"/>
      <c r="L291" s="54"/>
      <c r="M291" s="54"/>
      <c r="O291" s="41"/>
      <c r="R291" s="54"/>
    </row>
    <row r="292" spans="6:18" ht="12.75" customHeight="1">
      <c r="F292" s="54"/>
      <c r="G292" s="54"/>
      <c r="H292" s="54"/>
      <c r="I292" s="54"/>
      <c r="J292" s="41"/>
      <c r="K292" s="54"/>
      <c r="L292" s="54"/>
      <c r="M292" s="54"/>
      <c r="O292" s="41"/>
      <c r="R292" s="54"/>
    </row>
    <row r="293" spans="6:18" ht="12.75" customHeight="1">
      <c r="F293" s="54"/>
      <c r="G293" s="54"/>
      <c r="H293" s="54"/>
      <c r="I293" s="54"/>
      <c r="J293" s="41"/>
      <c r="K293" s="54"/>
      <c r="L293" s="54"/>
      <c r="M293" s="54"/>
      <c r="O293" s="41"/>
      <c r="R293" s="54"/>
    </row>
    <row r="294" spans="6:18" ht="12.75" customHeight="1">
      <c r="F294" s="54"/>
      <c r="G294" s="54"/>
      <c r="H294" s="54"/>
      <c r="I294" s="54"/>
      <c r="J294" s="41"/>
      <c r="K294" s="54"/>
      <c r="L294" s="54"/>
      <c r="M294" s="54"/>
      <c r="O294" s="41"/>
      <c r="R294" s="54"/>
    </row>
    <row r="295" spans="6:18" ht="12.75" customHeight="1">
      <c r="F295" s="54"/>
      <c r="G295" s="54"/>
      <c r="H295" s="54"/>
      <c r="I295" s="54"/>
      <c r="J295" s="41"/>
      <c r="K295" s="54"/>
      <c r="L295" s="54"/>
      <c r="M295" s="54"/>
      <c r="O295" s="41"/>
      <c r="R295" s="54"/>
    </row>
    <row r="296" spans="6:18" ht="12.75" customHeight="1">
      <c r="F296" s="54"/>
      <c r="G296" s="54"/>
      <c r="H296" s="54"/>
      <c r="I296" s="54"/>
      <c r="J296" s="41"/>
      <c r="K296" s="54"/>
      <c r="L296" s="54"/>
      <c r="M296" s="54"/>
      <c r="O296" s="41"/>
      <c r="R296" s="54"/>
    </row>
    <row r="297" spans="6:18" ht="12.75" customHeight="1">
      <c r="F297" s="54"/>
      <c r="G297" s="54"/>
      <c r="H297" s="54"/>
      <c r="I297" s="54"/>
      <c r="J297" s="41"/>
      <c r="K297" s="54"/>
      <c r="L297" s="54"/>
      <c r="M297" s="54"/>
      <c r="O297" s="41"/>
      <c r="R297" s="54"/>
    </row>
    <row r="298" spans="6:18" ht="12.75" customHeight="1">
      <c r="F298" s="54"/>
      <c r="G298" s="54"/>
      <c r="H298" s="54"/>
      <c r="I298" s="54"/>
      <c r="J298" s="41"/>
      <c r="K298" s="54"/>
      <c r="L298" s="54"/>
      <c r="M298" s="54"/>
      <c r="O298" s="41"/>
      <c r="R298" s="54"/>
    </row>
    <row r="299" spans="6:18" ht="12.75" customHeight="1">
      <c r="F299" s="54"/>
      <c r="G299" s="54"/>
      <c r="H299" s="54"/>
      <c r="I299" s="54"/>
      <c r="J299" s="41"/>
      <c r="K299" s="54"/>
      <c r="L299" s="54"/>
      <c r="M299" s="54"/>
      <c r="O299" s="41"/>
      <c r="R299" s="54"/>
    </row>
    <row r="300" spans="6:18" ht="12.75" customHeight="1">
      <c r="F300" s="54"/>
      <c r="G300" s="54"/>
      <c r="H300" s="54"/>
      <c r="I300" s="54"/>
      <c r="J300" s="41"/>
      <c r="K300" s="54"/>
      <c r="L300" s="54"/>
      <c r="M300" s="54"/>
      <c r="O300" s="41"/>
      <c r="R300" s="54"/>
    </row>
    <row r="301" spans="6:18" ht="12.75" customHeight="1">
      <c r="F301" s="54"/>
      <c r="G301" s="54"/>
      <c r="H301" s="54"/>
      <c r="I301" s="54"/>
      <c r="J301" s="41"/>
      <c r="K301" s="54"/>
      <c r="L301" s="54"/>
      <c r="M301" s="54"/>
      <c r="O301" s="41"/>
      <c r="R301" s="54"/>
    </row>
    <row r="302" spans="6:18" ht="12.75" customHeight="1">
      <c r="F302" s="54"/>
      <c r="G302" s="54"/>
      <c r="H302" s="54"/>
      <c r="I302" s="54"/>
      <c r="J302" s="41"/>
      <c r="K302" s="54"/>
      <c r="L302" s="54"/>
      <c r="M302" s="54"/>
      <c r="O302" s="41"/>
      <c r="R302" s="54"/>
    </row>
    <row r="303" spans="6:18" ht="12.75" customHeight="1">
      <c r="F303" s="54"/>
      <c r="G303" s="54"/>
      <c r="H303" s="54"/>
      <c r="I303" s="54"/>
      <c r="J303" s="41"/>
      <c r="K303" s="54"/>
      <c r="L303" s="54"/>
      <c r="M303" s="54"/>
      <c r="O303" s="41"/>
      <c r="R303" s="54"/>
    </row>
    <row r="304" spans="6:18" ht="12.75" customHeight="1">
      <c r="F304" s="54"/>
      <c r="G304" s="54"/>
      <c r="H304" s="54"/>
      <c r="I304" s="54"/>
      <c r="J304" s="41"/>
      <c r="K304" s="54"/>
      <c r="L304" s="54"/>
      <c r="M304" s="54"/>
      <c r="O304" s="41"/>
      <c r="R304" s="54"/>
    </row>
    <row r="305" spans="6:18" ht="12.75" customHeight="1">
      <c r="F305" s="54"/>
      <c r="G305" s="54"/>
      <c r="H305" s="54"/>
      <c r="I305" s="54"/>
      <c r="J305" s="41"/>
      <c r="K305" s="54"/>
      <c r="L305" s="54"/>
      <c r="M305" s="54"/>
      <c r="O305" s="41"/>
      <c r="R305" s="54"/>
    </row>
    <row r="306" spans="6:18" ht="12.75" customHeight="1">
      <c r="F306" s="54"/>
      <c r="G306" s="54"/>
      <c r="H306" s="54"/>
      <c r="I306" s="54"/>
      <c r="J306" s="41"/>
      <c r="K306" s="54"/>
      <c r="L306" s="54"/>
      <c r="M306" s="54"/>
      <c r="O306" s="41"/>
      <c r="R306" s="54"/>
    </row>
    <row r="307" spans="6:18" ht="12.75" customHeight="1">
      <c r="F307" s="54"/>
      <c r="G307" s="54"/>
      <c r="H307" s="54"/>
      <c r="I307" s="54"/>
      <c r="J307" s="41"/>
      <c r="K307" s="54"/>
      <c r="L307" s="54"/>
      <c r="M307" s="54"/>
      <c r="O307" s="41"/>
      <c r="R307" s="54"/>
    </row>
    <row r="308" spans="6:18" ht="12.75" customHeight="1">
      <c r="F308" s="54"/>
      <c r="G308" s="54"/>
      <c r="H308" s="54"/>
      <c r="I308" s="54"/>
      <c r="J308" s="41"/>
      <c r="K308" s="54"/>
      <c r="L308" s="54"/>
      <c r="M308" s="54"/>
      <c r="O308" s="41"/>
      <c r="R308" s="54"/>
    </row>
    <row r="309" spans="6:18" ht="12.75" customHeight="1">
      <c r="F309" s="54"/>
      <c r="G309" s="54"/>
      <c r="H309" s="54"/>
      <c r="I309" s="54"/>
      <c r="J309" s="41"/>
      <c r="K309" s="54"/>
      <c r="L309" s="54"/>
      <c r="M309" s="54"/>
      <c r="O309" s="41"/>
      <c r="R309" s="54"/>
    </row>
    <row r="310" spans="6:18" ht="12.75" customHeight="1">
      <c r="F310" s="54"/>
      <c r="G310" s="54"/>
      <c r="H310" s="54"/>
      <c r="I310" s="54"/>
      <c r="J310" s="41"/>
      <c r="K310" s="54"/>
      <c r="L310" s="54"/>
      <c r="M310" s="54"/>
      <c r="O310" s="41"/>
      <c r="R310" s="54"/>
    </row>
    <row r="311" spans="6:18" ht="12.75" customHeight="1">
      <c r="F311" s="54"/>
      <c r="G311" s="54"/>
      <c r="H311" s="54"/>
      <c r="I311" s="54"/>
      <c r="J311" s="41"/>
      <c r="K311" s="54"/>
      <c r="L311" s="54"/>
      <c r="M311" s="54"/>
      <c r="O311" s="41"/>
      <c r="R311" s="54"/>
    </row>
    <row r="312" spans="6:18" ht="12.75" customHeight="1">
      <c r="F312" s="54"/>
      <c r="G312" s="54"/>
      <c r="H312" s="54"/>
      <c r="I312" s="54"/>
      <c r="J312" s="41"/>
      <c r="K312" s="54"/>
      <c r="L312" s="54"/>
      <c r="M312" s="54"/>
      <c r="O312" s="41"/>
      <c r="R312" s="54"/>
    </row>
    <row r="313" spans="6:18" ht="12.75" customHeight="1">
      <c r="F313" s="54"/>
      <c r="G313" s="54"/>
      <c r="H313" s="54"/>
      <c r="I313" s="54"/>
      <c r="J313" s="41"/>
      <c r="K313" s="54"/>
      <c r="L313" s="54"/>
      <c r="M313" s="54"/>
      <c r="O313" s="41"/>
      <c r="R313" s="54"/>
    </row>
    <row r="314" spans="6:18" ht="12.75" customHeight="1">
      <c r="F314" s="54"/>
      <c r="G314" s="54"/>
      <c r="H314" s="54"/>
      <c r="I314" s="54"/>
      <c r="J314" s="41"/>
      <c r="K314" s="54"/>
      <c r="L314" s="54"/>
      <c r="M314" s="54"/>
      <c r="O314" s="41"/>
      <c r="R314" s="54"/>
    </row>
    <row r="315" spans="6:18" ht="12.75" customHeight="1">
      <c r="F315" s="54"/>
      <c r="G315" s="54"/>
      <c r="H315" s="54"/>
      <c r="I315" s="54"/>
      <c r="J315" s="41"/>
      <c r="K315" s="54"/>
      <c r="L315" s="54"/>
      <c r="M315" s="54"/>
      <c r="O315" s="41"/>
      <c r="R315" s="54"/>
    </row>
    <row r="316" spans="6:18" ht="12.75" customHeight="1">
      <c r="F316" s="54"/>
      <c r="G316" s="54"/>
      <c r="H316" s="54"/>
      <c r="I316" s="54"/>
      <c r="J316" s="41"/>
      <c r="K316" s="54"/>
      <c r="L316" s="54"/>
      <c r="M316" s="54"/>
      <c r="O316" s="41"/>
      <c r="R316" s="54"/>
    </row>
    <row r="317" spans="6:18" ht="12.75" customHeight="1">
      <c r="F317" s="54"/>
      <c r="G317" s="54"/>
      <c r="H317" s="54"/>
      <c r="I317" s="54"/>
      <c r="J317" s="41"/>
      <c r="K317" s="54"/>
      <c r="L317" s="54"/>
      <c r="M317" s="54"/>
      <c r="O317" s="41"/>
      <c r="R317" s="54"/>
    </row>
    <row r="318" spans="6:18" ht="12.75" customHeight="1">
      <c r="F318" s="54"/>
      <c r="G318" s="54"/>
      <c r="H318" s="54"/>
      <c r="I318" s="54"/>
      <c r="J318" s="41"/>
      <c r="K318" s="54"/>
      <c r="L318" s="54"/>
      <c r="M318" s="54"/>
      <c r="O318" s="41"/>
      <c r="R318" s="54"/>
    </row>
    <row r="319" spans="6:18" ht="12.75" customHeight="1">
      <c r="F319" s="54"/>
      <c r="G319" s="54"/>
      <c r="H319" s="54"/>
      <c r="I319" s="54"/>
      <c r="J319" s="41"/>
      <c r="K319" s="54"/>
      <c r="L319" s="54"/>
      <c r="M319" s="54"/>
      <c r="O319" s="41"/>
      <c r="R319" s="54"/>
    </row>
    <row r="320" spans="6:18" ht="12.75" customHeight="1">
      <c r="F320" s="54"/>
      <c r="G320" s="54"/>
      <c r="H320" s="54"/>
      <c r="I320" s="54"/>
      <c r="J320" s="41"/>
      <c r="K320" s="54"/>
      <c r="L320" s="54"/>
      <c r="M320" s="54"/>
      <c r="O320" s="41"/>
      <c r="R320" s="54"/>
    </row>
    <row r="321" spans="6:18" ht="12.75" customHeight="1">
      <c r="F321" s="54"/>
      <c r="G321" s="54"/>
      <c r="H321" s="54"/>
      <c r="I321" s="54"/>
      <c r="J321" s="41"/>
      <c r="K321" s="54"/>
      <c r="L321" s="54"/>
      <c r="M321" s="54"/>
      <c r="O321" s="41"/>
      <c r="R321" s="54"/>
    </row>
    <row r="322" spans="6:18" ht="12.75" customHeight="1">
      <c r="F322" s="54"/>
      <c r="G322" s="54"/>
      <c r="H322" s="54"/>
      <c r="I322" s="54"/>
      <c r="J322" s="41"/>
      <c r="K322" s="54"/>
      <c r="L322" s="54"/>
      <c r="M322" s="54"/>
      <c r="O322" s="41"/>
      <c r="R322" s="54"/>
    </row>
    <row r="323" spans="6:18" ht="12.75" customHeight="1">
      <c r="F323" s="54"/>
      <c r="G323" s="54"/>
      <c r="H323" s="54"/>
      <c r="I323" s="54"/>
      <c r="J323" s="41"/>
      <c r="K323" s="54"/>
      <c r="L323" s="54"/>
      <c r="M323" s="54"/>
      <c r="O323" s="41"/>
      <c r="R323" s="54"/>
    </row>
    <row r="324" spans="6:18" ht="12.75" customHeight="1">
      <c r="F324" s="54"/>
      <c r="G324" s="54"/>
      <c r="H324" s="54"/>
      <c r="I324" s="54"/>
      <c r="J324" s="41"/>
      <c r="K324" s="54"/>
      <c r="L324" s="54"/>
      <c r="M324" s="54"/>
      <c r="O324" s="41"/>
      <c r="R324" s="54"/>
    </row>
    <row r="325" spans="6:18" ht="12.75" customHeight="1">
      <c r="F325" s="54"/>
      <c r="G325" s="54"/>
      <c r="H325" s="54"/>
      <c r="I325" s="54"/>
      <c r="J325" s="41"/>
      <c r="K325" s="54"/>
      <c r="L325" s="54"/>
      <c r="M325" s="54"/>
      <c r="O325" s="41"/>
      <c r="R325" s="54"/>
    </row>
    <row r="326" spans="6:18" ht="12.75" customHeight="1">
      <c r="F326" s="54"/>
      <c r="G326" s="54"/>
      <c r="H326" s="54"/>
      <c r="I326" s="54"/>
      <c r="J326" s="41"/>
      <c r="K326" s="54"/>
      <c r="L326" s="54"/>
      <c r="M326" s="54"/>
      <c r="O326" s="41"/>
      <c r="R326" s="54"/>
    </row>
    <row r="327" spans="6:18" ht="12.75" customHeight="1">
      <c r="F327" s="54"/>
      <c r="G327" s="54"/>
      <c r="H327" s="54"/>
      <c r="I327" s="54"/>
      <c r="J327" s="41"/>
      <c r="K327" s="54"/>
      <c r="L327" s="54"/>
      <c r="M327" s="54"/>
      <c r="O327" s="41"/>
      <c r="R327" s="54"/>
    </row>
    <row r="328" spans="6:18" ht="12.75" customHeight="1">
      <c r="F328" s="54"/>
      <c r="G328" s="54"/>
      <c r="H328" s="54"/>
      <c r="I328" s="54"/>
      <c r="J328" s="41"/>
      <c r="K328" s="54"/>
      <c r="L328" s="54"/>
      <c r="M328" s="54"/>
      <c r="O328" s="41"/>
      <c r="R328" s="54"/>
    </row>
    <row r="329" spans="6:18" ht="12.75" customHeight="1">
      <c r="F329" s="54"/>
      <c r="G329" s="54"/>
      <c r="H329" s="54"/>
      <c r="I329" s="54"/>
      <c r="J329" s="41"/>
      <c r="K329" s="54"/>
      <c r="L329" s="54"/>
      <c r="M329" s="54"/>
      <c r="O329" s="41"/>
      <c r="R329" s="54"/>
    </row>
    <row r="330" spans="6:18" ht="12.75" customHeight="1">
      <c r="F330" s="54"/>
      <c r="G330" s="54"/>
      <c r="H330" s="54"/>
      <c r="I330" s="54"/>
      <c r="J330" s="41"/>
      <c r="K330" s="54"/>
      <c r="L330" s="54"/>
      <c r="M330" s="54"/>
      <c r="O330" s="41"/>
      <c r="R330" s="54"/>
    </row>
    <row r="331" spans="6:18" ht="12.75" customHeight="1">
      <c r="F331" s="54"/>
      <c r="G331" s="54"/>
      <c r="H331" s="54"/>
      <c r="I331" s="54"/>
      <c r="J331" s="41"/>
      <c r="K331" s="54"/>
      <c r="L331" s="54"/>
      <c r="M331" s="54"/>
      <c r="O331" s="41"/>
      <c r="R331" s="54"/>
    </row>
    <row r="332" spans="6:18" ht="12.75" customHeight="1">
      <c r="F332" s="54"/>
      <c r="G332" s="54"/>
      <c r="H332" s="54"/>
      <c r="I332" s="54"/>
      <c r="J332" s="41"/>
      <c r="K332" s="54"/>
      <c r="L332" s="54"/>
      <c r="M332" s="54"/>
      <c r="O332" s="41"/>
      <c r="R332" s="54"/>
    </row>
    <row r="333" spans="6:18" ht="12.75" customHeight="1">
      <c r="F333" s="54"/>
      <c r="G333" s="54"/>
      <c r="H333" s="54"/>
      <c r="I333" s="54"/>
      <c r="J333" s="41"/>
      <c r="K333" s="54"/>
      <c r="L333" s="54"/>
      <c r="M333" s="54"/>
      <c r="O333" s="41"/>
      <c r="R333" s="54"/>
    </row>
    <row r="334" spans="6:18" ht="12.75" customHeight="1">
      <c r="F334" s="54"/>
      <c r="G334" s="54"/>
      <c r="H334" s="54"/>
      <c r="I334" s="54"/>
      <c r="J334" s="41"/>
      <c r="K334" s="54"/>
      <c r="L334" s="54"/>
      <c r="M334" s="54"/>
      <c r="O334" s="41"/>
      <c r="R334" s="54"/>
    </row>
    <row r="335" spans="6:18" ht="12.75" customHeight="1">
      <c r="F335" s="54"/>
      <c r="G335" s="54"/>
      <c r="H335" s="54"/>
      <c r="I335" s="54"/>
      <c r="J335" s="41"/>
      <c r="K335" s="54"/>
      <c r="L335" s="54"/>
      <c r="M335" s="54"/>
      <c r="O335" s="41"/>
      <c r="R335" s="54"/>
    </row>
    <row r="336" spans="6:18" ht="12.75" customHeight="1">
      <c r="F336" s="54"/>
      <c r="G336" s="54"/>
      <c r="H336" s="54"/>
      <c r="I336" s="54"/>
      <c r="J336" s="41"/>
      <c r="K336" s="54"/>
      <c r="L336" s="54"/>
      <c r="M336" s="54"/>
      <c r="O336" s="41"/>
      <c r="R336" s="54"/>
    </row>
    <row r="337" spans="6:18" ht="12.75" customHeight="1">
      <c r="F337" s="54"/>
      <c r="G337" s="54"/>
      <c r="H337" s="54"/>
      <c r="I337" s="54"/>
      <c r="J337" s="41"/>
      <c r="K337" s="54"/>
      <c r="L337" s="54"/>
      <c r="M337" s="54"/>
      <c r="O337" s="41"/>
      <c r="R337" s="54"/>
    </row>
    <row r="338" spans="6:18" ht="12.75" customHeight="1">
      <c r="F338" s="54"/>
      <c r="G338" s="54"/>
      <c r="H338" s="54"/>
      <c r="I338" s="54"/>
      <c r="J338" s="41"/>
      <c r="K338" s="54"/>
      <c r="L338" s="54"/>
      <c r="M338" s="54"/>
      <c r="O338" s="41"/>
      <c r="R338" s="54"/>
    </row>
    <row r="339" spans="6:18" ht="12.75" customHeight="1">
      <c r="F339" s="54"/>
      <c r="G339" s="54"/>
      <c r="H339" s="54"/>
      <c r="I339" s="54"/>
      <c r="J339" s="41"/>
      <c r="K339" s="54"/>
      <c r="L339" s="54"/>
      <c r="M339" s="54"/>
      <c r="O339" s="41"/>
      <c r="R339" s="54"/>
    </row>
    <row r="340" spans="6:18" ht="12.75" customHeight="1">
      <c r="F340" s="54"/>
      <c r="G340" s="54"/>
      <c r="H340" s="54"/>
      <c r="I340" s="54"/>
      <c r="J340" s="41"/>
      <c r="K340" s="54"/>
      <c r="L340" s="54"/>
      <c r="M340" s="54"/>
      <c r="O340" s="41"/>
      <c r="R340" s="54"/>
    </row>
    <row r="341" spans="6:18" ht="12.75" customHeight="1">
      <c r="F341" s="54"/>
      <c r="G341" s="54"/>
      <c r="H341" s="54"/>
      <c r="I341" s="54"/>
      <c r="J341" s="41"/>
      <c r="K341" s="54"/>
      <c r="L341" s="54"/>
      <c r="M341" s="54"/>
      <c r="O341" s="41"/>
      <c r="R341" s="54"/>
    </row>
    <row r="342" spans="6:18" ht="12.75" customHeight="1">
      <c r="F342" s="54"/>
      <c r="G342" s="54"/>
      <c r="H342" s="54"/>
      <c r="I342" s="54"/>
      <c r="J342" s="41"/>
      <c r="K342" s="54"/>
      <c r="L342" s="54"/>
      <c r="M342" s="54"/>
      <c r="O342" s="41"/>
      <c r="R342" s="54"/>
    </row>
    <row r="343" spans="6:18" ht="12.75" customHeight="1">
      <c r="F343" s="54"/>
      <c r="G343" s="54"/>
      <c r="H343" s="54"/>
      <c r="I343" s="54"/>
      <c r="J343" s="41"/>
      <c r="K343" s="54"/>
      <c r="L343" s="54"/>
      <c r="M343" s="54"/>
      <c r="O343" s="41"/>
      <c r="R343" s="54"/>
    </row>
    <row r="344" spans="6:18" ht="12.75" customHeight="1">
      <c r="F344" s="54"/>
      <c r="G344" s="54"/>
      <c r="H344" s="54"/>
      <c r="I344" s="54"/>
      <c r="J344" s="41"/>
      <c r="K344" s="54"/>
      <c r="L344" s="54"/>
      <c r="M344" s="54"/>
      <c r="O344" s="41"/>
      <c r="R344" s="54"/>
    </row>
    <row r="345" spans="6:18" ht="12.75" customHeight="1">
      <c r="F345" s="54"/>
      <c r="G345" s="54"/>
      <c r="H345" s="54"/>
      <c r="I345" s="54"/>
      <c r="J345" s="41"/>
      <c r="K345" s="54"/>
      <c r="L345" s="54"/>
      <c r="M345" s="54"/>
      <c r="O345" s="41"/>
      <c r="R345" s="54"/>
    </row>
    <row r="346" spans="6:18" ht="12.75" customHeight="1">
      <c r="F346" s="54"/>
      <c r="G346" s="54"/>
      <c r="H346" s="54"/>
      <c r="I346" s="54"/>
      <c r="J346" s="41"/>
      <c r="K346" s="54"/>
      <c r="L346" s="54"/>
      <c r="M346" s="54"/>
      <c r="O346" s="41"/>
      <c r="R346" s="54"/>
    </row>
    <row r="347" spans="6:18" ht="12.75" customHeight="1">
      <c r="F347" s="54"/>
      <c r="G347" s="54"/>
      <c r="H347" s="54"/>
      <c r="I347" s="54"/>
      <c r="J347" s="41"/>
      <c r="K347" s="54"/>
      <c r="L347" s="54"/>
      <c r="M347" s="54"/>
      <c r="O347" s="41"/>
      <c r="R347" s="54"/>
    </row>
    <row r="348" spans="6:18" ht="12.75" customHeight="1">
      <c r="F348" s="54"/>
      <c r="G348" s="54"/>
      <c r="H348" s="54"/>
      <c r="I348" s="54"/>
      <c r="J348" s="41"/>
      <c r="K348" s="54"/>
      <c r="L348" s="54"/>
      <c r="M348" s="54"/>
      <c r="O348" s="41"/>
      <c r="R348" s="54"/>
    </row>
    <row r="349" spans="6:18" ht="12.75" customHeight="1">
      <c r="F349" s="54"/>
      <c r="G349" s="54"/>
      <c r="H349" s="54"/>
      <c r="I349" s="54"/>
      <c r="J349" s="41"/>
      <c r="K349" s="54"/>
      <c r="L349" s="54"/>
      <c r="M349" s="54"/>
      <c r="O349" s="41"/>
      <c r="R349" s="54"/>
    </row>
    <row r="350" spans="6:18" ht="12.75" customHeight="1">
      <c r="F350" s="54"/>
      <c r="G350" s="54"/>
      <c r="H350" s="54"/>
      <c r="I350" s="54"/>
      <c r="J350" s="41"/>
      <c r="K350" s="54"/>
      <c r="L350" s="54"/>
      <c r="M350" s="54"/>
      <c r="O350" s="41"/>
      <c r="R350" s="54"/>
    </row>
    <row r="351" spans="6:18" ht="12.75" customHeight="1">
      <c r="F351" s="54"/>
      <c r="G351" s="54"/>
      <c r="H351" s="54"/>
      <c r="I351" s="54"/>
      <c r="J351" s="41"/>
      <c r="K351" s="54"/>
      <c r="L351" s="54"/>
      <c r="M351" s="54"/>
      <c r="O351" s="41"/>
      <c r="R351" s="54"/>
    </row>
    <row r="352" spans="6:18" ht="12.75" customHeight="1">
      <c r="F352" s="54"/>
      <c r="G352" s="54"/>
      <c r="H352" s="54"/>
      <c r="I352" s="54"/>
      <c r="J352" s="41"/>
      <c r="K352" s="54"/>
      <c r="L352" s="54"/>
      <c r="M352" s="54"/>
      <c r="O352" s="41"/>
      <c r="R352" s="54"/>
    </row>
    <row r="353" spans="6:18" ht="12.75" customHeight="1">
      <c r="F353" s="54"/>
      <c r="G353" s="54"/>
      <c r="H353" s="54"/>
      <c r="I353" s="54"/>
      <c r="J353" s="41"/>
      <c r="K353" s="54"/>
      <c r="L353" s="54"/>
      <c r="M353" s="54"/>
      <c r="O353" s="41"/>
      <c r="R353" s="54"/>
    </row>
    <row r="354" spans="6:18" ht="12.75" customHeight="1">
      <c r="F354" s="54"/>
      <c r="G354" s="54"/>
      <c r="H354" s="54"/>
      <c r="I354" s="54"/>
      <c r="J354" s="41"/>
      <c r="K354" s="54"/>
      <c r="L354" s="54"/>
      <c r="M354" s="54"/>
      <c r="O354" s="41"/>
      <c r="R354" s="54"/>
    </row>
    <row r="355" spans="6:18" ht="12.75" customHeight="1">
      <c r="F355" s="54"/>
      <c r="G355" s="54"/>
      <c r="H355" s="54"/>
      <c r="I355" s="54"/>
      <c r="J355" s="41"/>
      <c r="K355" s="54"/>
      <c r="L355" s="54"/>
      <c r="M355" s="54"/>
      <c r="O355" s="41"/>
      <c r="R355" s="54"/>
    </row>
    <row r="356" spans="6:18" ht="12.75" customHeight="1">
      <c r="F356" s="54"/>
      <c r="G356" s="54"/>
      <c r="H356" s="54"/>
      <c r="I356" s="54"/>
      <c r="J356" s="41"/>
      <c r="K356" s="54"/>
      <c r="L356" s="54"/>
      <c r="M356" s="54"/>
      <c r="O356" s="41"/>
      <c r="R356" s="54"/>
    </row>
    <row r="357" spans="6:18" ht="12.75" customHeight="1">
      <c r="F357" s="54"/>
      <c r="G357" s="54"/>
      <c r="H357" s="54"/>
      <c r="I357" s="54"/>
      <c r="J357" s="41"/>
      <c r="K357" s="54"/>
      <c r="L357" s="54"/>
      <c r="M357" s="54"/>
      <c r="O357" s="41"/>
      <c r="R357" s="54"/>
    </row>
    <row r="358" spans="6:18" ht="12.75" customHeight="1">
      <c r="F358" s="54"/>
      <c r="G358" s="54"/>
      <c r="H358" s="54"/>
      <c r="I358" s="54"/>
      <c r="J358" s="41"/>
      <c r="K358" s="54"/>
      <c r="L358" s="54"/>
      <c r="M358" s="54"/>
      <c r="O358" s="41"/>
      <c r="R358" s="54"/>
    </row>
    <row r="359" spans="6:18" ht="12.75" customHeight="1">
      <c r="F359" s="54"/>
      <c r="G359" s="54"/>
      <c r="H359" s="54"/>
      <c r="I359" s="54"/>
      <c r="J359" s="41"/>
      <c r="K359" s="54"/>
      <c r="L359" s="54"/>
      <c r="M359" s="54"/>
      <c r="O359" s="41"/>
      <c r="R359" s="54"/>
    </row>
    <row r="360" spans="6:18" ht="12.75" customHeight="1">
      <c r="F360" s="54"/>
      <c r="G360" s="54"/>
      <c r="H360" s="54"/>
      <c r="I360" s="54"/>
      <c r="J360" s="41"/>
      <c r="K360" s="54"/>
      <c r="L360" s="54"/>
      <c r="M360" s="54"/>
      <c r="O360" s="41"/>
      <c r="R360" s="54"/>
    </row>
    <row r="361" spans="6:18" ht="12.75" customHeight="1">
      <c r="F361" s="54"/>
      <c r="G361" s="54"/>
      <c r="H361" s="54"/>
      <c r="I361" s="54"/>
      <c r="J361" s="41"/>
      <c r="K361" s="54"/>
      <c r="L361" s="54"/>
      <c r="M361" s="54"/>
      <c r="O361" s="41"/>
      <c r="R361" s="54"/>
    </row>
    <row r="362" spans="6:18" ht="12.75" customHeight="1">
      <c r="F362" s="54"/>
      <c r="G362" s="54"/>
      <c r="H362" s="54"/>
      <c r="I362" s="54"/>
      <c r="J362" s="41"/>
      <c r="K362" s="54"/>
      <c r="L362" s="54"/>
      <c r="M362" s="54"/>
      <c r="O362" s="41"/>
      <c r="R362" s="54"/>
    </row>
    <row r="363" spans="6:18" ht="12.75" customHeight="1">
      <c r="F363" s="54"/>
      <c r="G363" s="54"/>
      <c r="H363" s="54"/>
      <c r="I363" s="54"/>
      <c r="J363" s="41"/>
      <c r="K363" s="54"/>
      <c r="L363" s="54"/>
      <c r="M363" s="54"/>
      <c r="O363" s="41"/>
      <c r="R363" s="54"/>
    </row>
    <row r="364" spans="6:18" ht="12.75" customHeight="1">
      <c r="F364" s="54"/>
      <c r="G364" s="54"/>
      <c r="H364" s="54"/>
      <c r="I364" s="54"/>
      <c r="J364" s="41"/>
      <c r="K364" s="54"/>
      <c r="L364" s="54"/>
      <c r="M364" s="54"/>
      <c r="O364" s="41"/>
      <c r="R364" s="54"/>
    </row>
    <row r="365" spans="6:18" ht="12.75" customHeight="1">
      <c r="F365" s="54"/>
      <c r="G365" s="54"/>
      <c r="H365" s="54"/>
      <c r="I365" s="54"/>
      <c r="J365" s="41"/>
      <c r="K365" s="54"/>
      <c r="L365" s="54"/>
      <c r="M365" s="54"/>
      <c r="O365" s="41"/>
      <c r="R365" s="54"/>
    </row>
    <row r="366" spans="6:18" ht="12.75" customHeight="1">
      <c r="F366" s="54"/>
      <c r="G366" s="54"/>
      <c r="H366" s="54"/>
      <c r="I366" s="54"/>
      <c r="J366" s="41"/>
      <c r="K366" s="54"/>
      <c r="L366" s="54"/>
      <c r="M366" s="54"/>
      <c r="O366" s="41"/>
      <c r="R366" s="54"/>
    </row>
    <row r="367" spans="6:18" ht="12.75" customHeight="1">
      <c r="F367" s="54"/>
      <c r="G367" s="54"/>
      <c r="H367" s="54"/>
      <c r="I367" s="54"/>
      <c r="J367" s="41"/>
      <c r="K367" s="54"/>
      <c r="L367" s="54"/>
      <c r="M367" s="54"/>
      <c r="O367" s="41"/>
      <c r="R367" s="54"/>
    </row>
    <row r="368" spans="6:18" ht="12.75" customHeight="1">
      <c r="F368" s="54"/>
      <c r="G368" s="54"/>
      <c r="H368" s="54"/>
      <c r="I368" s="54"/>
      <c r="J368" s="41"/>
      <c r="K368" s="54"/>
      <c r="L368" s="54"/>
      <c r="M368" s="54"/>
      <c r="O368" s="41"/>
      <c r="R368" s="54"/>
    </row>
    <row r="369" spans="6:18" ht="12.75" customHeight="1">
      <c r="F369" s="54"/>
      <c r="G369" s="54"/>
      <c r="H369" s="54"/>
      <c r="I369" s="54"/>
      <c r="J369" s="41"/>
      <c r="K369" s="54"/>
      <c r="L369" s="54"/>
      <c r="M369" s="54"/>
      <c r="O369" s="41"/>
      <c r="R369" s="54"/>
    </row>
    <row r="370" spans="6:18" ht="12.75" customHeight="1">
      <c r="F370" s="54"/>
      <c r="G370" s="54"/>
      <c r="H370" s="54"/>
      <c r="I370" s="54"/>
      <c r="J370" s="41"/>
      <c r="K370" s="54"/>
      <c r="L370" s="54"/>
      <c r="M370" s="54"/>
      <c r="O370" s="41"/>
      <c r="R370" s="54"/>
    </row>
    <row r="371" spans="6:18" ht="12.75" customHeight="1">
      <c r="F371" s="54"/>
      <c r="G371" s="54"/>
      <c r="H371" s="54"/>
      <c r="I371" s="54"/>
      <c r="J371" s="41"/>
      <c r="K371" s="54"/>
      <c r="L371" s="54"/>
      <c r="M371" s="54"/>
      <c r="O371" s="41"/>
      <c r="R371" s="54"/>
    </row>
    <row r="372" spans="6:18" ht="12.75" customHeight="1">
      <c r="F372" s="54"/>
      <c r="G372" s="54"/>
      <c r="H372" s="54"/>
      <c r="I372" s="54"/>
      <c r="J372" s="41"/>
      <c r="K372" s="54"/>
      <c r="L372" s="54"/>
      <c r="M372" s="54"/>
      <c r="O372" s="41"/>
      <c r="R372" s="54"/>
    </row>
    <row r="373" spans="6:18" ht="12.75" customHeight="1">
      <c r="F373" s="54"/>
      <c r="G373" s="54"/>
      <c r="H373" s="54"/>
      <c r="I373" s="54"/>
      <c r="J373" s="41"/>
      <c r="K373" s="54"/>
      <c r="L373" s="54"/>
      <c r="M373" s="54"/>
      <c r="O373" s="41"/>
      <c r="R373" s="54"/>
    </row>
    <row r="374" spans="6:18" ht="12.75" customHeight="1">
      <c r="F374" s="54"/>
      <c r="G374" s="54"/>
      <c r="H374" s="54"/>
      <c r="I374" s="54"/>
      <c r="J374" s="41"/>
      <c r="K374" s="54"/>
      <c r="L374" s="54"/>
      <c r="M374" s="54"/>
      <c r="O374" s="41"/>
      <c r="R374" s="54"/>
    </row>
    <row r="375" spans="6:18" ht="12.75" customHeight="1">
      <c r="F375" s="54"/>
      <c r="G375" s="54"/>
      <c r="H375" s="54"/>
      <c r="I375" s="54"/>
      <c r="J375" s="41"/>
      <c r="K375" s="54"/>
      <c r="L375" s="54"/>
      <c r="M375" s="54"/>
      <c r="O375" s="41"/>
      <c r="R375" s="54"/>
    </row>
    <row r="376" spans="6:18" ht="12.75" customHeight="1">
      <c r="F376" s="54"/>
      <c r="G376" s="54"/>
      <c r="H376" s="54"/>
      <c r="I376" s="54"/>
      <c r="J376" s="41"/>
      <c r="K376" s="54"/>
      <c r="L376" s="54"/>
      <c r="M376" s="54"/>
      <c r="O376" s="41"/>
      <c r="R376" s="54"/>
    </row>
    <row r="377" spans="6:18" ht="12.75" customHeight="1">
      <c r="F377" s="54"/>
      <c r="G377" s="54"/>
      <c r="H377" s="54"/>
      <c r="I377" s="54"/>
      <c r="J377" s="41"/>
      <c r="K377" s="54"/>
      <c r="L377" s="54"/>
      <c r="M377" s="54"/>
      <c r="O377" s="41"/>
      <c r="R377" s="54"/>
    </row>
    <row r="378" spans="6:18" ht="12.75" customHeight="1">
      <c r="F378" s="54"/>
      <c r="G378" s="54"/>
      <c r="H378" s="54"/>
      <c r="I378" s="54"/>
      <c r="J378" s="41"/>
      <c r="K378" s="54"/>
      <c r="L378" s="54"/>
      <c r="M378" s="54"/>
      <c r="O378" s="41"/>
      <c r="R378" s="54"/>
    </row>
    <row r="379" spans="6:18" ht="12.75" customHeight="1">
      <c r="F379" s="54"/>
      <c r="G379" s="54"/>
      <c r="H379" s="54"/>
      <c r="I379" s="54"/>
      <c r="J379" s="41"/>
      <c r="K379" s="54"/>
      <c r="L379" s="54"/>
      <c r="M379" s="54"/>
      <c r="O379" s="41"/>
      <c r="R379" s="54"/>
    </row>
    <row r="380" spans="6:18" ht="12.75" customHeight="1">
      <c r="F380" s="54"/>
      <c r="G380" s="54"/>
      <c r="H380" s="54"/>
      <c r="I380" s="54"/>
      <c r="J380" s="41"/>
      <c r="K380" s="54"/>
      <c r="L380" s="54"/>
      <c r="M380" s="54"/>
      <c r="O380" s="41"/>
      <c r="R380" s="54"/>
    </row>
    <row r="381" spans="6:18" ht="12.75" customHeight="1">
      <c r="F381" s="54"/>
      <c r="G381" s="54"/>
      <c r="H381" s="54"/>
      <c r="I381" s="54"/>
      <c r="J381" s="41"/>
      <c r="K381" s="54"/>
      <c r="L381" s="54"/>
      <c r="M381" s="54"/>
      <c r="O381" s="41"/>
      <c r="R381" s="54"/>
    </row>
    <row r="382" spans="6:18" ht="12.75" customHeight="1">
      <c r="F382" s="54"/>
      <c r="G382" s="54"/>
      <c r="H382" s="54"/>
      <c r="I382" s="54"/>
      <c r="J382" s="41"/>
      <c r="K382" s="54"/>
      <c r="L382" s="54"/>
      <c r="M382" s="54"/>
      <c r="O382" s="41"/>
      <c r="R382" s="54"/>
    </row>
    <row r="383" spans="6:18" ht="12.75" customHeight="1">
      <c r="F383" s="54"/>
      <c r="G383" s="54"/>
      <c r="H383" s="54"/>
      <c r="I383" s="54"/>
      <c r="J383" s="41"/>
      <c r="K383" s="54"/>
      <c r="L383" s="54"/>
      <c r="M383" s="54"/>
      <c r="O383" s="41"/>
      <c r="R383" s="54"/>
    </row>
    <row r="384" spans="6:18" ht="12.75" customHeight="1">
      <c r="F384" s="54"/>
      <c r="G384" s="54"/>
      <c r="H384" s="54"/>
      <c r="I384" s="54"/>
      <c r="J384" s="41"/>
      <c r="K384" s="54"/>
      <c r="L384" s="54"/>
      <c r="M384" s="54"/>
      <c r="O384" s="41"/>
      <c r="R384" s="54"/>
    </row>
    <row r="385" spans="6:18" ht="12.75" customHeight="1">
      <c r="F385" s="54"/>
      <c r="G385" s="54"/>
      <c r="H385" s="54"/>
      <c r="I385" s="54"/>
      <c r="J385" s="41"/>
      <c r="K385" s="54"/>
      <c r="L385" s="54"/>
      <c r="M385" s="54"/>
      <c r="O385" s="41"/>
      <c r="R385" s="54"/>
    </row>
    <row r="386" spans="6:18" ht="12.75" customHeight="1">
      <c r="F386" s="54"/>
      <c r="G386" s="54"/>
      <c r="H386" s="54"/>
      <c r="I386" s="54"/>
      <c r="J386" s="41"/>
      <c r="K386" s="54"/>
      <c r="L386" s="54"/>
      <c r="M386" s="54"/>
      <c r="O386" s="41"/>
      <c r="R386" s="54"/>
    </row>
    <row r="387" spans="6:18" ht="12.75" customHeight="1">
      <c r="F387" s="54"/>
      <c r="G387" s="54"/>
      <c r="H387" s="54"/>
      <c r="I387" s="54"/>
      <c r="J387" s="41"/>
      <c r="K387" s="54"/>
      <c r="L387" s="54"/>
      <c r="M387" s="54"/>
      <c r="O387" s="41"/>
      <c r="R387" s="54"/>
    </row>
    <row r="388" spans="6:18" ht="12.75" customHeight="1">
      <c r="F388" s="54"/>
      <c r="G388" s="54"/>
      <c r="H388" s="54"/>
      <c r="I388" s="54"/>
      <c r="J388" s="41"/>
      <c r="K388" s="54"/>
      <c r="L388" s="54"/>
      <c r="M388" s="54"/>
      <c r="O388" s="41"/>
      <c r="R388" s="54"/>
    </row>
    <row r="389" spans="6:18" ht="12.75" customHeight="1">
      <c r="F389" s="54"/>
      <c r="G389" s="54"/>
      <c r="H389" s="54"/>
      <c r="I389" s="54"/>
      <c r="J389" s="41"/>
      <c r="K389" s="54"/>
      <c r="L389" s="54"/>
      <c r="M389" s="54"/>
      <c r="O389" s="41"/>
      <c r="R389" s="54"/>
    </row>
    <row r="390" spans="6:18" ht="12.75" customHeight="1">
      <c r="F390" s="54"/>
      <c r="G390" s="54"/>
      <c r="H390" s="54"/>
      <c r="I390" s="54"/>
      <c r="J390" s="41"/>
      <c r="K390" s="54"/>
      <c r="L390" s="54"/>
      <c r="M390" s="54"/>
      <c r="O390" s="41"/>
      <c r="R390" s="54"/>
    </row>
    <row r="391" spans="6:18" ht="12.75" customHeight="1">
      <c r="F391" s="54"/>
      <c r="G391" s="54"/>
      <c r="H391" s="54"/>
      <c r="I391" s="54"/>
      <c r="J391" s="41"/>
      <c r="K391" s="54"/>
      <c r="L391" s="54"/>
      <c r="M391" s="54"/>
      <c r="O391" s="41"/>
      <c r="R391" s="54"/>
    </row>
    <row r="392" spans="6:18" ht="12.75" customHeight="1">
      <c r="F392" s="54"/>
      <c r="G392" s="54"/>
      <c r="H392" s="54"/>
      <c r="I392" s="54"/>
      <c r="J392" s="41"/>
      <c r="K392" s="54"/>
      <c r="L392" s="54"/>
      <c r="M392" s="54"/>
      <c r="O392" s="41"/>
      <c r="R392" s="54"/>
    </row>
    <row r="393" spans="6:18" ht="12.75" customHeight="1">
      <c r="F393" s="54"/>
      <c r="G393" s="54"/>
      <c r="H393" s="54"/>
      <c r="I393" s="54"/>
      <c r="J393" s="41"/>
      <c r="K393" s="54"/>
      <c r="L393" s="54"/>
      <c r="M393" s="54"/>
      <c r="O393" s="41"/>
      <c r="R393" s="54"/>
    </row>
    <row r="394" spans="6:18" ht="12.75" customHeight="1">
      <c r="F394" s="54"/>
      <c r="G394" s="54"/>
      <c r="H394" s="54"/>
      <c r="I394" s="54"/>
      <c r="J394" s="41"/>
      <c r="K394" s="54"/>
      <c r="L394" s="54"/>
      <c r="M394" s="54"/>
      <c r="O394" s="41"/>
      <c r="R394" s="54"/>
    </row>
    <row r="395" spans="6:18" ht="12.75" customHeight="1">
      <c r="F395" s="54"/>
      <c r="G395" s="54"/>
      <c r="H395" s="54"/>
      <c r="I395" s="54"/>
      <c r="J395" s="41"/>
      <c r="K395" s="54"/>
      <c r="L395" s="54"/>
      <c r="M395" s="54"/>
      <c r="O395" s="41"/>
      <c r="R395" s="54"/>
    </row>
    <row r="396" spans="6:18" ht="12.75" customHeight="1">
      <c r="F396" s="54"/>
      <c r="G396" s="54"/>
      <c r="H396" s="54"/>
      <c r="I396" s="54"/>
      <c r="J396" s="41"/>
      <c r="K396" s="54"/>
      <c r="L396" s="54"/>
      <c r="M396" s="54"/>
      <c r="O396" s="41"/>
      <c r="R396" s="54"/>
    </row>
    <row r="397" spans="6:18" ht="12.75" customHeight="1">
      <c r="F397" s="54"/>
      <c r="G397" s="54"/>
      <c r="H397" s="54"/>
      <c r="I397" s="54"/>
      <c r="J397" s="41"/>
      <c r="K397" s="54"/>
      <c r="L397" s="54"/>
      <c r="M397" s="54"/>
      <c r="O397" s="41"/>
      <c r="R397" s="54"/>
    </row>
    <row r="398" spans="6:18" ht="12.75" customHeight="1">
      <c r="F398" s="54"/>
      <c r="G398" s="54"/>
      <c r="H398" s="54"/>
      <c r="I398" s="54"/>
      <c r="J398" s="41"/>
      <c r="K398" s="54"/>
      <c r="L398" s="54"/>
      <c r="M398" s="54"/>
      <c r="O398" s="41"/>
      <c r="R398" s="54"/>
    </row>
    <row r="399" spans="6:18" ht="12.75" customHeight="1">
      <c r="F399" s="54"/>
      <c r="G399" s="54"/>
      <c r="H399" s="54"/>
      <c r="I399" s="54"/>
      <c r="J399" s="41"/>
      <c r="K399" s="54"/>
      <c r="L399" s="54"/>
      <c r="M399" s="54"/>
      <c r="O399" s="41"/>
      <c r="R399" s="54"/>
    </row>
    <row r="400" spans="6:18" ht="12.75" customHeight="1">
      <c r="F400" s="54"/>
      <c r="G400" s="54"/>
      <c r="H400" s="54"/>
      <c r="I400" s="54"/>
      <c r="J400" s="41"/>
      <c r="K400" s="54"/>
      <c r="L400" s="54"/>
      <c r="M400" s="54"/>
      <c r="O400" s="41"/>
      <c r="R400" s="54"/>
    </row>
    <row r="401" spans="6:18" ht="12.75" customHeight="1">
      <c r="F401" s="54"/>
      <c r="G401" s="54"/>
      <c r="H401" s="54"/>
      <c r="I401" s="54"/>
      <c r="J401" s="41"/>
      <c r="K401" s="54"/>
      <c r="L401" s="54"/>
      <c r="M401" s="54"/>
      <c r="O401" s="41"/>
      <c r="R401" s="54"/>
    </row>
    <row r="402" spans="6:18" ht="12.75" customHeight="1">
      <c r="F402" s="54"/>
      <c r="G402" s="54"/>
      <c r="H402" s="54"/>
      <c r="I402" s="54"/>
      <c r="J402" s="41"/>
      <c r="K402" s="54"/>
      <c r="L402" s="54"/>
      <c r="M402" s="54"/>
      <c r="O402" s="41"/>
      <c r="R402" s="54"/>
    </row>
    <row r="403" spans="6:18" ht="12.75" customHeight="1">
      <c r="F403" s="54"/>
      <c r="G403" s="54"/>
      <c r="H403" s="54"/>
      <c r="I403" s="54"/>
      <c r="J403" s="41"/>
      <c r="K403" s="54"/>
      <c r="L403" s="54"/>
      <c r="M403" s="54"/>
      <c r="O403" s="41"/>
      <c r="R403" s="54"/>
    </row>
    <row r="404" spans="6:18" ht="12.75" customHeight="1">
      <c r="F404" s="54"/>
      <c r="G404" s="54"/>
      <c r="H404" s="54"/>
      <c r="I404" s="54"/>
      <c r="J404" s="41"/>
      <c r="K404" s="54"/>
      <c r="L404" s="54"/>
      <c r="M404" s="54"/>
      <c r="O404" s="41"/>
      <c r="R404" s="54"/>
    </row>
    <row r="405" spans="6:18" ht="12.75" customHeight="1">
      <c r="F405" s="54"/>
      <c r="G405" s="54"/>
      <c r="H405" s="54"/>
      <c r="I405" s="54"/>
      <c r="J405" s="41"/>
      <c r="K405" s="54"/>
      <c r="L405" s="54"/>
      <c r="M405" s="54"/>
      <c r="O405" s="41"/>
      <c r="R405" s="54"/>
    </row>
    <row r="406" spans="6:18" ht="12.75" customHeight="1">
      <c r="F406" s="54"/>
      <c r="G406" s="54"/>
      <c r="H406" s="54"/>
      <c r="I406" s="54"/>
      <c r="J406" s="41"/>
      <c r="K406" s="54"/>
      <c r="L406" s="54"/>
      <c r="M406" s="54"/>
      <c r="O406" s="41"/>
      <c r="R406" s="54"/>
    </row>
    <row r="407" spans="6:18" ht="12.75" customHeight="1">
      <c r="F407" s="54"/>
      <c r="G407" s="54"/>
      <c r="H407" s="54"/>
      <c r="I407" s="54"/>
      <c r="J407" s="41"/>
      <c r="K407" s="54"/>
      <c r="L407" s="54"/>
      <c r="M407" s="54"/>
      <c r="O407" s="41"/>
      <c r="R407" s="54"/>
    </row>
    <row r="408" spans="6:18" ht="12.75" customHeight="1">
      <c r="F408" s="54"/>
      <c r="G408" s="54"/>
      <c r="H408" s="54"/>
      <c r="I408" s="54"/>
      <c r="J408" s="41"/>
      <c r="K408" s="54"/>
      <c r="L408" s="54"/>
      <c r="M408" s="54"/>
      <c r="O408" s="41"/>
      <c r="R408" s="54"/>
    </row>
    <row r="409" spans="6:18" ht="12.75" customHeight="1">
      <c r="F409" s="54"/>
      <c r="G409" s="54"/>
      <c r="H409" s="54"/>
      <c r="I409" s="54"/>
      <c r="J409" s="41"/>
      <c r="K409" s="54"/>
      <c r="L409" s="54"/>
      <c r="M409" s="54"/>
      <c r="O409" s="41"/>
      <c r="R409" s="54"/>
    </row>
    <row r="410" spans="6:18" ht="12.75" customHeight="1">
      <c r="F410" s="54"/>
      <c r="G410" s="54"/>
      <c r="H410" s="54"/>
      <c r="I410" s="54"/>
      <c r="J410" s="41"/>
      <c r="K410" s="54"/>
      <c r="L410" s="54"/>
      <c r="M410" s="54"/>
      <c r="O410" s="41"/>
      <c r="R410" s="54"/>
    </row>
    <row r="411" spans="6:18" ht="12.75" customHeight="1">
      <c r="F411" s="54"/>
      <c r="G411" s="54"/>
      <c r="H411" s="54"/>
      <c r="I411" s="54"/>
      <c r="J411" s="41"/>
      <c r="K411" s="54"/>
      <c r="L411" s="54"/>
      <c r="M411" s="54"/>
      <c r="O411" s="41"/>
      <c r="R411" s="54"/>
    </row>
    <row r="412" spans="6:18" ht="12.75" customHeight="1">
      <c r="F412" s="54"/>
      <c r="G412" s="54"/>
      <c r="H412" s="54"/>
      <c r="I412" s="54"/>
      <c r="J412" s="41"/>
      <c r="K412" s="54"/>
      <c r="L412" s="54"/>
      <c r="M412" s="54"/>
      <c r="O412" s="41"/>
      <c r="R412" s="54"/>
    </row>
    <row r="413" spans="6:18" ht="12.75" customHeight="1">
      <c r="F413" s="54"/>
      <c r="G413" s="54"/>
      <c r="H413" s="54"/>
      <c r="I413" s="54"/>
      <c r="J413" s="41"/>
      <c r="K413" s="54"/>
      <c r="L413" s="54"/>
      <c r="M413" s="54"/>
      <c r="O413" s="41"/>
      <c r="R413" s="54"/>
    </row>
    <row r="414" spans="6:18" ht="12.75" customHeight="1">
      <c r="F414" s="54"/>
      <c r="G414" s="54"/>
      <c r="H414" s="54"/>
      <c r="I414" s="54"/>
      <c r="J414" s="41"/>
      <c r="K414" s="54"/>
      <c r="L414" s="54"/>
      <c r="M414" s="54"/>
      <c r="O414" s="41"/>
      <c r="R414" s="54"/>
    </row>
    <row r="415" spans="6:18" ht="12.75" customHeight="1">
      <c r="F415" s="54"/>
      <c r="G415" s="54"/>
      <c r="H415" s="54"/>
      <c r="I415" s="54"/>
      <c r="J415" s="41"/>
      <c r="K415" s="54"/>
      <c r="L415" s="54"/>
      <c r="M415" s="54"/>
      <c r="O415" s="41"/>
      <c r="R415" s="54"/>
    </row>
    <row r="416" spans="6:18" ht="12.75" customHeight="1">
      <c r="F416" s="54"/>
      <c r="G416" s="54"/>
      <c r="H416" s="54"/>
      <c r="I416" s="54"/>
      <c r="J416" s="41"/>
      <c r="K416" s="54"/>
      <c r="L416" s="54"/>
      <c r="M416" s="54"/>
      <c r="O416" s="41"/>
      <c r="R416" s="54"/>
    </row>
    <row r="417" spans="6:18" ht="12.75" customHeight="1">
      <c r="F417" s="54"/>
      <c r="G417" s="54"/>
      <c r="H417" s="54"/>
      <c r="I417" s="54"/>
      <c r="J417" s="41"/>
      <c r="K417" s="54"/>
      <c r="L417" s="54"/>
      <c r="M417" s="54"/>
      <c r="O417" s="41"/>
      <c r="R417" s="54"/>
    </row>
    <row r="418" spans="6:18" ht="12.75" customHeight="1">
      <c r="F418" s="54"/>
      <c r="G418" s="54"/>
      <c r="H418" s="54"/>
      <c r="I418" s="54"/>
      <c r="J418" s="41"/>
      <c r="K418" s="54"/>
      <c r="L418" s="54"/>
      <c r="M418" s="54"/>
      <c r="O418" s="41"/>
      <c r="R418" s="54"/>
    </row>
    <row r="419" spans="6:18" ht="12.75" customHeight="1">
      <c r="F419" s="54"/>
      <c r="G419" s="54"/>
      <c r="H419" s="54"/>
      <c r="I419" s="54"/>
      <c r="J419" s="41"/>
      <c r="K419" s="54"/>
      <c r="L419" s="54"/>
      <c r="M419" s="54"/>
      <c r="O419" s="41"/>
      <c r="R419" s="54"/>
    </row>
    <row r="420" spans="6:18" ht="12.75" customHeight="1">
      <c r="F420" s="54"/>
      <c r="G420" s="54"/>
      <c r="H420" s="54"/>
      <c r="I420" s="54"/>
      <c r="J420" s="41"/>
      <c r="K420" s="54"/>
      <c r="L420" s="54"/>
      <c r="M420" s="54"/>
      <c r="O420" s="41"/>
      <c r="R420" s="54"/>
    </row>
    <row r="421" spans="6:18" ht="12.75" customHeight="1">
      <c r="F421" s="54"/>
      <c r="G421" s="54"/>
      <c r="H421" s="54"/>
      <c r="I421" s="54"/>
      <c r="J421" s="41"/>
      <c r="K421" s="54"/>
      <c r="L421" s="54"/>
      <c r="M421" s="54"/>
      <c r="O421" s="41"/>
      <c r="R421" s="54"/>
    </row>
    <row r="422" spans="6:18" ht="12.75" customHeight="1">
      <c r="F422" s="54"/>
      <c r="G422" s="54"/>
      <c r="H422" s="54"/>
      <c r="I422" s="54"/>
      <c r="J422" s="41"/>
      <c r="K422" s="54"/>
      <c r="L422" s="54"/>
      <c r="M422" s="54"/>
      <c r="O422" s="41"/>
      <c r="R422" s="54"/>
    </row>
    <row r="423" spans="6:18" ht="12.75" customHeight="1">
      <c r="F423" s="54"/>
      <c r="G423" s="54"/>
      <c r="H423" s="54"/>
      <c r="I423" s="54"/>
      <c r="J423" s="41"/>
      <c r="K423" s="54"/>
      <c r="L423" s="54"/>
      <c r="M423" s="54"/>
      <c r="O423" s="41"/>
      <c r="R423" s="54"/>
    </row>
    <row r="424" spans="6:18" ht="12.75" customHeight="1">
      <c r="F424" s="54"/>
      <c r="G424" s="54"/>
      <c r="H424" s="54"/>
      <c r="I424" s="54"/>
      <c r="J424" s="41"/>
      <c r="K424" s="54"/>
      <c r="L424" s="54"/>
      <c r="M424" s="54"/>
      <c r="O424" s="41"/>
      <c r="R424" s="54"/>
    </row>
    <row r="425" spans="6:18" ht="12.75" customHeight="1">
      <c r="F425" s="54"/>
      <c r="G425" s="54"/>
      <c r="H425" s="54"/>
      <c r="I425" s="54"/>
      <c r="J425" s="41"/>
      <c r="K425" s="54"/>
      <c r="L425" s="54"/>
      <c r="M425" s="54"/>
      <c r="O425" s="41"/>
      <c r="R425" s="54"/>
    </row>
    <row r="426" spans="6:18" ht="12.75" customHeight="1">
      <c r="F426" s="54"/>
      <c r="G426" s="54"/>
      <c r="H426" s="54"/>
      <c r="I426" s="54"/>
      <c r="J426" s="41"/>
      <c r="K426" s="54"/>
      <c r="L426" s="54"/>
      <c r="M426" s="54"/>
      <c r="O426" s="41"/>
      <c r="R426" s="54"/>
    </row>
    <row r="427" spans="6:18" ht="12.75" customHeight="1">
      <c r="F427" s="54"/>
      <c r="G427" s="54"/>
      <c r="H427" s="54"/>
      <c r="I427" s="54"/>
      <c r="J427" s="41"/>
      <c r="K427" s="54"/>
      <c r="L427" s="54"/>
      <c r="M427" s="54"/>
      <c r="O427" s="41"/>
      <c r="R427" s="54"/>
    </row>
    <row r="428" spans="6:18" ht="12.75" customHeight="1">
      <c r="F428" s="54"/>
      <c r="G428" s="54"/>
      <c r="H428" s="54"/>
      <c r="I428" s="54"/>
      <c r="J428" s="41"/>
      <c r="K428" s="54"/>
      <c r="L428" s="54"/>
      <c r="M428" s="54"/>
      <c r="O428" s="41"/>
      <c r="R428" s="54"/>
    </row>
    <row r="429" spans="6:18" ht="12.75" customHeight="1">
      <c r="F429" s="54"/>
      <c r="G429" s="54"/>
      <c r="H429" s="54"/>
      <c r="I429" s="54"/>
      <c r="J429" s="41"/>
      <c r="K429" s="54"/>
      <c r="L429" s="54"/>
      <c r="M429" s="54"/>
      <c r="O429" s="41"/>
      <c r="R429" s="54"/>
    </row>
    <row r="430" spans="6:18" ht="12.75" customHeight="1">
      <c r="F430" s="54"/>
      <c r="G430" s="54"/>
      <c r="H430" s="54"/>
      <c r="I430" s="54"/>
      <c r="J430" s="41"/>
      <c r="K430" s="54"/>
      <c r="L430" s="54"/>
      <c r="M430" s="54"/>
      <c r="O430" s="41"/>
      <c r="R430" s="54"/>
    </row>
    <row r="431" spans="6:18" ht="12.75" customHeight="1">
      <c r="F431" s="54"/>
      <c r="G431" s="54"/>
      <c r="H431" s="54"/>
      <c r="I431" s="54"/>
      <c r="J431" s="41"/>
      <c r="K431" s="54"/>
      <c r="L431" s="54"/>
      <c r="M431" s="54"/>
      <c r="O431" s="41"/>
      <c r="R431" s="54"/>
    </row>
    <row r="432" spans="6:18" ht="12.75" customHeight="1">
      <c r="F432" s="54"/>
      <c r="G432" s="54"/>
      <c r="H432" s="54"/>
      <c r="I432" s="54"/>
      <c r="J432" s="41"/>
      <c r="K432" s="54"/>
      <c r="L432" s="54"/>
      <c r="M432" s="54"/>
      <c r="O432" s="41"/>
      <c r="R432" s="54"/>
    </row>
    <row r="433" spans="6:18" ht="12.75" customHeight="1">
      <c r="F433" s="54"/>
      <c r="G433" s="54"/>
      <c r="H433" s="54"/>
      <c r="I433" s="54"/>
      <c r="J433" s="41"/>
      <c r="K433" s="54"/>
      <c r="L433" s="54"/>
      <c r="M433" s="54"/>
      <c r="O433" s="41"/>
      <c r="R433" s="54"/>
    </row>
    <row r="434" spans="6:18" ht="12.75" customHeight="1">
      <c r="F434" s="54"/>
      <c r="G434" s="54"/>
      <c r="H434" s="54"/>
      <c r="I434" s="54"/>
      <c r="J434" s="41"/>
      <c r="K434" s="54"/>
      <c r="L434" s="54"/>
      <c r="M434" s="54"/>
      <c r="O434" s="41"/>
      <c r="R434" s="54"/>
    </row>
    <row r="435" spans="6:18" ht="12.75" customHeight="1">
      <c r="F435" s="54"/>
      <c r="G435" s="54"/>
      <c r="H435" s="54"/>
      <c r="I435" s="54"/>
      <c r="J435" s="41"/>
      <c r="K435" s="54"/>
      <c r="L435" s="54"/>
      <c r="M435" s="54"/>
      <c r="O435" s="41"/>
      <c r="R435" s="54"/>
    </row>
    <row r="436" spans="6:18" ht="12.75" customHeight="1">
      <c r="F436" s="54"/>
      <c r="G436" s="54"/>
      <c r="H436" s="54"/>
      <c r="I436" s="54"/>
      <c r="J436" s="41"/>
      <c r="K436" s="54"/>
      <c r="L436" s="54"/>
      <c r="M436" s="54"/>
      <c r="O436" s="41"/>
      <c r="R436" s="54"/>
    </row>
    <row r="437" spans="6:18" ht="12.75" customHeight="1">
      <c r="F437" s="54"/>
      <c r="G437" s="54"/>
      <c r="H437" s="54"/>
      <c r="I437" s="54"/>
      <c r="J437" s="41"/>
      <c r="K437" s="54"/>
      <c r="L437" s="54"/>
      <c r="M437" s="54"/>
      <c r="O437" s="41"/>
      <c r="R437" s="54"/>
    </row>
    <row r="438" spans="6:18" ht="12.75" customHeight="1">
      <c r="F438" s="54"/>
      <c r="G438" s="54"/>
      <c r="H438" s="54"/>
      <c r="I438" s="54"/>
      <c r="J438" s="41"/>
      <c r="K438" s="54"/>
      <c r="L438" s="54"/>
      <c r="M438" s="54"/>
      <c r="O438" s="41"/>
      <c r="R438" s="54"/>
    </row>
    <row r="439" spans="6:18" ht="12.75" customHeight="1">
      <c r="F439" s="54"/>
      <c r="G439" s="54"/>
      <c r="H439" s="54"/>
      <c r="I439" s="54"/>
      <c r="J439" s="41"/>
      <c r="K439" s="54"/>
      <c r="L439" s="54"/>
      <c r="M439" s="54"/>
      <c r="O439" s="41"/>
      <c r="R439" s="54"/>
    </row>
    <row r="440" spans="6:18" ht="12.75" customHeight="1">
      <c r="F440" s="54"/>
      <c r="G440" s="54"/>
      <c r="H440" s="54"/>
      <c r="I440" s="54"/>
      <c r="J440" s="41"/>
      <c r="K440" s="54"/>
      <c r="L440" s="54"/>
      <c r="M440" s="54"/>
      <c r="O440" s="41"/>
      <c r="R440" s="54"/>
    </row>
    <row r="441" spans="6:18" ht="12.75" customHeight="1">
      <c r="F441" s="54"/>
      <c r="G441" s="54"/>
      <c r="H441" s="54"/>
      <c r="I441" s="54"/>
      <c r="J441" s="41"/>
      <c r="K441" s="54"/>
      <c r="L441" s="54"/>
      <c r="M441" s="54"/>
      <c r="O441" s="41"/>
      <c r="R441" s="54"/>
    </row>
    <row r="442" spans="6:18" ht="12.75" customHeight="1">
      <c r="F442" s="54"/>
      <c r="G442" s="54"/>
      <c r="H442" s="54"/>
      <c r="I442" s="54"/>
      <c r="J442" s="41"/>
      <c r="K442" s="54"/>
      <c r="L442" s="54"/>
      <c r="M442" s="54"/>
      <c r="O442" s="41"/>
      <c r="R442" s="54"/>
    </row>
    <row r="443" spans="6:18" ht="12.75" customHeight="1">
      <c r="F443" s="54"/>
      <c r="G443" s="54"/>
      <c r="H443" s="54"/>
      <c r="I443" s="54"/>
      <c r="J443" s="41"/>
      <c r="K443" s="54"/>
      <c r="L443" s="54"/>
      <c r="M443" s="54"/>
      <c r="O443" s="41"/>
      <c r="R443" s="54"/>
    </row>
    <row r="444" spans="6:18" ht="12.75" customHeight="1">
      <c r="F444" s="54"/>
      <c r="G444" s="54"/>
      <c r="H444" s="54"/>
      <c r="I444" s="54"/>
      <c r="J444" s="41"/>
      <c r="K444" s="54"/>
      <c r="L444" s="54"/>
      <c r="M444" s="54"/>
      <c r="O444" s="41"/>
      <c r="R444" s="54"/>
    </row>
    <row r="445" spans="6:18" ht="12.75" customHeight="1">
      <c r="F445" s="54"/>
      <c r="G445" s="54"/>
      <c r="H445" s="54"/>
      <c r="I445" s="54"/>
      <c r="J445" s="41"/>
      <c r="K445" s="54"/>
      <c r="L445" s="54"/>
      <c r="M445" s="54"/>
      <c r="O445" s="41"/>
      <c r="R445" s="54"/>
    </row>
    <row r="446" spans="6:18" ht="12.75" customHeight="1">
      <c r="F446" s="54"/>
      <c r="G446" s="54"/>
      <c r="H446" s="54"/>
      <c r="I446" s="54"/>
      <c r="J446" s="41"/>
      <c r="K446" s="54"/>
      <c r="L446" s="54"/>
      <c r="M446" s="54"/>
      <c r="O446" s="41"/>
      <c r="R446" s="54"/>
    </row>
    <row r="447" spans="6:18" ht="12.75" customHeight="1">
      <c r="F447" s="54"/>
      <c r="G447" s="54"/>
      <c r="H447" s="54"/>
      <c r="I447" s="54"/>
      <c r="J447" s="41"/>
      <c r="K447" s="54"/>
      <c r="L447" s="54"/>
      <c r="M447" s="54"/>
      <c r="O447" s="41"/>
      <c r="R447" s="54"/>
    </row>
    <row r="448" spans="6:18" ht="12.75" customHeight="1">
      <c r="F448" s="54"/>
      <c r="G448" s="54"/>
      <c r="H448" s="54"/>
      <c r="I448" s="54"/>
      <c r="J448" s="41"/>
      <c r="K448" s="54"/>
      <c r="L448" s="54"/>
      <c r="M448" s="54"/>
      <c r="O448" s="41"/>
      <c r="R448" s="54"/>
    </row>
    <row r="449" spans="6:18" ht="12.75" customHeight="1">
      <c r="F449" s="54"/>
      <c r="G449" s="54"/>
      <c r="H449" s="54"/>
      <c r="I449" s="54"/>
      <c r="J449" s="41"/>
      <c r="K449" s="54"/>
      <c r="L449" s="54"/>
      <c r="M449" s="54"/>
      <c r="O449" s="41"/>
      <c r="R449" s="54"/>
    </row>
    <row r="450" spans="6:18" ht="12.75" customHeight="1">
      <c r="F450" s="54"/>
      <c r="G450" s="54"/>
      <c r="H450" s="54"/>
      <c r="I450" s="54"/>
      <c r="J450" s="41"/>
      <c r="K450" s="54"/>
      <c r="L450" s="54"/>
      <c r="M450" s="54"/>
      <c r="O450" s="41"/>
      <c r="R450" s="54"/>
    </row>
    <row r="451" spans="6:18" ht="12.75" customHeight="1">
      <c r="F451" s="54"/>
      <c r="G451" s="54"/>
      <c r="H451" s="54"/>
      <c r="I451" s="54"/>
      <c r="J451" s="41"/>
      <c r="K451" s="54"/>
      <c r="L451" s="54"/>
      <c r="M451" s="54"/>
      <c r="O451" s="41"/>
      <c r="R451" s="54"/>
    </row>
    <row r="452" spans="6:18" ht="12.75" customHeight="1">
      <c r="F452" s="54"/>
      <c r="G452" s="54"/>
      <c r="H452" s="54"/>
      <c r="I452" s="54"/>
      <c r="J452" s="41"/>
      <c r="K452" s="54"/>
      <c r="L452" s="54"/>
      <c r="M452" s="54"/>
      <c r="O452" s="41"/>
      <c r="R452" s="54"/>
    </row>
    <row r="453" spans="6:18" ht="12.75" customHeight="1">
      <c r="F453" s="54"/>
      <c r="G453" s="54"/>
      <c r="H453" s="54"/>
      <c r="I453" s="54"/>
      <c r="J453" s="41"/>
      <c r="K453" s="54"/>
      <c r="L453" s="54"/>
      <c r="M453" s="54"/>
      <c r="O453" s="41"/>
      <c r="R453" s="54"/>
    </row>
    <row r="454" spans="6:18" ht="15" customHeight="1">
      <c r="F454" s="54"/>
      <c r="G454" s="54"/>
      <c r="H454" s="54"/>
      <c r="I454" s="54"/>
      <c r="J454" s="41"/>
      <c r="K454" s="54"/>
      <c r="L454" s="54"/>
      <c r="M454" s="54"/>
      <c r="O454" s="41"/>
      <c r="R454" s="54"/>
    </row>
  </sheetData>
  <autoFilter ref="R1:R277"/>
  <mergeCells count="6">
    <mergeCell ref="M68:M69"/>
    <mergeCell ref="O68:O69"/>
    <mergeCell ref="P68:P69"/>
    <mergeCell ref="A68:A69"/>
    <mergeCell ref="B68:B69"/>
    <mergeCell ref="J68:J69"/>
  </mergeCells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2023-02-20T02:47:39Z</dcterms:modified>
</cp:coreProperties>
</file>