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49DC04F2-7A1A-4D13-B48B-8C9FD61A29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F&amp;O)'!$R$1:$R$290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5" i="6" l="1"/>
  <c r="M84" i="6"/>
  <c r="K85" i="6"/>
  <c r="K84" i="6"/>
  <c r="K86" i="6"/>
  <c r="M86" i="6" s="1"/>
  <c r="L22" i="6"/>
  <c r="M22" i="6" s="1"/>
  <c r="K22" i="6"/>
  <c r="L19" i="6"/>
  <c r="K19" i="6"/>
  <c r="M19" i="6" s="1"/>
  <c r="L15" i="6"/>
  <c r="K15" i="6"/>
  <c r="M15" i="6" l="1"/>
  <c r="L42" i="6"/>
  <c r="K42" i="6"/>
  <c r="K83" i="6"/>
  <c r="M83" i="6" s="1"/>
  <c r="L40" i="6"/>
  <c r="K40" i="6"/>
  <c r="L35" i="6"/>
  <c r="K35" i="6"/>
  <c r="M42" i="6" l="1"/>
  <c r="M35" i="6"/>
  <c r="M40" i="6"/>
  <c r="L61" i="6"/>
  <c r="K61" i="6"/>
  <c r="M61" i="6" l="1"/>
  <c r="K75" i="6"/>
  <c r="M75" i="6" s="1"/>
  <c r="K78" i="6"/>
  <c r="M78" i="6" s="1"/>
  <c r="L62" i="6"/>
  <c r="K62" i="6"/>
  <c r="M62" i="6" l="1"/>
  <c r="L60" i="6"/>
  <c r="K60" i="6"/>
  <c r="K82" i="6"/>
  <c r="M82" i="6" s="1"/>
  <c r="K81" i="6"/>
  <c r="M81" i="6" s="1"/>
  <c r="L55" i="6"/>
  <c r="K55" i="6"/>
  <c r="M60" i="6" l="1"/>
  <c r="M55" i="6"/>
  <c r="K80" i="6" l="1"/>
  <c r="M80" i="6" s="1"/>
  <c r="L59" i="6"/>
  <c r="K59" i="6"/>
  <c r="L58" i="6"/>
  <c r="K58" i="6"/>
  <c r="K79" i="6"/>
  <c r="M79" i="6" s="1"/>
  <c r="K77" i="6"/>
  <c r="M77" i="6" s="1"/>
  <c r="M59" i="6" l="1"/>
  <c r="M58" i="6"/>
  <c r="K76" i="6"/>
  <c r="M76" i="6" s="1"/>
  <c r="L39" i="6"/>
  <c r="K39" i="6"/>
  <c r="M39" i="6" l="1"/>
  <c r="L54" i="6"/>
  <c r="K54" i="6"/>
  <c r="L50" i="6"/>
  <c r="K50" i="6"/>
  <c r="L33" i="6"/>
  <c r="K33" i="6"/>
  <c r="L57" i="6"/>
  <c r="K57" i="6"/>
  <c r="M54" i="6" l="1"/>
  <c r="M50" i="6"/>
  <c r="M33" i="6"/>
  <c r="M57" i="6"/>
  <c r="L52" i="6"/>
  <c r="K52" i="6"/>
  <c r="L56" i="6"/>
  <c r="K56" i="6"/>
  <c r="K73" i="6"/>
  <c r="M73" i="6" s="1"/>
  <c r="K72" i="6"/>
  <c r="M72" i="6" s="1"/>
  <c r="K71" i="6"/>
  <c r="M71" i="6" s="1"/>
  <c r="K70" i="6"/>
  <c r="M70" i="6" s="1"/>
  <c r="L51" i="6"/>
  <c r="K51" i="6"/>
  <c r="L34" i="6"/>
  <c r="K34" i="6"/>
  <c r="M34" i="6" l="1"/>
  <c r="M56" i="6"/>
  <c r="M51" i="6"/>
  <c r="M52" i="6"/>
  <c r="K74" i="6"/>
  <c r="M74" i="6" s="1"/>
  <c r="K69" i="6"/>
  <c r="M69" i="6" s="1"/>
  <c r="L14" i="6"/>
  <c r="K14" i="6"/>
  <c r="M14" i="6" l="1"/>
  <c r="K67" i="6"/>
  <c r="M67" i="6" s="1"/>
  <c r="L36" i="6"/>
  <c r="K36" i="6"/>
  <c r="L53" i="6"/>
  <c r="K53" i="6"/>
  <c r="M36" i="6" l="1"/>
  <c r="M53" i="6"/>
  <c r="K68" i="6"/>
  <c r="M68" i="6" s="1"/>
  <c r="L12" i="6" l="1"/>
  <c r="K12" i="6"/>
  <c r="M12" i="6" l="1"/>
  <c r="L11" i="6" l="1"/>
  <c r="K11" i="6"/>
  <c r="M11" i="6" l="1"/>
  <c r="K276" i="6" l="1"/>
  <c r="L276" i="6" s="1"/>
  <c r="L95" i="6" l="1"/>
  <c r="K95" i="6"/>
  <c r="M95" i="6" l="1"/>
  <c r="L10" i="6" l="1"/>
  <c r="K10" i="6"/>
  <c r="M10" i="6" l="1"/>
  <c r="K282" i="6" l="1"/>
  <c r="L282" i="6" s="1"/>
  <c r="K265" i="6" l="1"/>
  <c r="L265" i="6" s="1"/>
  <c r="K279" i="6" l="1"/>
  <c r="L279" i="6" s="1"/>
  <c r="K271" i="6" l="1"/>
  <c r="L271" i="6" s="1"/>
  <c r="K281" i="6" l="1"/>
  <c r="L281" i="6" s="1"/>
  <c r="H277" i="6" l="1"/>
  <c r="K277" i="6" l="1"/>
  <c r="L277" i="6" s="1"/>
  <c r="K266" i="6"/>
  <c r="L266" i="6" s="1"/>
  <c r="K256" i="6"/>
  <c r="L256" i="6" s="1"/>
  <c r="K272" i="6" l="1"/>
  <c r="L272" i="6" s="1"/>
  <c r="K273" i="6" l="1"/>
  <c r="L273" i="6" s="1"/>
  <c r="K270" i="6" l="1"/>
  <c r="L270" i="6" s="1"/>
  <c r="K249" i="6"/>
  <c r="L249" i="6" s="1"/>
  <c r="K269" i="6"/>
  <c r="L269" i="6" s="1"/>
  <c r="K268" i="6"/>
  <c r="L268" i="6" s="1"/>
  <c r="K267" i="6"/>
  <c r="L267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8" i="6"/>
  <c r="L248" i="6" s="1"/>
  <c r="K247" i="6"/>
  <c r="L247" i="6" s="1"/>
  <c r="K246" i="6"/>
  <c r="L246" i="6" s="1"/>
  <c r="F245" i="6"/>
  <c r="K245" i="6" s="1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F239" i="6"/>
  <c r="K239" i="6" s="1"/>
  <c r="L239" i="6" s="1"/>
  <c r="F238" i="6"/>
  <c r="K238" i="6" s="1"/>
  <c r="L238" i="6" s="1"/>
  <c r="K237" i="6"/>
  <c r="L237" i="6" s="1"/>
  <c r="F236" i="6"/>
  <c r="K236" i="6" s="1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0" i="6"/>
  <c r="L220" i="6" s="1"/>
  <c r="K218" i="6"/>
  <c r="L218" i="6" s="1"/>
  <c r="K217" i="6"/>
  <c r="L217" i="6" s="1"/>
  <c r="F216" i="6"/>
  <c r="K216" i="6" s="1"/>
  <c r="L216" i="6" s="1"/>
  <c r="K215" i="6"/>
  <c r="L215" i="6" s="1"/>
  <c r="K212" i="6"/>
  <c r="L212" i="6" s="1"/>
  <c r="K211" i="6"/>
  <c r="L211" i="6" s="1"/>
  <c r="K210" i="6"/>
  <c r="L210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0" i="6"/>
  <c r="L190" i="6" s="1"/>
  <c r="K188" i="6"/>
  <c r="L188" i="6" s="1"/>
  <c r="K186" i="6"/>
  <c r="L186" i="6" s="1"/>
  <c r="K184" i="6"/>
  <c r="L184" i="6" s="1"/>
  <c r="K183" i="6"/>
  <c r="L183" i="6" s="1"/>
  <c r="K182" i="6"/>
  <c r="L182" i="6" s="1"/>
  <c r="K180" i="6"/>
  <c r="L180" i="6" s="1"/>
  <c r="K179" i="6"/>
  <c r="L179" i="6" s="1"/>
  <c r="K178" i="6"/>
  <c r="L178" i="6" s="1"/>
  <c r="K177" i="6"/>
  <c r="K176" i="6"/>
  <c r="L176" i="6" s="1"/>
  <c r="K175" i="6"/>
  <c r="L175" i="6" s="1"/>
  <c r="K173" i="6"/>
  <c r="L173" i="6" s="1"/>
  <c r="K172" i="6"/>
  <c r="L172" i="6" s="1"/>
  <c r="K171" i="6"/>
  <c r="L171" i="6" s="1"/>
  <c r="K170" i="6"/>
  <c r="L170" i="6" s="1"/>
  <c r="K169" i="6"/>
  <c r="L169" i="6" s="1"/>
  <c r="F168" i="6"/>
  <c r="K168" i="6" s="1"/>
  <c r="L168" i="6" s="1"/>
  <c r="H167" i="6"/>
  <c r="K167" i="6" s="1"/>
  <c r="L167" i="6" s="1"/>
  <c r="K164" i="6"/>
  <c r="L164" i="6" s="1"/>
  <c r="K163" i="6"/>
  <c r="L163" i="6" s="1"/>
  <c r="K162" i="6"/>
  <c r="L162" i="6" s="1"/>
  <c r="K161" i="6"/>
  <c r="L161" i="6" s="1"/>
  <c r="K160" i="6"/>
  <c r="L160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H133" i="6"/>
  <c r="K133" i="6" s="1"/>
  <c r="L133" i="6" s="1"/>
  <c r="F132" i="6"/>
  <c r="K132" i="6" s="1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<sst xmlns="http://schemas.openxmlformats.org/spreadsheetml/2006/main" count="3197" uniqueCount="1197">
  <si>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</si>
  <si>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</si>
  <si>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</si>
  <si>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</si>
  <si>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</si>
  <si>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</si>
  <si>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</si>
  <si>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</si>
  <si>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</si>
  <si>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</si>
  <si>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</si>
  <si>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</si>
  <si>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</si>
  <si>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</si>
  <si>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</si>
  <si>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</si>
  <si>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</si>
  <si>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</si>
  <si>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</si>
  <si>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</si>
  <si>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</si>
  <si>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</si>
  <si>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</si>
  <si>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</si>
  <si>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</si>
  <si>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</si>
  <si>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</si>
  <si>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</si>
  <si>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</si>
  <si>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</si>
  <si>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</si>
  <si>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</si>
  <si>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</si>
  <si>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</si>
  <si>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</si>
  <si>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</si>
  <si>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</si>
  <si>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</si>
  <si>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</si>
  <si>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</si>
  <si>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</si>
  <si>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</si>
  <si>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</si>
  <si>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</si>
  <si>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</si>
  <si>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</si>
  <si>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</si>
  <si>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</si>
  <si>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</si>
  <si>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</si>
  <si>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</si>
  <si>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</si>
  <si>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</si>
  <si>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</si>
  <si>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</si>
  <si>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</si>
  <si>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</si>
  <si>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</si>
  <si>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</si>
  <si>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</si>
  <si>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</si>
  <si>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</si>
  <si>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</si>
  <si>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</si>
  <si>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</si>
  <si>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</si>
  <si>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</si>
  <si>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</si>
  <si>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</si>
  <si>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</si>
  <si>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</si>
  <si>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</si>
  <si>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</si>
  <si>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</si>
  <si>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</si>
  <si>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</si>
  <si>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</si>
  <si>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</si>
  <si>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</si>
  <si>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</si>
  <si>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</si>
  <si>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</si>
  <si>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</si>
  <si>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</si>
  <si>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</si>
  <si>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</si>
  <si>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</si>
  <si>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</si>
  <si>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</si>
  <si>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</si>
  <si>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</si>
  <si>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</si>
  <si>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</si>
  <si>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</si>
  <si>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</si>
  <si>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</si>
  <si>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</si>
  <si>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</si>
  <si>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</si>
  <si>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</si>
  <si>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</si>
  <si>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</si>
  <si>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</si>
  <si>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</si>
  <si>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</si>
  <si>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</si>
  <si>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</si>
  <si>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</si>
  <si>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</si>
  <si>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</si>
  <si>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</si>
  <si>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</si>
  <si>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</si>
  <si>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</si>
  <si>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</si>
  <si>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</si>
  <si>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</si>
  <si>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</si>
  <si>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</si>
  <si>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</si>
  <si>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</si>
  <si>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</si>
  <si>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</si>
  <si>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</si>
  <si>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</si>
  <si>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</si>
  <si>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</si>
  <si>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</si>
  <si>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</si>
  <si>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</si>
  <si>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</si>
  <si>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</si>
  <si>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</si>
  <si>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</si>
  <si>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</si>
  <si>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</si>
  <si>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</si>
  <si>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</si>
  <si>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</si>
  <si>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</si>
  <si>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</si>
  <si>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</si>
  <si>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</si>
  <si>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</si>
  <si>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</si>
  <si>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</si>
  <si>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</si>
  <si>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</si>
  <si>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</si>
  <si>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</si>
  <si>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</si>
  <si>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</si>
  <si>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</si>
  <si>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</si>
  <si>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</si>
  <si>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</si>
  <si>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</si>
  <si>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</si>
  <si>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</si>
  <si>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</si>
  <si>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</si>
  <si>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</si>
  <si>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</si>
  <si>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</si>
  <si>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</si>
  <si>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</si>
  <si>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</si>
  <si>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</si>
  <si>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</si>
  <si>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</si>
  <si>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</si>
  <si>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</si>
  <si>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</si>
  <si>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</si>
  <si>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</si>
  <si>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</si>
  <si>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</si>
  <si>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</si>
  <si>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</si>
  <si>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</si>
  <si>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</si>
  <si>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</si>
  <si>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</si>
  <si>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</si>
  <si>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</si>
  <si>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</si>
  <si>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</si>
  <si>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</si>
  <si>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</si>
  <si>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</si>
  <si>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</si>
  <si>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</si>
  <si>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</si>
  <si>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</si>
  <si>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</si>
  <si>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</si>
  <si>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</si>
  <si>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</si>
  <si>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</si>
  <si>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</si>
  <si>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</si>
  <si>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</si>
  <si>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</si>
  <si>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</si>
  <si>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</si>
  <si>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</si>
  <si>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</si>
  <si>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</si>
  <si>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</si>
  <si>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</si>
  <si>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</si>
  <si>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</si>
  <si>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</si>
  <si>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</si>
  <si>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</si>
  <si>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</si>
  <si>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</si>
  <si>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</si>
  <si>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</si>
  <si>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</si>
  <si>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</si>
  <si>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</si>
  <si>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</si>
  <si>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</si>
  <si>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</si>
  <si>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</si>
  <si>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</si>
  <si>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</si>
  <si>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</si>
  <si>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</si>
  <si>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</si>
  <si>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</si>
  <si>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</si>
  <si>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</si>
  <si>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</si>
  <si>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</si>
  <si>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</si>
  <si>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</si>
  <si>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</si>
  <si>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</si>
  <si>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</si>
  <si>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</si>
  <si>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</si>
  <si>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</si>
  <si>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</si>
  <si>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</si>
  <si>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</si>
  <si>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</si>
  <si>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</si>
  <si>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</si>
  <si>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</si>
  <si>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</si>
  <si>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</si>
  <si>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</si>
  <si>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</si>
  <si>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</si>
  <si>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</si>
  <si>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</si>
  <si>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</si>
  <si>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</si>
  <si>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</si>
  <si>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</si>
  <si>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</si>
  <si>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</si>
  <si>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</si>
  <si>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</si>
  <si>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</si>
  <si>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</si>
  <si>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</si>
  <si>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</si>
  <si>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</si>
  <si>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</si>
  <si>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</si>
  <si>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</si>
  <si>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</si>
  <si>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</si>
  <si>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</si>
  <si>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</si>
  <si>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</si>
  <si>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</si>
  <si>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</si>
  <si>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</si>
  <si>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</si>
  <si>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</si>
  <si>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</si>
  <si>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</si>
  <si>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</si>
  <si>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</si>
  <si>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</si>
  <si>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</si>
  <si>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</si>
  <si>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</si>
  <si>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</si>
  <si>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</si>
  <si>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</si>
  <si>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</si>
  <si>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</si>
  <si>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</si>
  <si>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</si>
  <si>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</si>
  <si>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</si>
  <si>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</si>
  <si>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</si>
  <si>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</si>
  <si>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</si>
  <si>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</si>
  <si>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</si>
  <si>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</si>
  <si>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</si>
  <si>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</si>
  <si>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</si>
  <si>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</si>
  <si>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</si>
  <si>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</si>
  <si>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</si>
  <si>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</si>
  <si>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</si>
  <si>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</si>
  <si>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</si>
  <si>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</si>
  <si>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</si>
  <si>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</si>
  <si>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</si>
  <si>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</si>
  <si>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</si>
  <si>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</si>
  <si>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</si>
  <si>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</si>
  <si>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</si>
  <si>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</si>
  <si>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</si>
  <si>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</si>
  <si>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</si>
  <si>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</si>
  <si>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</si>
  <si>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</si>
  <si>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</si>
  <si>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</si>
  <si>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</si>
  <si>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</si>
  <si>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</si>
  <si>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</si>
  <si>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</si>
  <si>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</si>
  <si>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</si>
  <si>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</si>
  <si>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</si>
  <si>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</si>
  <si>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</si>
  <si>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</si>
  <si>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</si>
  <si>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</si>
  <si>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</si>
  <si>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</si>
  <si>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</si>
  <si>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</si>
  <si>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</si>
  <si>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</si>
  <si>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</si>
  <si>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</si>
  <si>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</si>
  <si>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</si>
  <si>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</si>
  <si>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</si>
  <si>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</si>
  <si>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</si>
  <si>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</si>
  <si>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</si>
  <si>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</si>
  <si>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</si>
  <si>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</si>
  <si>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</si>
  <si>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</si>
  <si>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</si>
  <si>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</si>
  <si>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</si>
  <si>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</si>
  <si>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</si>
  <si>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</si>
  <si>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</si>
  <si>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</si>
  <si>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</si>
  <si>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</si>
  <si>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</si>
  <si>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</si>
  <si>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</si>
  <si>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</si>
  <si>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</si>
  <si>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</si>
  <si>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</si>
  <si>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</si>
  <si>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</si>
  <si>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</si>
  <si>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</si>
  <si>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</si>
  <si>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</si>
  <si>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</si>
  <si>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</si>
  <si>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</si>
  <si>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</si>
  <si>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</si>
  <si>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</si>
  <si>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</si>
  <si>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</si>
  <si>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</si>
  <si>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</si>
  <si>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</si>
  <si>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</si>
  <si>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</si>
  <si>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</si>
  <si>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</si>
  <si>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</si>
  <si>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</si>
  <si>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</si>
  <si>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</si>
  <si>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</si>
  <si>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</si>
  <si>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</si>
  <si>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</si>
  <si>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</si>
  <si>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</si>
  <si>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</si>
  <si>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</si>
  <si>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</si>
  <si>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</si>
  <si>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</si>
  <si>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</si>
  <si>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</si>
  <si>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</si>
  <si>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</si>
  <si>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</si>
  <si>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</si>
  <si>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</si>
  <si>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</si>
  <si>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</si>
  <si>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</si>
  <si>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</si>
  <si>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</si>
  <si>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</si>
  <si>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</si>
  <si>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</si>
  <si>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</si>
  <si>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</si>
  <si>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</si>
  <si>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</si>
  <si>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</si>
  <si>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</si>
  <si>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</si>
  <si>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</si>
  <si>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</si>
  <si>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</si>
  <si>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</si>
  <si>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</si>
  <si>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</si>
  <si>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</si>
  <si>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</si>
  <si>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</si>
  <si>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</si>
  <si>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</si>
  <si>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</si>
  <si>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</si>
  <si>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</si>
  <si>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</si>
  <si>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</si>
  <si>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</si>
  <si>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</si>
  <si>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</si>
  <si>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</si>
  <si>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</si>
  <si>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</si>
  <si>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</si>
  <si>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</si>
  <si>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</si>
  <si>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</si>
  <si>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</si>
  <si>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</si>
  <si>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</si>
  <si>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</si>
  <si>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</si>
  <si>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</si>
  <si>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</si>
  <si>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</si>
  <si>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</si>
  <si>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</si>
  <si>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</si>
  <si>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</si>
  <si>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</si>
  <si>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</si>
  <si>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</si>
  <si>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</si>
  <si>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</si>
  <si>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</si>
  <si>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</si>
  <si>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</si>
  <si>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</si>
  <si>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</si>
  <si>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</si>
  <si>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</si>
  <si>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</si>
  <si>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</si>
  <si>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</si>
  <si>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</si>
  <si>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</si>
  <si>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</si>
  <si>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</si>
  <si>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</si>
  <si>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</si>
  <si>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</si>
  <si>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</si>
  <si>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</si>
  <si>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</si>
  <si>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</si>
  <si>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</si>
  <si>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</si>
  <si>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</si>
  <si>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</si>
  <si>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</si>
  <si>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</si>
  <si>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</si>
  <si>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</si>
  <si>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</si>
  <si>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</si>
  <si>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</si>
  <si>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</si>
  <si>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</si>
  <si>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</si>
  <si>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</si>
  <si>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</si>
  <si>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</si>
  <si>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</si>
  <si>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</si>
  <si>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</si>
  <si>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</si>
  <si>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</si>
  <si>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</si>
  <si>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</si>
  <si>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</si>
  <si>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</si>
  <si>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</si>
  <si>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</si>
  <si>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</si>
  <si>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</si>
  <si>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</si>
  <si>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</si>
  <si>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</si>
  <si>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</si>
  <si>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</si>
  <si>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</si>
  <si>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</si>
  <si>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</si>
  <si>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</si>
  <si>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</si>
  <si>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</si>
  <si>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</si>
  <si>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</si>
  <si>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</si>
  <si>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</si>
  <si>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</si>
  <si>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</si>
  <si>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</si>
  <si>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</si>
  <si>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</si>
  <si>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</si>
  <si>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</si>
  <si>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</si>
  <si>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</si>
  <si>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</si>
  <si>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</si>
  <si>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</si>
  <si>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</si>
  <si>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</si>
  <si>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</si>
  <si>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</si>
  <si>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</si>
  <si>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</si>
  <si>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</si>
  <si>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</si>
  <si>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</si>
  <si>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</si>
  <si>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</si>
  <si>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</si>
  <si>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</si>
  <si>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</si>
  <si>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</si>
  <si>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</si>
  <si>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</si>
  <si>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</si>
  <si>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</si>
  <si>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</si>
  <si>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</si>
  <si>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</si>
  <si>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</si>
  <si>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</si>
  <si>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</si>
  <si>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</si>
  <si>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</si>
  <si>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</si>
  <si>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</si>
  <si>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</si>
  <si>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</si>
  <si>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</si>
  <si>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</si>
  <si>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</si>
  <si>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</si>
  <si>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</si>
  <si>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</si>
  <si>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</si>
  <si>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</si>
  <si>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</si>
  <si>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</si>
  <si>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</si>
  <si>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</si>
  <si>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</si>
  <si>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</si>
  <si>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</si>
  <si>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</si>
  <si>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</si>
  <si>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</si>
  <si>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</si>
  <si>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</si>
  <si>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</si>
  <si>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</si>
  <si>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</si>
  <si>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</si>
  <si>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</si>
  <si>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</si>
  <si>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</si>
  <si>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</si>
  <si>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</si>
  <si>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</si>
  <si>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</si>
  <si>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</si>
  <si>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</si>
  <si>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</si>
  <si>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</si>
  <si>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</si>
  <si>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</si>
  <si>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</si>
  <si>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</si>
  <si>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</si>
  <si>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</si>
  <si>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</si>
  <si>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</si>
  <si>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</si>
  <si>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</si>
  <si>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</si>
  <si>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</si>
  <si>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</si>
  <si>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</si>
  <si>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</si>
  <si>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</si>
  <si>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</si>
  <si>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</si>
  <si>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</si>
  <si>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</si>
  <si>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</si>
  <si>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</si>
  <si>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</si>
  <si>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</si>
  <si>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</si>
  <si>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</si>
  <si>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</si>
  <si>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</si>
  <si>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</si>
  <si>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</si>
  <si>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</si>
  <si>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</si>
  <si>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</si>
  <si>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</si>
  <si>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</si>
  <si>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</si>
  <si>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</si>
  <si>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</si>
  <si>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</si>
  <si>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</si>
  <si>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</si>
  <si>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</si>
  <si>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</si>
  <si>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</si>
  <si>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</si>
  <si>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</si>
  <si>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</si>
  <si>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</si>
  <si>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</si>
  <si>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</si>
  <si>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</si>
  <si>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</si>
  <si>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</si>
  <si>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</si>
  <si>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</si>
  <si>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</si>
  <si>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</si>
  <si>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</si>
  <si>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</si>
  <si>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</si>
  <si>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</si>
  <si>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</si>
  <si>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</si>
  <si>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</si>
  <si>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</si>
  <si>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</si>
  <si>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</si>
  <si>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</si>
  <si>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</si>
  <si>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</si>
  <si>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</si>
  <si>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</si>
  <si>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</si>
  <si>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</si>
  <si>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</si>
  <si>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</si>
  <si>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</si>
  <si>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</si>
  <si>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</si>
  <si>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</si>
  <si>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</si>
  <si>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</si>
  <si>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</si>
  <si>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</si>
  <si>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</si>
  <si>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</si>
  <si>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</si>
  <si>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</si>
  <si>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</si>
  <si>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</si>
  <si>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</si>
  <si>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</si>
  <si>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</si>
  <si>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</si>
  <si>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</si>
  <si>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</si>
  <si>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</si>
  <si>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</si>
  <si>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</si>
  <si>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</si>
  <si>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</si>
  <si>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</si>
  <si>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</si>
  <si>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</si>
  <si>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</si>
  <si>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</si>
  <si>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</si>
  <si>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</si>
  <si>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</si>
  <si>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</si>
  <si>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</si>
  <si>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</si>
  <si>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</si>
  <si>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</si>
  <si>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</si>
  <si>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</si>
  <si>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</si>
  <si>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</si>
  <si>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</si>
  <si>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</si>
  <si>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</si>
  <si>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</si>
  <si>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</si>
  <si>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</si>
  <si>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</si>
  <si>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</si>
  <si>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</si>
  <si>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</si>
  <si>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</si>
  <si>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</si>
  <si>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</si>
  <si>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</si>
  <si>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</si>
  <si>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</si>
  <si>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</si>
  <si>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</si>
  <si>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</si>
  <si>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</si>
  <si>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</si>
  <si>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</si>
  <si>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</si>
  <si>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</si>
  <si>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</si>
  <si>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</si>
  <si>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</si>
  <si>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</si>
  <si>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</si>
  <si>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</si>
  <si>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</si>
  <si>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</si>
  <si>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</si>
  <si>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</si>
  <si>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</si>
  <si>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</si>
  <si>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</si>
  <si>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</si>
  <si>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</si>
  <si>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</si>
  <si>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</si>
  <si>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</si>
  <si>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</si>
  <si>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</si>
  <si>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</si>
  <si>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</si>
  <si>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</si>
  <si>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</si>
  <si>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</si>
  <si>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</si>
  <si>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</si>
  <si>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</si>
  <si>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</si>
  <si>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</si>
  <si>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</si>
  <si>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</si>
  <si>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</si>
  <si>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</si>
  <si>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</si>
  <si>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</si>
  <si>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</si>
  <si>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</si>
  <si>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</si>
  <si>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</si>
  <si>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</si>
  <si>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</si>
  <si>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</si>
  <si>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</si>
  <si>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</si>
  <si>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</si>
  <si>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</si>
  <si>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</si>
  <si>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</si>
  <si>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</si>
  <si>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</si>
  <si>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</si>
  <si>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</si>
  <si>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</si>
  <si>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</si>
  <si>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</si>
  <si>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</si>
  <si>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</si>
  <si>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</si>
  <si>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</si>
  <si>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</si>
  <si>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</si>
  <si>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</si>
  <si>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</si>
  <si>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</si>
  <si>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</si>
  <si>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</si>
  <si>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</si>
  <si>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</si>
  <si>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</si>
  <si>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</si>
  <si>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</si>
  <si>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</si>
  <si>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</si>
  <si>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</si>
  <si>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</si>
  <si>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</si>
  <si>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</si>
  <si>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</si>
  <si>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</si>
  <si>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</si>
  <si>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</si>
  <si>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</si>
  <si>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</si>
  <si>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</si>
  <si>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</si>
  <si>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</si>
  <si>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</si>
  <si>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</si>
  <si>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</si>
  <si>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</si>
  <si>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</si>
  <si>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Part profit of Rs.7/-</t>
  </si>
  <si>
    <t>MULTIPLIER SHARE &amp; STOCK ADVISORS PRIVATE LIMITED</t>
  </si>
  <si>
    <t>7400-8000</t>
  </si>
  <si>
    <t>Part profit of Rs.220/-</t>
  </si>
  <si>
    <t>3800-4000</t>
  </si>
  <si>
    <t>550-560</t>
  </si>
  <si>
    <t>Profiit of Rs.11/-</t>
  </si>
  <si>
    <t>6200-6500</t>
  </si>
  <si>
    <t>290-300</t>
  </si>
  <si>
    <t>3430-3480</t>
  </si>
  <si>
    <t>80-90</t>
  </si>
  <si>
    <t>LTIM</t>
  </si>
  <si>
    <t>4050-4150</t>
  </si>
  <si>
    <t>SHRIRAMFIN</t>
  </si>
  <si>
    <t>1280-1310</t>
  </si>
  <si>
    <t>BHARTIARTL JAN FUT</t>
  </si>
  <si>
    <t>835-845</t>
  </si>
  <si>
    <t>315-325</t>
  </si>
  <si>
    <t>Part profit of Rs.235/-</t>
  </si>
  <si>
    <t>60-70</t>
  </si>
  <si>
    <t>HINDUNILVR 2580 CE JAN</t>
  </si>
  <si>
    <t>75-90</t>
  </si>
  <si>
    <t>ICICIBANK JAN FUT</t>
  </si>
  <si>
    <t>935-945</t>
  </si>
  <si>
    <t>LT 2140 CE JAN</t>
  </si>
  <si>
    <t xml:space="preserve">RELIANCE 2580 CE JAN </t>
  </si>
  <si>
    <t>SIEMENS JAN FUT</t>
  </si>
  <si>
    <t>2920-2950</t>
  </si>
  <si>
    <t>850-860</t>
  </si>
  <si>
    <t>Retail Research Technical Calls &amp; Fundamental Performance Report for the month of Jan-2022</t>
  </si>
  <si>
    <t xml:space="preserve">APOLLOHOSP JAN FUT </t>
  </si>
  <si>
    <t>4600-4700</t>
  </si>
  <si>
    <t>Profit of Rs.65/-</t>
  </si>
  <si>
    <t>ASIANPAINT JAN FUT</t>
  </si>
  <si>
    <t>3150-3200</t>
  </si>
  <si>
    <t>INFY 1540 CE JAN</t>
  </si>
  <si>
    <t>45-55</t>
  </si>
  <si>
    <t>CIPLA 1080 CE JAN</t>
  </si>
  <si>
    <t>35-40</t>
  </si>
  <si>
    <t>Profit of Rs.110/-</t>
  </si>
  <si>
    <t>TATACONSUM 780 CE JAN</t>
  </si>
  <si>
    <t>15-20</t>
  </si>
  <si>
    <t>Loss of Rs.15/-</t>
  </si>
  <si>
    <t>Loss of Rs.18/-</t>
  </si>
  <si>
    <t>GRAVITON RESEARCH CAPITAL LLP</t>
  </si>
  <si>
    <t>QE SECURITIES</t>
  </si>
  <si>
    <t>NSE</t>
  </si>
  <si>
    <t>762-764</t>
  </si>
  <si>
    <t>TCS 3360 CE JAN</t>
  </si>
  <si>
    <t>80-100</t>
  </si>
  <si>
    <t>APOLLOHOSP JAN FUT</t>
  </si>
  <si>
    <t>UPL JAN FUT</t>
  </si>
  <si>
    <t>730-735</t>
  </si>
  <si>
    <t>Loss of Rs.21/-</t>
  </si>
  <si>
    <t>NIFTY 18100 CE 5-JAN</t>
  </si>
  <si>
    <t>90-110</t>
  </si>
  <si>
    <t>Profit of Rs.20/-</t>
  </si>
  <si>
    <t xml:space="preserve">BEL </t>
  </si>
  <si>
    <t>110-115</t>
  </si>
  <si>
    <t>208-209</t>
  </si>
  <si>
    <t>218-222</t>
  </si>
  <si>
    <t>4400-4450</t>
  </si>
  <si>
    <t>4700-4900</t>
  </si>
  <si>
    <t>Loss of Rs.9.5/-</t>
  </si>
  <si>
    <t>Loss of Rs.12.5/-</t>
  </si>
  <si>
    <t>Profit of Rs.4/-</t>
  </si>
  <si>
    <t>Profit of Rs.2/-</t>
  </si>
  <si>
    <t>Profit of Rs.10/-</t>
  </si>
  <si>
    <t>Profit of Rs.7.5/-</t>
  </si>
  <si>
    <t>M&amp;M JAN FUT</t>
  </si>
  <si>
    <t>1275-1295</t>
  </si>
  <si>
    <t>8400-8460</t>
  </si>
  <si>
    <t>9200-9500</t>
  </si>
  <si>
    <t>15-17</t>
  </si>
  <si>
    <t>SPEXTRA MULTIBIZ PRIVATE LIMITED</t>
  </si>
  <si>
    <t>LT 2100 CE JAN</t>
  </si>
  <si>
    <t>65-80</t>
  </si>
  <si>
    <t>Loss of Rs.65/-</t>
  </si>
  <si>
    <t>Loss of Rs.14/-</t>
  </si>
  <si>
    <t>Profit of Rs.107/-</t>
  </si>
  <si>
    <t>Profit of Rs.7/-</t>
  </si>
  <si>
    <t>Profit of Rs.19/-</t>
  </si>
  <si>
    <t>222-235</t>
  </si>
  <si>
    <t>860-870</t>
  </si>
  <si>
    <t>920-960</t>
  </si>
  <si>
    <t>6200-6250</t>
  </si>
  <si>
    <t>6800-7200</t>
  </si>
  <si>
    <t>1100-1135</t>
  </si>
  <si>
    <t>750-755</t>
  </si>
  <si>
    <t>HDFC 2620 CE JAN</t>
  </si>
  <si>
    <t>Profit of Rs.12.5/-</t>
  </si>
  <si>
    <t>SRTRANSFIN</t>
  </si>
  <si>
    <t>BP EQUITIES PVT. LTD.</t>
  </si>
  <si>
    <t>UPL 750 CE JAN</t>
  </si>
  <si>
    <t>14-18</t>
  </si>
  <si>
    <t>Loss of Rs.17/-</t>
  </si>
  <si>
    <t>NIFTY 18100 CE 12-JAN</t>
  </si>
  <si>
    <t>COFORGE JAN FUT</t>
  </si>
  <si>
    <t>4050-4100</t>
  </si>
  <si>
    <t>Loss of Rs.11/-</t>
  </si>
  <si>
    <t>780-800</t>
  </si>
  <si>
    <t>870-900</t>
  </si>
  <si>
    <t>TCS 3300 CE JAN</t>
  </si>
  <si>
    <t>70-90</t>
  </si>
  <si>
    <t>Profit of Rs.11.5/-</t>
  </si>
  <si>
    <t>NIFTY JAN FUT</t>
  </si>
  <si>
    <t>18200-18300</t>
  </si>
  <si>
    <t>195-200</t>
  </si>
  <si>
    <t>Loss of Rs.31.5/-</t>
  </si>
  <si>
    <t>MNIL</t>
  </si>
  <si>
    <t>Loss of Rs.105/-</t>
  </si>
  <si>
    <t>NIFTY 17900 PE 12-JAN</t>
  </si>
  <si>
    <t>Profit of Rs.22.5/-</t>
  </si>
  <si>
    <t>735-740</t>
  </si>
  <si>
    <t>Profit of Rs.80/-</t>
  </si>
  <si>
    <t>ROJL</t>
  </si>
  <si>
    <t>Loss of Rs.70/-</t>
  </si>
  <si>
    <t>Loss of Rs.4/-</t>
  </si>
  <si>
    <t>Loss of Rs.4.75/-</t>
  </si>
  <si>
    <t xml:space="preserve">BAJFINANCE </t>
  </si>
  <si>
    <t>5920-5960</t>
  </si>
  <si>
    <t>6100-6200</t>
  </si>
  <si>
    <t>ATALREAL</t>
  </si>
  <si>
    <t>Atal Realtech Limited</t>
  </si>
  <si>
    <t>HAZOOR</t>
  </si>
  <si>
    <t>MILEFUR</t>
  </si>
  <si>
    <t>SHASHANK PRAVINCHANDRA DOSHI</t>
  </si>
  <si>
    <t>Profit of Rs.395/-</t>
  </si>
  <si>
    <t>Profit of Rs.6.5/-</t>
  </si>
  <si>
    <t>2580-2630</t>
  </si>
  <si>
    <t>Loss of Rs.24/-</t>
  </si>
  <si>
    <t>Profit of Rs.33/-</t>
  </si>
  <si>
    <t>4000-4050</t>
  </si>
  <si>
    <t>4300-4500</t>
  </si>
  <si>
    <t>LT 2160 CE JAN</t>
  </si>
  <si>
    <t>35-45</t>
  </si>
  <si>
    <t>EASUN</t>
  </si>
  <si>
    <t>ENBETRD</t>
  </si>
  <si>
    <t>GGL</t>
  </si>
  <si>
    <t>YACOOBALI AIYUB MOHAMMED</t>
  </si>
  <si>
    <t>STRM SECURITIES SOLUTIONS PRIVATE LIMITED</t>
  </si>
  <si>
    <t>NAKSHATRA TRADELINK PRIVATE LIMITED</t>
  </si>
  <si>
    <t>EPITOME TRADING AND INVESTMENTS</t>
  </si>
  <si>
    <t>SAH</t>
  </si>
  <si>
    <t>Sah Polymers Limited</t>
  </si>
  <si>
    <t>YUGA STOCKS AND COMMODITIES PRIVATE LIMITED  .</t>
  </si>
  <si>
    <t>HI GROWTH CORPORATE SERVICES PVT LTD</t>
  </si>
  <si>
    <t>SULA</t>
  </si>
  <si>
    <t>Sula Vineyards Limited</t>
  </si>
  <si>
    <t>DRONACHRYA</t>
  </si>
  <si>
    <t>CHETAN RASIKLAL SHAH</t>
  </si>
  <si>
    <t>SUNDARAM VANIJYA PRIVATE LIMITED</t>
  </si>
  <si>
    <t>EUREKAI</t>
  </si>
  <si>
    <t>SAGARKUMAR PRAVINCHANDRA DATANIYA</t>
  </si>
  <si>
    <t>USHA DEVI</t>
  </si>
  <si>
    <t>PRASANT KUMAR GUPTA</t>
  </si>
  <si>
    <t>JAGDISH CHHANABHAI VAGHELA</t>
  </si>
  <si>
    <t>JIGNESHKUMAR PURSHOTTAMDAS PATEL</t>
  </si>
  <si>
    <t>GARGI</t>
  </si>
  <si>
    <t>TOPGAIN FINANCE PRIVATE LIMITED</t>
  </si>
  <si>
    <t>HRTI PRIVATE LIMITED</t>
  </si>
  <si>
    <t>KBCGLOBAL</t>
  </si>
  <si>
    <t>BP COMTRADE PRIVATE LIMITED</t>
  </si>
  <si>
    <t>ZEEL ARVINDBHAI SHAH</t>
  </si>
  <si>
    <t>REXSEAL</t>
  </si>
  <si>
    <t>TANGO COMMOSALES LLP</t>
  </si>
  <si>
    <t>AKG-RE</t>
  </si>
  <si>
    <t>AKG Exim Limited</t>
  </si>
  <si>
    <t>KBC Global Limited</t>
  </si>
  <si>
    <t>MAANALU</t>
  </si>
  <si>
    <t>Maan Aluminium Limited</t>
  </si>
  <si>
    <t>AMIT KUMAR JAIN HUF</t>
  </si>
  <si>
    <t>VEENA RAJESH SHAH</t>
  </si>
  <si>
    <t>BRIJESH PAREKH HUF</t>
  </si>
  <si>
    <t>VASA</t>
  </si>
  <si>
    <t>Vasa Retail &amp; Oversea Ltd</t>
  </si>
  <si>
    <t>JITENDRA T SHAH HUF</t>
  </si>
  <si>
    <t>Profit of Rs.8/-</t>
  </si>
  <si>
    <t>Loss of Rs.75/-</t>
  </si>
  <si>
    <t>SIEMENS 2980 CE JAN</t>
  </si>
  <si>
    <t>SIEMENS 3040 CE JAN</t>
  </si>
  <si>
    <t>Sell</t>
  </si>
  <si>
    <t>Part profit of Rs.5.50/-</t>
  </si>
  <si>
    <t>Part profit of Rs.9/-</t>
  </si>
  <si>
    <t>Profit of Rs.12/-</t>
  </si>
  <si>
    <t>ULTRACEMCO 7300 CE JAN</t>
  </si>
  <si>
    <t>150-180</t>
  </si>
  <si>
    <t>Profit of Rs.11/-</t>
  </si>
  <si>
    <t>BHARTIARTL 780 CE JAN</t>
  </si>
  <si>
    <t>6.00-6.50</t>
  </si>
  <si>
    <t>11.00-14.00</t>
  </si>
  <si>
    <t>AASTAFIN</t>
  </si>
  <si>
    <t>SETHURAMANSRIDHARAN</t>
  </si>
  <si>
    <t>AAYUSH</t>
  </si>
  <si>
    <t>VINIT KUMAR GUPTA</t>
  </si>
  <si>
    <t>SKYBRIDGE INCAP ADVISORY LLP</t>
  </si>
  <si>
    <t>ANSHUL AGGARWAL</t>
  </si>
  <si>
    <t>CHOTHANI</t>
  </si>
  <si>
    <t>GEETABEN DHANESHBHAI SONI</t>
  </si>
  <si>
    <t>RAJENDRA DAULAL PUROHIT HUF</t>
  </si>
  <si>
    <t>JITENDRA DAULAL PUROHIT (HUF)</t>
  </si>
  <si>
    <t>DEVH S SAVLA</t>
  </si>
  <si>
    <t>ASHA LAXMICHAND SAVLA</t>
  </si>
  <si>
    <t>LILAVANTI CHANDRAKANT SAVLA</t>
  </si>
  <si>
    <t>AMIT OMPRAKASH SHARMA</t>
  </si>
  <si>
    <t>DML</t>
  </si>
  <si>
    <t>RANJAN CHAKHAIYAR</t>
  </si>
  <si>
    <t>KINGSMAN WEALTH MANAGEMENT PRIVATE LIMITED</t>
  </si>
  <si>
    <t>MANSI SHARE &amp; STOCK ADVISORS PRIVATE LIMITED</t>
  </si>
  <si>
    <t>HEM RAJ GHAI</t>
  </si>
  <si>
    <t>PRANAV KAMLESHKUMAR TRIVEDI</t>
  </si>
  <si>
    <t>HARDIK HIMMATBHAI MUNJPARA</t>
  </si>
  <si>
    <t>ANKIT AJITBHAI PANCHAL</t>
  </si>
  <si>
    <t>SHREE VAINKATESHWAR FINSTOCK PRIVATE LIMITED</t>
  </si>
  <si>
    <t>NITEENKUMAR VINAYAKRAO SONPAROTE</t>
  </si>
  <si>
    <t>ANSHULAGARWAL</t>
  </si>
  <si>
    <t>RAJAN GUPTA</t>
  </si>
  <si>
    <t>GROWTH SECURITIES PRIVATE LIMITED</t>
  </si>
  <si>
    <t>INDOEURO</t>
  </si>
  <si>
    <t>YAJURVEDSINH VEERENDRASINH PAWAR</t>
  </si>
  <si>
    <t>PRATAPRAI BHAICHAND KAMDAR</t>
  </si>
  <si>
    <t>JATALIA</t>
  </si>
  <si>
    <t>ANIL KUMAR JAIN</t>
  </si>
  <si>
    <t>KRISHNA</t>
  </si>
  <si>
    <t>RAVI MISHRA</t>
  </si>
  <si>
    <t>ATUL GOYAL</t>
  </si>
  <si>
    <t>RAJESH AMBIKAPRATAPSINGH THAKUR</t>
  </si>
  <si>
    <t>SEEMA</t>
  </si>
  <si>
    <t>SPRING VENTURES</t>
  </si>
  <si>
    <t>ALKA AVINASH SARANG</t>
  </si>
  <si>
    <t>CHUNGSHEW ANNIE CHEN</t>
  </si>
  <si>
    <t>NAVODAYENT</t>
  </si>
  <si>
    <t>MEETATEJASKHETANI</t>
  </si>
  <si>
    <t>NBL</t>
  </si>
  <si>
    <t>VIRATH SHAH</t>
  </si>
  <si>
    <t>DEEPAL PRAVINBHAI SHAH HUF</t>
  </si>
  <si>
    <t>BEELINE BROKING LIMITED</t>
  </si>
  <si>
    <t>ARYAMAN BROKING LIMITED</t>
  </si>
  <si>
    <t>ZENAB AIYUB YACOOBALI</t>
  </si>
  <si>
    <t>SBLI</t>
  </si>
  <si>
    <t>REKHABEN ABHAYKUMAR MAHETA</t>
  </si>
  <si>
    <t>SYMBIOX</t>
  </si>
  <si>
    <t>TLL</t>
  </si>
  <si>
    <t>VIVEKKAUL</t>
  </si>
  <si>
    <t>TRL</t>
  </si>
  <si>
    <t>SUNDARI</t>
  </si>
  <si>
    <t>VAL</t>
  </si>
  <si>
    <t>JAYANTI CHAPSI SHAH</t>
  </si>
  <si>
    <t>VEL</t>
  </si>
  <si>
    <t>ASHOKBHAI MADHUBHAI KORAT</t>
  </si>
  <si>
    <t>SHANI BHATI</t>
  </si>
  <si>
    <t>RAJESHBHAI VALAND</t>
  </si>
  <si>
    <t>PRAVEEN KUMAR RATHI</t>
  </si>
  <si>
    <t>VINTRON</t>
  </si>
  <si>
    <t>VIRINCHI</t>
  </si>
  <si>
    <t>SAHITAY COMMOSALES LLP</t>
  </si>
  <si>
    <t>WELTI</t>
  </si>
  <si>
    <t>PAVEET GIRISHBHAI AMIN</t>
  </si>
  <si>
    <t>KANTA DEVI SAMDARIA</t>
  </si>
  <si>
    <t>ZMULTIPU</t>
  </si>
  <si>
    <t>AMAR SINGH</t>
  </si>
  <si>
    <t>3PLAND</t>
  </si>
  <si>
    <t>3P Land Holdings Limited</t>
  </si>
  <si>
    <t>ALPA</t>
  </si>
  <si>
    <t>Alpa Laboratories Limited</t>
  </si>
  <si>
    <t>MV TRADING CO</t>
  </si>
  <si>
    <t>ATULAUTO</t>
  </si>
  <si>
    <t>Atul Auto Limited</t>
  </si>
  <si>
    <t>DESTINY</t>
  </si>
  <si>
    <t>Destiny Logistics &amp; I Ltd</t>
  </si>
  <si>
    <t>MEHUL H SHAH</t>
  </si>
  <si>
    <t>HCC</t>
  </si>
  <si>
    <t>Hindustan Construc Co.</t>
  </si>
  <si>
    <t>JTLIND</t>
  </si>
  <si>
    <t>JTL INDUSTRIES LIMITED</t>
  </si>
  <si>
    <t>KCK</t>
  </si>
  <si>
    <t>Kck Industries Limited</t>
  </si>
  <si>
    <t>NILAMBEN BHARATKUMAR GANDHI</t>
  </si>
  <si>
    <t>KSHITIJPOL</t>
  </si>
  <si>
    <t>Kshitij Polyline Limited</t>
  </si>
  <si>
    <t>SHAIBAL GHOSH</t>
  </si>
  <si>
    <t>NIRAJ RAJNIKANT SHAH</t>
  </si>
  <si>
    <t>BHAVESHKUMAR NATVARLAL SHETH</t>
  </si>
  <si>
    <t>LAXMICOT</t>
  </si>
  <si>
    <t>Laxmi Cotspin Limited</t>
  </si>
  <si>
    <t>MITCON</t>
  </si>
  <si>
    <t>MITCON Con</t>
  </si>
  <si>
    <t>COEUS GLOBAL OPPORTUNITIES FUND</t>
  </si>
  <si>
    <t>POLUS GLOBAL FUND</t>
  </si>
  <si>
    <t>MTNL</t>
  </si>
  <si>
    <t>Maha Tel Nigam Ltd.</t>
  </si>
  <si>
    <t>ORTINLAB</t>
  </si>
  <si>
    <t>Ortin Laboratories Ltd</t>
  </si>
  <si>
    <t>PANCHOLI GUNJAN</t>
  </si>
  <si>
    <t>PERFECT</t>
  </si>
  <si>
    <t>Perfect Infraengineer Ltd</t>
  </si>
  <si>
    <t>JAIN ALPESH NARPATCHAND</t>
  </si>
  <si>
    <t>RAMASTEEL</t>
  </si>
  <si>
    <t>Rama Steel Tubes Limited</t>
  </si>
  <si>
    <t>RBMINFRA</t>
  </si>
  <si>
    <t>Rbm Infracon Limited</t>
  </si>
  <si>
    <t>SECURCRED</t>
  </si>
  <si>
    <t>SecUR Credentials Limited</t>
  </si>
  <si>
    <t>SKYGOLD</t>
  </si>
  <si>
    <t>Sky Gold Limited</t>
  </si>
  <si>
    <t>TVSELECT</t>
  </si>
  <si>
    <t>TVS Electronics Limited</t>
  </si>
  <si>
    <t>ELIXIR WEALTH MANAGEMENT PRIVATE LIMITED</t>
  </si>
  <si>
    <t>NK SECURITIES RESEARCH PRIVATE LIMITED</t>
  </si>
  <si>
    <t>AHL</t>
  </si>
  <si>
    <t>Abans Holdings Limited</t>
  </si>
  <si>
    <t>VISHAL RAJNIKANT BHANSALI(HUF)</t>
  </si>
  <si>
    <t>MAHIMA GOEL</t>
  </si>
  <si>
    <t>HILTON</t>
  </si>
  <si>
    <t>Hilton Metal Forging Limi</t>
  </si>
  <si>
    <t>SOLENCO SERVICES LLP</t>
  </si>
  <si>
    <t>IEL</t>
  </si>
  <si>
    <t>Indiabulls Ent Ltd</t>
  </si>
  <si>
    <t>NIKHIL RAJGOPALA CHARI</t>
  </si>
  <si>
    <t>LIBAS</t>
  </si>
  <si>
    <t>Libas Consu Products Ltd</t>
  </si>
  <si>
    <t>TEAM INDIA MANAGERS LTD</t>
  </si>
  <si>
    <t>GLADIATOR VYAPAAR PVT LTD</t>
  </si>
  <si>
    <t>PRIYANK GUPTA HUF</t>
  </si>
  <si>
    <t>ICM FINANCE PRIVATE LIMITED</t>
  </si>
  <si>
    <t>SHASHI GUPTA (C22)</t>
  </si>
  <si>
    <t>SHEETAL CHECHANI</t>
  </si>
  <si>
    <t>MANOJ AGARWAL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</si>
</sst>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84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5" borderId="20" xfId="0" applyFont="1" applyFill="1" applyBorder="1" applyAlignment="1">
      <alignment horizontal="center" vertical="center"/>
    </xf>
    <xf numFmtId="0" fontId="32" fillId="16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66" fontId="32" fillId="17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0" fontId="31" fillId="17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31" fillId="19" borderId="20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0" fillId="19" borderId="20" xfId="0" applyFill="1" applyBorder="1"/>
    <xf numFmtId="0" fontId="37" fillId="18" borderId="20" xfId="0" applyFont="1" applyFill="1" applyBorder="1"/>
    <xf numFmtId="0" fontId="37" fillId="18" borderId="20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0" fontId="1" fillId="21" borderId="0" xfId="0" applyFont="1" applyFill="1"/>
    <xf numFmtId="0" fontId="1" fillId="21" borderId="22" xfId="0" applyFont="1" applyFill="1" applyBorder="1"/>
    <xf numFmtId="0" fontId="1" fillId="21" borderId="21" xfId="0" applyFont="1" applyFill="1" applyBorder="1"/>
    <xf numFmtId="0" fontId="0" fillId="22" borderId="21" xfId="0" applyFill="1" applyBorder="1"/>
    <xf numFmtId="16" fontId="32" fillId="17" borderId="20" xfId="0" applyNumberFormat="1" applyFont="1" applyFill="1" applyBorder="1" applyAlignment="1">
      <alignment horizontal="center" vertical="center"/>
    </xf>
    <xf numFmtId="0" fontId="0" fillId="22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" fontId="31" fillId="18" borderId="20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top"/>
    </xf>
    <xf numFmtId="165" fontId="31" fillId="18" borderId="20" xfId="0" applyNumberFormat="1" applyFont="1" applyFill="1" applyBorder="1" applyAlignment="1">
      <alignment horizontal="center" vertical="center"/>
    </xf>
    <xf numFmtId="1" fontId="31" fillId="10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66" fontId="32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1" fillId="24" borderId="20" xfId="0" applyFont="1" applyFill="1" applyBorder="1"/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4" borderId="21" xfId="0" applyNumberFormat="1" applyFont="1" applyFill="1" applyBorder="1" applyAlignment="1">
      <alignment horizontal="center" vertical="center"/>
    </xf>
    <xf numFmtId="0" fontId="32" fillId="24" borderId="21" xfId="0" applyFont="1" applyFill="1" applyBorder="1"/>
    <xf numFmtId="43" fontId="31" fillId="24" borderId="21" xfId="0" applyNumberFormat="1" applyFont="1" applyFill="1" applyBorder="1" applyAlignment="1">
      <alignment horizontal="center" vertical="top"/>
    </xf>
    <xf numFmtId="0" fontId="31" fillId="24" borderId="21" xfId="0" applyFont="1" applyFill="1" applyBorder="1" applyAlignment="1">
      <alignment horizontal="center" vertical="top"/>
    </xf>
    <xf numFmtId="0" fontId="31" fillId="25" borderId="20" xfId="0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2" fontId="32" fillId="16" borderId="20" xfId="0" applyNumberFormat="1" applyFont="1" applyFill="1" applyBorder="1" applyAlignment="1">
      <alignment horizontal="center" vertical="center"/>
    </xf>
    <xf numFmtId="10" fontId="32" fillId="16" borderId="20" xfId="0" applyNumberFormat="1" applyFont="1" applyFill="1" applyBorder="1" applyAlignment="1">
      <alignment horizontal="center" vertical="center" wrapText="1"/>
    </xf>
    <xf numFmtId="16" fontId="32" fillId="16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0" borderId="21" xfId="0" applyFont="1" applyBorder="1" applyAlignment="1">
      <alignment horizontal="center" vertical="center"/>
    </xf>
    <xf numFmtId="165" fontId="31" fillId="0" borderId="21" xfId="0" applyNumberFormat="1" applyFont="1" applyBorder="1" applyAlignment="1">
      <alignment horizontal="center" vertical="center"/>
    </xf>
    <xf numFmtId="15" fontId="31" fillId="0" borderId="21" xfId="0" applyNumberFormat="1" applyFont="1" applyBorder="1" applyAlignment="1">
      <alignment horizontal="center" vertical="center"/>
    </xf>
    <xf numFmtId="0" fontId="32" fillId="0" borderId="21" xfId="0" applyFont="1" applyBorder="1"/>
    <xf numFmtId="43" fontId="31" fillId="0" borderId="21" xfId="0" applyNumberFormat="1" applyFont="1" applyBorder="1" applyAlignment="1">
      <alignment horizontal="center" vertical="top"/>
    </xf>
    <xf numFmtId="0" fontId="31" fillId="0" borderId="21" xfId="0" applyFont="1" applyBorder="1" applyAlignment="1">
      <alignment horizontal="center" vertical="top"/>
    </xf>
    <xf numFmtId="0" fontId="37" fillId="24" borderId="21" xfId="0" applyFont="1" applyFill="1" applyBorder="1" applyAlignment="1">
      <alignment horizontal="center" vertical="center"/>
    </xf>
    <xf numFmtId="165" fontId="37" fillId="24" borderId="21" xfId="0" applyNumberFormat="1" applyFont="1" applyFill="1" applyBorder="1" applyAlignment="1">
      <alignment horizontal="center" vertical="center"/>
    </xf>
    <xf numFmtId="15" fontId="37" fillId="24" borderId="21" xfId="0" applyNumberFormat="1" applyFont="1" applyFill="1" applyBorder="1" applyAlignment="1">
      <alignment horizontal="center" vertical="center"/>
    </xf>
    <xf numFmtId="0" fontId="37" fillId="24" borderId="21" xfId="0" applyFont="1" applyFill="1" applyBorder="1"/>
    <xf numFmtId="43" fontId="37" fillId="24" borderId="21" xfId="0" applyNumberFormat="1" applyFont="1" applyFill="1" applyBorder="1" applyAlignment="1">
      <alignment horizontal="center" vertical="top"/>
    </xf>
    <xf numFmtId="0" fontId="37" fillId="24" borderId="21" xfId="0" applyFont="1" applyFill="1" applyBorder="1" applyAlignment="1">
      <alignment horizontal="center" vertical="top"/>
    </xf>
    <xf numFmtId="0" fontId="32" fillId="0" borderId="21" xfId="0" applyFont="1" applyBorder="1" applyAlignment="1">
      <alignment horizontal="center" vertical="center"/>
    </xf>
    <xf numFmtId="2" fontId="32" fillId="0" borderId="21" xfId="0" applyNumberFormat="1" applyFont="1" applyBorder="1" applyAlignment="1">
      <alignment horizontal="center" vertical="center"/>
    </xf>
    <xf numFmtId="10" fontId="32" fillId="0" borderId="21" xfId="0" applyNumberFormat="1" applyFont="1" applyBorder="1" applyAlignment="1">
      <alignment horizontal="center" vertical="center" wrapText="1"/>
    </xf>
    <xf numFmtId="16" fontId="32" fillId="0" borderId="21" xfId="0" applyNumberFormat="1" applyFont="1" applyBorder="1" applyAlignment="1">
      <alignment horizontal="center" vertical="center"/>
    </xf>
    <xf numFmtId="0" fontId="35" fillId="0" borderId="0" xfId="0" applyFont="1"/>
    <xf numFmtId="0" fontId="1" fillId="0" borderId="22" xfId="0" applyFont="1" applyBorder="1"/>
    <xf numFmtId="0" fontId="1" fillId="0" borderId="21" xfId="0" applyFont="1" applyBorder="1"/>
    <xf numFmtId="0" fontId="0" fillId="0" borderId="21" xfId="0" applyBorder="1"/>
    <xf numFmtId="0" fontId="31" fillId="11" borderId="0" xfId="0" applyFont="1" applyFill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16" fontId="32" fillId="10" borderId="0" xfId="0" applyNumberFormat="1" applyFont="1" applyFill="1" applyAlignment="1">
      <alignment horizontal="center" vertical="center"/>
    </xf>
    <xf numFmtId="2" fontId="32" fillId="10" borderId="0" xfId="0" applyNumberFormat="1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2" fillId="23" borderId="23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16" fontId="32" fillId="23" borderId="23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 xr:uid="{00000000-0005-0000-0000-000002000000}"/>
    <cellStyle name="Normal 7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44945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F15" sqref="F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44945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1" t="s">
        <v>16</v>
      </c>
      <c r="B9" s="373" t="s">
        <v>17</v>
      </c>
      <c r="C9" s="373" t="s">
        <v>18</v>
      </c>
      <c r="D9" s="373" t="s">
        <v>19</v>
      </c>
      <c r="E9" s="23" t="s">
        <v>20</v>
      </c>
      <c r="F9" s="23" t="s">
        <v>21</v>
      </c>
      <c r="G9" s="368" t="s">
        <v>22</v>
      </c>
      <c r="H9" s="369"/>
      <c r="I9" s="370"/>
      <c r="J9" s="368" t="s">
        <v>23</v>
      </c>
      <c r="K9" s="369"/>
      <c r="L9" s="370"/>
      <c r="M9" s="23"/>
      <c r="N9" s="24"/>
      <c r="O9" s="24"/>
      <c r="P9" s="24"/>
    </row>
    <row r="10" spans="1:16" ht="59.25" customHeight="1">
      <c r="A10" s="372"/>
      <c r="B10" s="374"/>
      <c r="C10" s="374"/>
      <c r="D10" s="37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44951</v>
      </c>
      <c r="E11" s="32">
        <v>18199.150000000001</v>
      </c>
      <c r="F11" s="32">
        <v>18164.95</v>
      </c>
      <c r="G11" s="33">
        <v>18105.300000000003</v>
      </c>
      <c r="H11" s="33">
        <v>18011.45</v>
      </c>
      <c r="I11" s="33">
        <v>17951.800000000003</v>
      </c>
      <c r="J11" s="33">
        <v>18258.800000000003</v>
      </c>
      <c r="K11" s="33">
        <v>18318.450000000004</v>
      </c>
      <c r="L11" s="33">
        <v>18412.300000000003</v>
      </c>
      <c r="M11" s="34">
        <v>18224.599999999999</v>
      </c>
      <c r="N11" s="34">
        <v>18071.099999999999</v>
      </c>
      <c r="O11" s="35">
        <v>13798150</v>
      </c>
      <c r="P11" s="36">
        <v>1.8926512994900991E-2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44951</v>
      </c>
      <c r="E12" s="37">
        <v>42523.199999999997</v>
      </c>
      <c r="F12" s="37">
        <v>42450.049999999996</v>
      </c>
      <c r="G12" s="38">
        <v>42289.149999999994</v>
      </c>
      <c r="H12" s="38">
        <v>42055.1</v>
      </c>
      <c r="I12" s="38">
        <v>41894.199999999997</v>
      </c>
      <c r="J12" s="38">
        <v>42684.099999999991</v>
      </c>
      <c r="K12" s="38">
        <v>42845</v>
      </c>
      <c r="L12" s="38">
        <v>43079.049999999988</v>
      </c>
      <c r="M12" s="28">
        <v>42610.95</v>
      </c>
      <c r="N12" s="28">
        <v>42216</v>
      </c>
      <c r="O12" s="39">
        <v>2294950</v>
      </c>
      <c r="P12" s="40">
        <v>-8.2863765335890974E-2</v>
      </c>
    </row>
    <row r="13" spans="1:16" ht="12.75" customHeight="1">
      <c r="A13" s="28">
        <v>3</v>
      </c>
      <c r="B13" s="29" t="s">
        <v>35</v>
      </c>
      <c r="C13" s="30" t="s">
        <v>770</v>
      </c>
      <c r="D13" s="31">
        <v>44957</v>
      </c>
      <c r="E13" s="37">
        <v>18790.05</v>
      </c>
      <c r="F13" s="37">
        <v>18755.016666666666</v>
      </c>
      <c r="G13" s="38">
        <v>18675.183333333334</v>
      </c>
      <c r="H13" s="38">
        <v>18560.316666666669</v>
      </c>
      <c r="I13" s="38">
        <v>18480.483333333337</v>
      </c>
      <c r="J13" s="38">
        <v>18869.883333333331</v>
      </c>
      <c r="K13" s="38">
        <v>18949.716666666667</v>
      </c>
      <c r="L13" s="38">
        <v>19064.583333333328</v>
      </c>
      <c r="M13" s="28">
        <v>18834.849999999999</v>
      </c>
      <c r="N13" s="28">
        <v>18640.150000000001</v>
      </c>
      <c r="O13" s="39">
        <v>21360</v>
      </c>
      <c r="P13" s="40">
        <v>-0.22720694645441389</v>
      </c>
    </row>
    <row r="14" spans="1:16" ht="12.75" customHeight="1">
      <c r="A14" s="28">
        <v>4</v>
      </c>
      <c r="B14" s="29" t="s">
        <v>35</v>
      </c>
      <c r="C14" s="30" t="s">
        <v>795</v>
      </c>
      <c r="D14" s="31">
        <v>44957</v>
      </c>
      <c r="E14" s="37">
        <v>7189.95</v>
      </c>
      <c r="F14" s="37">
        <v>2396.65</v>
      </c>
      <c r="G14" s="38">
        <v>4793.3</v>
      </c>
      <c r="H14" s="38">
        <v>2396.65</v>
      </c>
      <c r="I14" s="38">
        <v>4793.3</v>
      </c>
      <c r="J14" s="38">
        <v>4793.3</v>
      </c>
      <c r="K14" s="38">
        <v>2396.65</v>
      </c>
      <c r="L14" s="38">
        <v>4793.3</v>
      </c>
      <c r="M14" s="28">
        <v>0</v>
      </c>
      <c r="N14" s="28">
        <v>0</v>
      </c>
      <c r="O14" s="39">
        <v>150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44951</v>
      </c>
      <c r="E15" s="37">
        <v>581.25</v>
      </c>
      <c r="F15" s="37">
        <v>579.5</v>
      </c>
      <c r="G15" s="38">
        <v>573.85</v>
      </c>
      <c r="H15" s="38">
        <v>566.45000000000005</v>
      </c>
      <c r="I15" s="38">
        <v>560.80000000000007</v>
      </c>
      <c r="J15" s="38">
        <v>586.9</v>
      </c>
      <c r="K15" s="38">
        <v>592.55000000000007</v>
      </c>
      <c r="L15" s="38">
        <v>599.94999999999993</v>
      </c>
      <c r="M15" s="28">
        <v>585.15</v>
      </c>
      <c r="N15" s="28">
        <v>572.1</v>
      </c>
      <c r="O15" s="39">
        <v>4062150</v>
      </c>
      <c r="P15" s="40">
        <v>3.780718336483932E-3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44951</v>
      </c>
      <c r="E16" s="37">
        <v>2925.6</v>
      </c>
      <c r="F16" s="37">
        <v>2911.65</v>
      </c>
      <c r="G16" s="38">
        <v>2892.3</v>
      </c>
      <c r="H16" s="38">
        <v>2859</v>
      </c>
      <c r="I16" s="38">
        <v>2839.65</v>
      </c>
      <c r="J16" s="38">
        <v>2944.9500000000003</v>
      </c>
      <c r="K16" s="38">
        <v>2964.2999999999997</v>
      </c>
      <c r="L16" s="38">
        <v>2997.6000000000004</v>
      </c>
      <c r="M16" s="28">
        <v>2931</v>
      </c>
      <c r="N16" s="28">
        <v>2878.35</v>
      </c>
      <c r="O16" s="39">
        <v>1610750</v>
      </c>
      <c r="P16" s="40">
        <v>3.2700093428838367E-3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44951</v>
      </c>
      <c r="E17" s="37">
        <v>22038.9</v>
      </c>
      <c r="F17" s="37">
        <v>21948.816666666669</v>
      </c>
      <c r="G17" s="38">
        <v>21768.733333333337</v>
      </c>
      <c r="H17" s="38">
        <v>21498.566666666669</v>
      </c>
      <c r="I17" s="38">
        <v>21318.483333333337</v>
      </c>
      <c r="J17" s="38">
        <v>22218.983333333337</v>
      </c>
      <c r="K17" s="38">
        <v>22399.066666666673</v>
      </c>
      <c r="L17" s="38">
        <v>22669.233333333337</v>
      </c>
      <c r="M17" s="28">
        <v>22128.9</v>
      </c>
      <c r="N17" s="28">
        <v>21678.65</v>
      </c>
      <c r="O17" s="39">
        <v>45640</v>
      </c>
      <c r="P17" s="40">
        <v>4.0109389243391066E-2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44951</v>
      </c>
      <c r="E18" s="37">
        <v>148.25</v>
      </c>
      <c r="F18" s="37">
        <v>148.63333333333333</v>
      </c>
      <c r="G18" s="38">
        <v>146.26666666666665</v>
      </c>
      <c r="H18" s="38">
        <v>144.28333333333333</v>
      </c>
      <c r="I18" s="38">
        <v>141.91666666666666</v>
      </c>
      <c r="J18" s="38">
        <v>150.61666666666665</v>
      </c>
      <c r="K18" s="38">
        <v>152.98333333333332</v>
      </c>
      <c r="L18" s="38">
        <v>154.96666666666664</v>
      </c>
      <c r="M18" s="28">
        <v>151</v>
      </c>
      <c r="N18" s="28">
        <v>146.65</v>
      </c>
      <c r="O18" s="39">
        <v>34878600</v>
      </c>
      <c r="P18" s="40">
        <v>-4.7765793528505391E-3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44951</v>
      </c>
      <c r="E19" s="37">
        <v>265.8</v>
      </c>
      <c r="F19" s="37">
        <v>265.5333333333333</v>
      </c>
      <c r="G19" s="38">
        <v>262.56666666666661</v>
      </c>
      <c r="H19" s="38">
        <v>259.33333333333331</v>
      </c>
      <c r="I19" s="38">
        <v>256.36666666666662</v>
      </c>
      <c r="J19" s="38">
        <v>268.76666666666659</v>
      </c>
      <c r="K19" s="38">
        <v>271.73333333333329</v>
      </c>
      <c r="L19" s="38">
        <v>274.96666666666658</v>
      </c>
      <c r="M19" s="28">
        <v>268.5</v>
      </c>
      <c r="N19" s="28">
        <v>262.3</v>
      </c>
      <c r="O19" s="39">
        <v>19229600</v>
      </c>
      <c r="P19" s="40">
        <v>-4.3080236941303177E-3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44951</v>
      </c>
      <c r="E20" s="37">
        <v>2367.4</v>
      </c>
      <c r="F20" s="37">
        <v>2357.6</v>
      </c>
      <c r="G20" s="38">
        <v>2343.1999999999998</v>
      </c>
      <c r="H20" s="38">
        <v>2319</v>
      </c>
      <c r="I20" s="38">
        <v>2304.6</v>
      </c>
      <c r="J20" s="38">
        <v>2381.7999999999997</v>
      </c>
      <c r="K20" s="38">
        <v>2396.2000000000003</v>
      </c>
      <c r="L20" s="38">
        <v>2420.3999999999996</v>
      </c>
      <c r="M20" s="28">
        <v>2372</v>
      </c>
      <c r="N20" s="28">
        <v>2333.4</v>
      </c>
      <c r="O20" s="39">
        <v>2867000</v>
      </c>
      <c r="P20" s="40">
        <v>3.9992745080257547E-2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44951</v>
      </c>
      <c r="E21" s="37">
        <v>3592.8</v>
      </c>
      <c r="F21" s="37">
        <v>3589.3333333333335</v>
      </c>
      <c r="G21" s="38">
        <v>3530.666666666667</v>
      </c>
      <c r="H21" s="38">
        <v>3468.5333333333333</v>
      </c>
      <c r="I21" s="38">
        <v>3409.8666666666668</v>
      </c>
      <c r="J21" s="38">
        <v>3651.4666666666672</v>
      </c>
      <c r="K21" s="38">
        <v>3710.1333333333341</v>
      </c>
      <c r="L21" s="38">
        <v>3772.2666666666673</v>
      </c>
      <c r="M21" s="28">
        <v>3648</v>
      </c>
      <c r="N21" s="28">
        <v>3527.2</v>
      </c>
      <c r="O21" s="39">
        <v>16092000</v>
      </c>
      <c r="P21" s="40">
        <v>7.3336668334167077E-2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44951</v>
      </c>
      <c r="E22" s="37">
        <v>787.1</v>
      </c>
      <c r="F22" s="37">
        <v>786.83333333333337</v>
      </c>
      <c r="G22" s="38">
        <v>777.01666666666677</v>
      </c>
      <c r="H22" s="38">
        <v>766.93333333333339</v>
      </c>
      <c r="I22" s="38">
        <v>757.11666666666679</v>
      </c>
      <c r="J22" s="38">
        <v>796.91666666666674</v>
      </c>
      <c r="K22" s="38">
        <v>806.73333333333335</v>
      </c>
      <c r="L22" s="38">
        <v>816.81666666666672</v>
      </c>
      <c r="M22" s="28">
        <v>796.65</v>
      </c>
      <c r="N22" s="28">
        <v>776.75</v>
      </c>
      <c r="O22" s="39">
        <v>65235625</v>
      </c>
      <c r="P22" s="40">
        <v>2.8577904352710466E-2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44951</v>
      </c>
      <c r="E23" s="37">
        <v>3063.3</v>
      </c>
      <c r="F23" s="37">
        <v>3048.2833333333333</v>
      </c>
      <c r="G23" s="38">
        <v>3029.0166666666664</v>
      </c>
      <c r="H23" s="38">
        <v>2994.7333333333331</v>
      </c>
      <c r="I23" s="38">
        <v>2975.4666666666662</v>
      </c>
      <c r="J23" s="38">
        <v>3082.5666666666666</v>
      </c>
      <c r="K23" s="38">
        <v>3101.8333333333339</v>
      </c>
      <c r="L23" s="38">
        <v>3136.1166666666668</v>
      </c>
      <c r="M23" s="28">
        <v>3067.55</v>
      </c>
      <c r="N23" s="28">
        <v>3014</v>
      </c>
      <c r="O23" s="39">
        <v>336600</v>
      </c>
      <c r="P23" s="40">
        <v>5.9772863120143458E-3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44951</v>
      </c>
      <c r="E24" s="37">
        <v>522.35</v>
      </c>
      <c r="F24" s="37">
        <v>520.08333333333337</v>
      </c>
      <c r="G24" s="38">
        <v>516.51666666666677</v>
      </c>
      <c r="H24" s="38">
        <v>510.68333333333339</v>
      </c>
      <c r="I24" s="38">
        <v>507.11666666666679</v>
      </c>
      <c r="J24" s="38">
        <v>525.91666666666674</v>
      </c>
      <c r="K24" s="38">
        <v>529.48333333333335</v>
      </c>
      <c r="L24" s="38">
        <v>535.31666666666672</v>
      </c>
      <c r="M24" s="28">
        <v>523.65</v>
      </c>
      <c r="N24" s="28">
        <v>514.25</v>
      </c>
      <c r="O24" s="39">
        <v>83563200</v>
      </c>
      <c r="P24" s="40">
        <v>9.7222524305631084E-3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44951</v>
      </c>
      <c r="E25" s="37">
        <v>4343.3500000000004</v>
      </c>
      <c r="F25" s="37">
        <v>4337</v>
      </c>
      <c r="G25" s="38">
        <v>4319</v>
      </c>
      <c r="H25" s="38">
        <v>4294.6499999999996</v>
      </c>
      <c r="I25" s="38">
        <v>4276.6499999999996</v>
      </c>
      <c r="J25" s="38">
        <v>4361.3500000000004</v>
      </c>
      <c r="K25" s="38">
        <v>4379.3500000000004</v>
      </c>
      <c r="L25" s="38">
        <v>4403.7000000000007</v>
      </c>
      <c r="M25" s="28">
        <v>4355</v>
      </c>
      <c r="N25" s="28">
        <v>4312.6499999999996</v>
      </c>
      <c r="O25" s="39">
        <v>1854625</v>
      </c>
      <c r="P25" s="40">
        <v>4.4002166260492821E-3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44951</v>
      </c>
      <c r="E26" s="37">
        <v>323.8</v>
      </c>
      <c r="F26" s="37">
        <v>322.85000000000002</v>
      </c>
      <c r="G26" s="38">
        <v>320.80000000000007</v>
      </c>
      <c r="H26" s="38">
        <v>317.80000000000007</v>
      </c>
      <c r="I26" s="38">
        <v>315.75000000000011</v>
      </c>
      <c r="J26" s="38">
        <v>325.85000000000002</v>
      </c>
      <c r="K26" s="38">
        <v>327.9</v>
      </c>
      <c r="L26" s="38">
        <v>330.9</v>
      </c>
      <c r="M26" s="28">
        <v>324.89999999999998</v>
      </c>
      <c r="N26" s="28">
        <v>319.85000000000002</v>
      </c>
      <c r="O26" s="39">
        <v>13352500</v>
      </c>
      <c r="P26" s="40">
        <v>1.7062116768861636E-2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44951</v>
      </c>
      <c r="E27" s="37">
        <v>147.94999999999999</v>
      </c>
      <c r="F27" s="37">
        <v>147.73333333333332</v>
      </c>
      <c r="G27" s="38">
        <v>146.86666666666665</v>
      </c>
      <c r="H27" s="38">
        <v>145.78333333333333</v>
      </c>
      <c r="I27" s="38">
        <v>144.91666666666666</v>
      </c>
      <c r="J27" s="38">
        <v>148.81666666666663</v>
      </c>
      <c r="K27" s="38">
        <v>149.68333333333331</v>
      </c>
      <c r="L27" s="38">
        <v>150.76666666666662</v>
      </c>
      <c r="M27" s="28">
        <v>148.6</v>
      </c>
      <c r="N27" s="28">
        <v>146.65</v>
      </c>
      <c r="O27" s="39">
        <v>75790000</v>
      </c>
      <c r="P27" s="40">
        <v>2.1290931141355614E-2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44951</v>
      </c>
      <c r="E28" s="37">
        <v>2954.45</v>
      </c>
      <c r="F28" s="37">
        <v>2953.5166666666664</v>
      </c>
      <c r="G28" s="38">
        <v>2938.1333333333328</v>
      </c>
      <c r="H28" s="38">
        <v>2921.8166666666662</v>
      </c>
      <c r="I28" s="38">
        <v>2906.4333333333325</v>
      </c>
      <c r="J28" s="38">
        <v>2969.833333333333</v>
      </c>
      <c r="K28" s="38">
        <v>2985.2166666666662</v>
      </c>
      <c r="L28" s="38">
        <v>3001.5333333333333</v>
      </c>
      <c r="M28" s="28">
        <v>2968.9</v>
      </c>
      <c r="N28" s="28">
        <v>2937.2</v>
      </c>
      <c r="O28" s="39">
        <v>6855400</v>
      </c>
      <c r="P28" s="40">
        <v>-7.0393974507531867E-3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44951</v>
      </c>
      <c r="E29" s="37">
        <v>2036.75</v>
      </c>
      <c r="F29" s="37">
        <v>2021.5</v>
      </c>
      <c r="G29" s="38">
        <v>1994.5</v>
      </c>
      <c r="H29" s="38">
        <v>1952.25</v>
      </c>
      <c r="I29" s="38">
        <v>1925.25</v>
      </c>
      <c r="J29" s="38">
        <v>2063.75</v>
      </c>
      <c r="K29" s="38">
        <v>2090.75</v>
      </c>
      <c r="L29" s="38">
        <v>2133</v>
      </c>
      <c r="M29" s="28">
        <v>2048.5</v>
      </c>
      <c r="N29" s="28">
        <v>1979.25</v>
      </c>
      <c r="O29" s="39">
        <v>2101000</v>
      </c>
      <c r="P29" s="40">
        <v>-9.0791180285343717E-3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44951</v>
      </c>
      <c r="E30" s="37">
        <v>7769.5</v>
      </c>
      <c r="F30" s="37">
        <v>7793</v>
      </c>
      <c r="G30" s="38">
        <v>7736.55</v>
      </c>
      <c r="H30" s="38">
        <v>7703.6</v>
      </c>
      <c r="I30" s="38">
        <v>7647.1500000000005</v>
      </c>
      <c r="J30" s="38">
        <v>7825.95</v>
      </c>
      <c r="K30" s="38">
        <v>7882.4000000000005</v>
      </c>
      <c r="L30" s="38">
        <v>7915.3499999999995</v>
      </c>
      <c r="M30" s="28">
        <v>7849.45</v>
      </c>
      <c r="N30" s="28">
        <v>7760.05</v>
      </c>
      <c r="O30" s="39">
        <v>144900</v>
      </c>
      <c r="P30" s="40">
        <v>-3.880597014925373E-2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44951</v>
      </c>
      <c r="E31" s="37">
        <v>628.70000000000005</v>
      </c>
      <c r="F31" s="37">
        <v>627.48333333333335</v>
      </c>
      <c r="G31" s="38">
        <v>624.51666666666665</v>
      </c>
      <c r="H31" s="38">
        <v>620.33333333333326</v>
      </c>
      <c r="I31" s="38">
        <v>617.36666666666656</v>
      </c>
      <c r="J31" s="38">
        <v>631.66666666666674</v>
      </c>
      <c r="K31" s="38">
        <v>634.63333333333344</v>
      </c>
      <c r="L31" s="38">
        <v>638.81666666666683</v>
      </c>
      <c r="M31" s="28">
        <v>630.45000000000005</v>
      </c>
      <c r="N31" s="28">
        <v>623.29999999999995</v>
      </c>
      <c r="O31" s="39">
        <v>10129000</v>
      </c>
      <c r="P31" s="40">
        <v>2.8712871287128712E-3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44951</v>
      </c>
      <c r="E32" s="37">
        <v>445.5</v>
      </c>
      <c r="F32" s="37">
        <v>445.0333333333333</v>
      </c>
      <c r="G32" s="38">
        <v>442.86666666666662</v>
      </c>
      <c r="H32" s="38">
        <v>440.23333333333329</v>
      </c>
      <c r="I32" s="38">
        <v>438.06666666666661</v>
      </c>
      <c r="J32" s="38">
        <v>447.66666666666663</v>
      </c>
      <c r="K32" s="38">
        <v>449.83333333333337</v>
      </c>
      <c r="L32" s="38">
        <v>452.46666666666664</v>
      </c>
      <c r="M32" s="28">
        <v>447.2</v>
      </c>
      <c r="N32" s="28">
        <v>442.4</v>
      </c>
      <c r="O32" s="39">
        <v>15645000</v>
      </c>
      <c r="P32" s="40">
        <v>1.1770031688546853E-2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44951</v>
      </c>
      <c r="E33" s="37">
        <v>925.75</v>
      </c>
      <c r="F33" s="37">
        <v>923.01666666666677</v>
      </c>
      <c r="G33" s="38">
        <v>918.73333333333358</v>
      </c>
      <c r="H33" s="38">
        <v>911.71666666666681</v>
      </c>
      <c r="I33" s="38">
        <v>907.43333333333362</v>
      </c>
      <c r="J33" s="38">
        <v>930.03333333333353</v>
      </c>
      <c r="K33" s="38">
        <v>934.31666666666661</v>
      </c>
      <c r="L33" s="38">
        <v>941.33333333333348</v>
      </c>
      <c r="M33" s="28">
        <v>927.3</v>
      </c>
      <c r="N33" s="28">
        <v>916</v>
      </c>
      <c r="O33" s="39">
        <v>46056000</v>
      </c>
      <c r="P33" s="40">
        <v>1.941618635289118E-2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44951</v>
      </c>
      <c r="E34" s="37">
        <v>3621.5</v>
      </c>
      <c r="F34" s="37">
        <v>3619.6</v>
      </c>
      <c r="G34" s="38">
        <v>3594.45</v>
      </c>
      <c r="H34" s="38">
        <v>3567.4</v>
      </c>
      <c r="I34" s="38">
        <v>3542.25</v>
      </c>
      <c r="J34" s="38">
        <v>3646.6499999999996</v>
      </c>
      <c r="K34" s="38">
        <v>3671.8</v>
      </c>
      <c r="L34" s="38">
        <v>3698.8499999999995</v>
      </c>
      <c r="M34" s="28">
        <v>3644.75</v>
      </c>
      <c r="N34" s="28">
        <v>3592.55</v>
      </c>
      <c r="O34" s="39">
        <v>1325250</v>
      </c>
      <c r="P34" s="40">
        <v>1.629601226993865E-2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44951</v>
      </c>
      <c r="E35" s="37">
        <v>1372.3</v>
      </c>
      <c r="F35" s="37">
        <v>1375.8500000000001</v>
      </c>
      <c r="G35" s="38">
        <v>1366.7500000000002</v>
      </c>
      <c r="H35" s="38">
        <v>1361.2</v>
      </c>
      <c r="I35" s="38">
        <v>1352.1000000000001</v>
      </c>
      <c r="J35" s="38">
        <v>1381.4000000000003</v>
      </c>
      <c r="K35" s="38">
        <v>1390.5000000000002</v>
      </c>
      <c r="L35" s="38">
        <v>1396.0500000000004</v>
      </c>
      <c r="M35" s="28">
        <v>1384.95</v>
      </c>
      <c r="N35" s="28">
        <v>1370.3</v>
      </c>
      <c r="O35" s="39">
        <v>14124500</v>
      </c>
      <c r="P35" s="40">
        <v>5.3320407174018418E-2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44951</v>
      </c>
      <c r="E36" s="37">
        <v>6017.8</v>
      </c>
      <c r="F36" s="37">
        <v>6025.0666666666666</v>
      </c>
      <c r="G36" s="38">
        <v>5987.583333333333</v>
      </c>
      <c r="H36" s="38">
        <v>5957.3666666666668</v>
      </c>
      <c r="I36" s="38">
        <v>5919.8833333333332</v>
      </c>
      <c r="J36" s="38">
        <v>6055.2833333333328</v>
      </c>
      <c r="K36" s="38">
        <v>6092.7666666666664</v>
      </c>
      <c r="L36" s="38">
        <v>6122.9833333333327</v>
      </c>
      <c r="M36" s="28">
        <v>6062.55</v>
      </c>
      <c r="N36" s="28">
        <v>5994.85</v>
      </c>
      <c r="O36" s="39">
        <v>7138500</v>
      </c>
      <c r="P36" s="40">
        <v>-3.437745397434779E-3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44951</v>
      </c>
      <c r="E37" s="37">
        <v>2238.5500000000002</v>
      </c>
      <c r="F37" s="37">
        <v>2230.6833333333334</v>
      </c>
      <c r="G37" s="38">
        <v>2214.416666666667</v>
      </c>
      <c r="H37" s="38">
        <v>2190.2833333333338</v>
      </c>
      <c r="I37" s="38">
        <v>2174.0166666666673</v>
      </c>
      <c r="J37" s="38">
        <v>2254.8166666666666</v>
      </c>
      <c r="K37" s="38">
        <v>2271.083333333333</v>
      </c>
      <c r="L37" s="38">
        <v>2295.2166666666662</v>
      </c>
      <c r="M37" s="28">
        <v>2246.9499999999998</v>
      </c>
      <c r="N37" s="28">
        <v>2206.5500000000002</v>
      </c>
      <c r="O37" s="39">
        <v>1885500</v>
      </c>
      <c r="P37" s="40">
        <v>-2.3310023310023312E-2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44951</v>
      </c>
      <c r="E38" s="37">
        <v>402.4</v>
      </c>
      <c r="F38" s="37">
        <v>402.75</v>
      </c>
      <c r="G38" s="38">
        <v>397.6</v>
      </c>
      <c r="H38" s="38">
        <v>392.8</v>
      </c>
      <c r="I38" s="38">
        <v>387.65000000000003</v>
      </c>
      <c r="J38" s="38">
        <v>407.55</v>
      </c>
      <c r="K38" s="38">
        <v>412.7</v>
      </c>
      <c r="L38" s="38">
        <v>417.5</v>
      </c>
      <c r="M38" s="28">
        <v>407.9</v>
      </c>
      <c r="N38" s="28">
        <v>397.95</v>
      </c>
      <c r="O38" s="39">
        <v>8403200</v>
      </c>
      <c r="P38" s="40">
        <v>-6.8078668683812403E-3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44951</v>
      </c>
      <c r="E39" s="37">
        <v>240.3</v>
      </c>
      <c r="F39" s="37">
        <v>240.16666666666666</v>
      </c>
      <c r="G39" s="38">
        <v>238.38333333333333</v>
      </c>
      <c r="H39" s="38">
        <v>236.46666666666667</v>
      </c>
      <c r="I39" s="38">
        <v>234.68333333333334</v>
      </c>
      <c r="J39" s="38">
        <v>242.08333333333331</v>
      </c>
      <c r="K39" s="38">
        <v>243.86666666666667</v>
      </c>
      <c r="L39" s="38">
        <v>245.7833333333333</v>
      </c>
      <c r="M39" s="28">
        <v>241.95</v>
      </c>
      <c r="N39" s="28">
        <v>238.25</v>
      </c>
      <c r="O39" s="39">
        <v>48493800</v>
      </c>
      <c r="P39" s="40">
        <v>2.6050388895091361E-3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44951</v>
      </c>
      <c r="E40" s="37">
        <v>178.7</v>
      </c>
      <c r="F40" s="37">
        <v>179.75</v>
      </c>
      <c r="G40" s="38">
        <v>176.6</v>
      </c>
      <c r="H40" s="38">
        <v>174.5</v>
      </c>
      <c r="I40" s="38">
        <v>171.35</v>
      </c>
      <c r="J40" s="38">
        <v>181.85</v>
      </c>
      <c r="K40" s="38">
        <v>184.99999999999997</v>
      </c>
      <c r="L40" s="38">
        <v>187.1</v>
      </c>
      <c r="M40" s="28">
        <v>182.9</v>
      </c>
      <c r="N40" s="28">
        <v>177.65</v>
      </c>
      <c r="O40" s="39">
        <v>96057000</v>
      </c>
      <c r="P40" s="40">
        <v>4.4795113260371597E-2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44951</v>
      </c>
      <c r="E41" s="37">
        <v>1593.6</v>
      </c>
      <c r="F41" s="37">
        <v>1587.8666666666668</v>
      </c>
      <c r="G41" s="38">
        <v>1578.7333333333336</v>
      </c>
      <c r="H41" s="38">
        <v>1563.8666666666668</v>
      </c>
      <c r="I41" s="38">
        <v>1554.7333333333336</v>
      </c>
      <c r="J41" s="38">
        <v>1602.7333333333336</v>
      </c>
      <c r="K41" s="38">
        <v>1611.8666666666668</v>
      </c>
      <c r="L41" s="38">
        <v>1626.7333333333336</v>
      </c>
      <c r="M41" s="28">
        <v>1597</v>
      </c>
      <c r="N41" s="28">
        <v>1573</v>
      </c>
      <c r="O41" s="39">
        <v>2454925</v>
      </c>
      <c r="P41" s="40">
        <v>-3.6830357142857142E-3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44951</v>
      </c>
      <c r="E42" s="37">
        <v>102.9</v>
      </c>
      <c r="F42" s="37">
        <v>103</v>
      </c>
      <c r="G42" s="38">
        <v>102</v>
      </c>
      <c r="H42" s="38">
        <v>101.1</v>
      </c>
      <c r="I42" s="38">
        <v>100.1</v>
      </c>
      <c r="J42" s="38">
        <v>103.9</v>
      </c>
      <c r="K42" s="38">
        <v>104.9</v>
      </c>
      <c r="L42" s="38">
        <v>105.80000000000001</v>
      </c>
      <c r="M42" s="28">
        <v>104</v>
      </c>
      <c r="N42" s="28">
        <v>102.1</v>
      </c>
      <c r="O42" s="39">
        <v>107177100</v>
      </c>
      <c r="P42" s="40">
        <v>2.3403907908343766E-2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44951</v>
      </c>
      <c r="E43" s="37">
        <v>575.9</v>
      </c>
      <c r="F43" s="37">
        <v>572.98333333333323</v>
      </c>
      <c r="G43" s="38">
        <v>569.16666666666652</v>
      </c>
      <c r="H43" s="38">
        <v>562.43333333333328</v>
      </c>
      <c r="I43" s="38">
        <v>558.61666666666656</v>
      </c>
      <c r="J43" s="38">
        <v>579.71666666666647</v>
      </c>
      <c r="K43" s="38">
        <v>583.5333333333333</v>
      </c>
      <c r="L43" s="38">
        <v>590.26666666666642</v>
      </c>
      <c r="M43" s="28">
        <v>576.79999999999995</v>
      </c>
      <c r="N43" s="28">
        <v>566.25</v>
      </c>
      <c r="O43" s="39">
        <v>6963000</v>
      </c>
      <c r="P43" s="40">
        <v>-1.8300248138957816E-2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44951</v>
      </c>
      <c r="E44" s="37">
        <v>874.2</v>
      </c>
      <c r="F44" s="37">
        <v>870.80000000000007</v>
      </c>
      <c r="G44" s="38">
        <v>864.80000000000018</v>
      </c>
      <c r="H44" s="38">
        <v>855.40000000000009</v>
      </c>
      <c r="I44" s="38">
        <v>849.4000000000002</v>
      </c>
      <c r="J44" s="38">
        <v>880.20000000000016</v>
      </c>
      <c r="K44" s="38">
        <v>886.19999999999993</v>
      </c>
      <c r="L44" s="38">
        <v>895.60000000000014</v>
      </c>
      <c r="M44" s="28">
        <v>876.8</v>
      </c>
      <c r="N44" s="28">
        <v>861.4</v>
      </c>
      <c r="O44" s="39">
        <v>6593000</v>
      </c>
      <c r="P44" s="40">
        <v>-1.1247750449910018E-2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44951</v>
      </c>
      <c r="E45" s="37">
        <v>778.95</v>
      </c>
      <c r="F45" s="37">
        <v>776.16666666666663</v>
      </c>
      <c r="G45" s="38">
        <v>771.33333333333326</v>
      </c>
      <c r="H45" s="38">
        <v>763.71666666666658</v>
      </c>
      <c r="I45" s="38">
        <v>758.88333333333321</v>
      </c>
      <c r="J45" s="38">
        <v>783.7833333333333</v>
      </c>
      <c r="K45" s="38">
        <v>788.61666666666656</v>
      </c>
      <c r="L45" s="38">
        <v>796.23333333333335</v>
      </c>
      <c r="M45" s="28">
        <v>781</v>
      </c>
      <c r="N45" s="28">
        <v>768.55</v>
      </c>
      <c r="O45" s="39">
        <v>46411300</v>
      </c>
      <c r="P45" s="40">
        <v>-6.1403688314878112E-5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44951</v>
      </c>
      <c r="E46" s="37">
        <v>81.2</v>
      </c>
      <c r="F46" s="37">
        <v>80.833333333333329</v>
      </c>
      <c r="G46" s="38">
        <v>80.11666666666666</v>
      </c>
      <c r="H46" s="38">
        <v>79.033333333333331</v>
      </c>
      <c r="I46" s="38">
        <v>78.316666666666663</v>
      </c>
      <c r="J46" s="38">
        <v>81.916666666666657</v>
      </c>
      <c r="K46" s="38">
        <v>82.633333333333326</v>
      </c>
      <c r="L46" s="38">
        <v>83.716666666666654</v>
      </c>
      <c r="M46" s="28">
        <v>81.55</v>
      </c>
      <c r="N46" s="28">
        <v>79.75</v>
      </c>
      <c r="O46" s="39">
        <v>87675000</v>
      </c>
      <c r="P46" s="40">
        <v>-1.0546273255125015E-2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44951</v>
      </c>
      <c r="E47" s="37">
        <v>250.4</v>
      </c>
      <c r="F47" s="37">
        <v>249.83333333333334</v>
      </c>
      <c r="G47" s="38">
        <v>248.66666666666669</v>
      </c>
      <c r="H47" s="38">
        <v>246.93333333333334</v>
      </c>
      <c r="I47" s="38">
        <v>245.76666666666668</v>
      </c>
      <c r="J47" s="38">
        <v>251.56666666666669</v>
      </c>
      <c r="K47" s="38">
        <v>252.73333333333338</v>
      </c>
      <c r="L47" s="38">
        <v>254.4666666666667</v>
      </c>
      <c r="M47" s="28">
        <v>251</v>
      </c>
      <c r="N47" s="28">
        <v>248.1</v>
      </c>
      <c r="O47" s="39">
        <v>30594600</v>
      </c>
      <c r="P47" s="40">
        <v>2.7419479416080944E-2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44951</v>
      </c>
      <c r="E48" s="37">
        <v>16994.05</v>
      </c>
      <c r="F48" s="37">
        <v>16957.3</v>
      </c>
      <c r="G48" s="38">
        <v>16846.5</v>
      </c>
      <c r="H48" s="38">
        <v>16698.95</v>
      </c>
      <c r="I48" s="38">
        <v>16588.150000000001</v>
      </c>
      <c r="J48" s="38">
        <v>17104.849999999999</v>
      </c>
      <c r="K48" s="38">
        <v>17215.649999999994</v>
      </c>
      <c r="L48" s="38">
        <v>17363.199999999997</v>
      </c>
      <c r="M48" s="28">
        <v>17068.099999999999</v>
      </c>
      <c r="N48" s="28">
        <v>16809.75</v>
      </c>
      <c r="O48" s="39">
        <v>144200</v>
      </c>
      <c r="P48" s="40">
        <v>5.1403572730586947E-2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44951</v>
      </c>
      <c r="E49" s="37">
        <v>346.95</v>
      </c>
      <c r="F49" s="37">
        <v>346.75</v>
      </c>
      <c r="G49" s="38">
        <v>344.2</v>
      </c>
      <c r="H49" s="38">
        <v>341.45</v>
      </c>
      <c r="I49" s="38">
        <v>338.9</v>
      </c>
      <c r="J49" s="38">
        <v>349.5</v>
      </c>
      <c r="K49" s="38">
        <v>352.04999999999995</v>
      </c>
      <c r="L49" s="38">
        <v>354.8</v>
      </c>
      <c r="M49" s="28">
        <v>349.3</v>
      </c>
      <c r="N49" s="28">
        <v>344</v>
      </c>
      <c r="O49" s="39">
        <v>16018200</v>
      </c>
      <c r="P49" s="40">
        <v>6.1806467008710175E-2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44951</v>
      </c>
      <c r="E50" s="37">
        <v>4406.05</v>
      </c>
      <c r="F50" s="37">
        <v>4396.8</v>
      </c>
      <c r="G50" s="38">
        <v>4369.5</v>
      </c>
      <c r="H50" s="38">
        <v>4332.95</v>
      </c>
      <c r="I50" s="38">
        <v>4305.6499999999996</v>
      </c>
      <c r="J50" s="38">
        <v>4433.3500000000004</v>
      </c>
      <c r="K50" s="38">
        <v>4460.6500000000015</v>
      </c>
      <c r="L50" s="38">
        <v>4497.2000000000007</v>
      </c>
      <c r="M50" s="28">
        <v>4424.1000000000004</v>
      </c>
      <c r="N50" s="28">
        <v>4360.25</v>
      </c>
      <c r="O50" s="39">
        <v>1217600</v>
      </c>
      <c r="P50" s="40">
        <v>2.9421711193777476E-2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44951</v>
      </c>
      <c r="E51" s="37">
        <v>295.60000000000002</v>
      </c>
      <c r="F51" s="37">
        <v>296.61666666666667</v>
      </c>
      <c r="G51" s="38">
        <v>293.98333333333335</v>
      </c>
      <c r="H51" s="38">
        <v>292.36666666666667</v>
      </c>
      <c r="I51" s="38">
        <v>289.73333333333335</v>
      </c>
      <c r="J51" s="38">
        <v>298.23333333333335</v>
      </c>
      <c r="K51" s="38">
        <v>300.86666666666667</v>
      </c>
      <c r="L51" s="38">
        <v>302.48333333333335</v>
      </c>
      <c r="M51" s="28">
        <v>299.25</v>
      </c>
      <c r="N51" s="28">
        <v>295</v>
      </c>
      <c r="O51" s="39">
        <v>9230000</v>
      </c>
      <c r="P51" s="40">
        <v>2.5099955575299867E-2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44951</v>
      </c>
      <c r="E52" s="37">
        <v>318.3</v>
      </c>
      <c r="F52" s="37">
        <v>319.01666666666671</v>
      </c>
      <c r="G52" s="38">
        <v>315.38333333333344</v>
      </c>
      <c r="H52" s="38">
        <v>312.46666666666675</v>
      </c>
      <c r="I52" s="38">
        <v>308.83333333333348</v>
      </c>
      <c r="J52" s="38">
        <v>321.93333333333339</v>
      </c>
      <c r="K52" s="38">
        <v>325.56666666666672</v>
      </c>
      <c r="L52" s="38">
        <v>328.48333333333335</v>
      </c>
      <c r="M52" s="28">
        <v>322.64999999999998</v>
      </c>
      <c r="N52" s="28">
        <v>316.10000000000002</v>
      </c>
      <c r="O52" s="39">
        <v>46880100</v>
      </c>
      <c r="P52" s="40">
        <v>2.9223473621813871E-2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44951</v>
      </c>
      <c r="E53" s="37">
        <v>534.79999999999995</v>
      </c>
      <c r="F53" s="37">
        <v>533.23333333333335</v>
      </c>
      <c r="G53" s="38">
        <v>527.11666666666667</v>
      </c>
      <c r="H53" s="38">
        <v>519.43333333333328</v>
      </c>
      <c r="I53" s="38">
        <v>513.31666666666661</v>
      </c>
      <c r="J53" s="38">
        <v>540.91666666666674</v>
      </c>
      <c r="K53" s="38">
        <v>547.03333333333353</v>
      </c>
      <c r="L53" s="38">
        <v>554.71666666666681</v>
      </c>
      <c r="M53" s="28">
        <v>539.35</v>
      </c>
      <c r="N53" s="28">
        <v>525.54999999999995</v>
      </c>
      <c r="O53" s="39">
        <v>4022850</v>
      </c>
      <c r="P53" s="40">
        <v>-3.6431574030826717E-2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44951</v>
      </c>
      <c r="E54" s="37">
        <v>306.64999999999998</v>
      </c>
      <c r="F54" s="37">
        <v>305.96666666666664</v>
      </c>
      <c r="G54" s="38">
        <v>303.93333333333328</v>
      </c>
      <c r="H54" s="38">
        <v>301.21666666666664</v>
      </c>
      <c r="I54" s="38">
        <v>299.18333333333328</v>
      </c>
      <c r="J54" s="38">
        <v>308.68333333333328</v>
      </c>
      <c r="K54" s="38">
        <v>310.7166666666667</v>
      </c>
      <c r="L54" s="38">
        <v>313.43333333333328</v>
      </c>
      <c r="M54" s="28">
        <v>308</v>
      </c>
      <c r="N54" s="28">
        <v>303.25</v>
      </c>
      <c r="O54" s="39">
        <v>7656000</v>
      </c>
      <c r="P54" s="40">
        <v>-2.8734538534728831E-2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44951</v>
      </c>
      <c r="E55" s="37">
        <v>692.9</v>
      </c>
      <c r="F55" s="37">
        <v>690.71666666666658</v>
      </c>
      <c r="G55" s="38">
        <v>687.48333333333312</v>
      </c>
      <c r="H55" s="38">
        <v>682.06666666666649</v>
      </c>
      <c r="I55" s="38">
        <v>678.83333333333303</v>
      </c>
      <c r="J55" s="38">
        <v>696.13333333333321</v>
      </c>
      <c r="K55" s="38">
        <v>699.36666666666656</v>
      </c>
      <c r="L55" s="38">
        <v>704.7833333333333</v>
      </c>
      <c r="M55" s="28">
        <v>693.95</v>
      </c>
      <c r="N55" s="28">
        <v>685.3</v>
      </c>
      <c r="O55" s="39">
        <v>8472500</v>
      </c>
      <c r="P55" s="40">
        <v>1.5126553841545605E-2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44951</v>
      </c>
      <c r="E56" s="37">
        <v>1067.45</v>
      </c>
      <c r="F56" s="37">
        <v>1067.9333333333334</v>
      </c>
      <c r="G56" s="38">
        <v>1062.5166666666669</v>
      </c>
      <c r="H56" s="38">
        <v>1057.5833333333335</v>
      </c>
      <c r="I56" s="38">
        <v>1052.166666666667</v>
      </c>
      <c r="J56" s="38">
        <v>1072.8666666666668</v>
      </c>
      <c r="K56" s="38">
        <v>1078.2833333333333</v>
      </c>
      <c r="L56" s="38">
        <v>1083.2166666666667</v>
      </c>
      <c r="M56" s="28">
        <v>1073.3499999999999</v>
      </c>
      <c r="N56" s="28">
        <v>1063</v>
      </c>
      <c r="O56" s="39">
        <v>9021350</v>
      </c>
      <c r="P56" s="40">
        <v>1.6925556858147714E-2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44951</v>
      </c>
      <c r="E57" s="37">
        <v>216.9</v>
      </c>
      <c r="F57" s="37">
        <v>215.78333333333333</v>
      </c>
      <c r="G57" s="38">
        <v>214.36666666666667</v>
      </c>
      <c r="H57" s="38">
        <v>211.83333333333334</v>
      </c>
      <c r="I57" s="38">
        <v>210.41666666666669</v>
      </c>
      <c r="J57" s="38">
        <v>218.31666666666666</v>
      </c>
      <c r="K57" s="38">
        <v>219.73333333333335</v>
      </c>
      <c r="L57" s="38">
        <v>222.26666666666665</v>
      </c>
      <c r="M57" s="28">
        <v>217.2</v>
      </c>
      <c r="N57" s="28">
        <v>213.25</v>
      </c>
      <c r="O57" s="39">
        <v>35485800</v>
      </c>
      <c r="P57" s="40">
        <v>-1.4578959645439701E-2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44951</v>
      </c>
      <c r="E58" s="37">
        <v>3931.1</v>
      </c>
      <c r="F58" s="37">
        <v>3925.7000000000003</v>
      </c>
      <c r="G58" s="38">
        <v>3905.4000000000005</v>
      </c>
      <c r="H58" s="38">
        <v>3879.7000000000003</v>
      </c>
      <c r="I58" s="38">
        <v>3859.4000000000005</v>
      </c>
      <c r="J58" s="38">
        <v>3951.4000000000005</v>
      </c>
      <c r="K58" s="38">
        <v>3971.7000000000007</v>
      </c>
      <c r="L58" s="38">
        <v>3997.4000000000005</v>
      </c>
      <c r="M58" s="28">
        <v>3946</v>
      </c>
      <c r="N58" s="28">
        <v>3900</v>
      </c>
      <c r="O58" s="39">
        <v>814050</v>
      </c>
      <c r="P58" s="40">
        <v>4.0253018976423229E-2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44951</v>
      </c>
      <c r="E59" s="37">
        <v>1508.05</v>
      </c>
      <c r="F59" s="37">
        <v>1505.1666666666667</v>
      </c>
      <c r="G59" s="38">
        <v>1498.8833333333334</v>
      </c>
      <c r="H59" s="38">
        <v>1489.7166666666667</v>
      </c>
      <c r="I59" s="38">
        <v>1483.4333333333334</v>
      </c>
      <c r="J59" s="38">
        <v>1514.3333333333335</v>
      </c>
      <c r="K59" s="38">
        <v>1520.6166666666668</v>
      </c>
      <c r="L59" s="38">
        <v>1529.7833333333335</v>
      </c>
      <c r="M59" s="28">
        <v>1511.45</v>
      </c>
      <c r="N59" s="28">
        <v>1496</v>
      </c>
      <c r="O59" s="39">
        <v>2402750</v>
      </c>
      <c r="P59" s="40">
        <v>-2.9048656499636892E-3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44951</v>
      </c>
      <c r="E60" s="37">
        <v>708.05</v>
      </c>
      <c r="F60" s="37">
        <v>705.29999999999984</v>
      </c>
      <c r="G60" s="38">
        <v>698.29999999999973</v>
      </c>
      <c r="H60" s="38">
        <v>688.54999999999984</v>
      </c>
      <c r="I60" s="38">
        <v>681.54999999999973</v>
      </c>
      <c r="J60" s="38">
        <v>715.04999999999973</v>
      </c>
      <c r="K60" s="38">
        <v>722.05</v>
      </c>
      <c r="L60" s="38">
        <v>731.79999999999973</v>
      </c>
      <c r="M60" s="28">
        <v>712.3</v>
      </c>
      <c r="N60" s="28">
        <v>695.55</v>
      </c>
      <c r="O60" s="39">
        <v>7325000</v>
      </c>
      <c r="P60" s="40">
        <v>4.8825887743413517E-2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44951</v>
      </c>
      <c r="E61" s="37">
        <v>886.55</v>
      </c>
      <c r="F61" s="37">
        <v>885.94999999999993</v>
      </c>
      <c r="G61" s="38">
        <v>881.89999999999986</v>
      </c>
      <c r="H61" s="38">
        <v>877.24999999999989</v>
      </c>
      <c r="I61" s="38">
        <v>873.19999999999982</v>
      </c>
      <c r="J61" s="38">
        <v>890.59999999999991</v>
      </c>
      <c r="K61" s="38">
        <v>894.64999999999986</v>
      </c>
      <c r="L61" s="38">
        <v>899.3</v>
      </c>
      <c r="M61" s="28">
        <v>890</v>
      </c>
      <c r="N61" s="28">
        <v>881.3</v>
      </c>
      <c r="O61" s="39">
        <v>2839900</v>
      </c>
      <c r="P61" s="40">
        <v>-2.7040314650934121E-3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44951</v>
      </c>
      <c r="E62" s="37">
        <v>327</v>
      </c>
      <c r="F62" s="37">
        <v>325.56666666666666</v>
      </c>
      <c r="G62" s="38">
        <v>322.58333333333331</v>
      </c>
      <c r="H62" s="38">
        <v>318.16666666666663</v>
      </c>
      <c r="I62" s="38">
        <v>315.18333333333328</v>
      </c>
      <c r="J62" s="38">
        <v>329.98333333333335</v>
      </c>
      <c r="K62" s="38">
        <v>332.9666666666667</v>
      </c>
      <c r="L62" s="38">
        <v>337.38333333333338</v>
      </c>
      <c r="M62" s="28">
        <v>328.55</v>
      </c>
      <c r="N62" s="28">
        <v>321.14999999999998</v>
      </c>
      <c r="O62" s="39">
        <v>5968500</v>
      </c>
      <c r="P62" s="40">
        <v>3.619791666666667E-2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44951</v>
      </c>
      <c r="E63" s="37">
        <v>160.19999999999999</v>
      </c>
      <c r="F63" s="37">
        <v>159.76666666666665</v>
      </c>
      <c r="G63" s="38">
        <v>158.18333333333331</v>
      </c>
      <c r="H63" s="38">
        <v>156.16666666666666</v>
      </c>
      <c r="I63" s="38">
        <v>154.58333333333331</v>
      </c>
      <c r="J63" s="38">
        <v>161.7833333333333</v>
      </c>
      <c r="K63" s="38">
        <v>163.36666666666667</v>
      </c>
      <c r="L63" s="38">
        <v>165.3833333333333</v>
      </c>
      <c r="M63" s="28">
        <v>161.35</v>
      </c>
      <c r="N63" s="28">
        <v>157.75</v>
      </c>
      <c r="O63" s="39">
        <v>13860000</v>
      </c>
      <c r="P63" s="40">
        <v>7.0270270270270274E-2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44951</v>
      </c>
      <c r="E64" s="37">
        <v>1489.1</v>
      </c>
      <c r="F64" s="37">
        <v>1496.6666666666667</v>
      </c>
      <c r="G64" s="38">
        <v>1474.0333333333335</v>
      </c>
      <c r="H64" s="38">
        <v>1458.9666666666667</v>
      </c>
      <c r="I64" s="38">
        <v>1436.3333333333335</v>
      </c>
      <c r="J64" s="38">
        <v>1511.7333333333336</v>
      </c>
      <c r="K64" s="38">
        <v>1534.3666666666668</v>
      </c>
      <c r="L64" s="38">
        <v>1549.4333333333336</v>
      </c>
      <c r="M64" s="28">
        <v>1519.3</v>
      </c>
      <c r="N64" s="28">
        <v>1481.6</v>
      </c>
      <c r="O64" s="39">
        <v>1928400</v>
      </c>
      <c r="P64" s="40">
        <v>0.14214641080312723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44951</v>
      </c>
      <c r="E65" s="37">
        <v>558.9</v>
      </c>
      <c r="F65" s="37">
        <v>557.88333333333333</v>
      </c>
      <c r="G65" s="38">
        <v>555.76666666666665</v>
      </c>
      <c r="H65" s="38">
        <v>552.63333333333333</v>
      </c>
      <c r="I65" s="38">
        <v>550.51666666666665</v>
      </c>
      <c r="J65" s="38">
        <v>561.01666666666665</v>
      </c>
      <c r="K65" s="38">
        <v>563.13333333333321</v>
      </c>
      <c r="L65" s="38">
        <v>566.26666666666665</v>
      </c>
      <c r="M65" s="28">
        <v>560</v>
      </c>
      <c r="N65" s="28">
        <v>554.75</v>
      </c>
      <c r="O65" s="39">
        <v>10960000</v>
      </c>
      <c r="P65" s="40">
        <v>-3.9759173009201411E-3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44951</v>
      </c>
      <c r="E66" s="37">
        <v>1890</v>
      </c>
      <c r="F66" s="37">
        <v>1897.4166666666667</v>
      </c>
      <c r="G66" s="38">
        <v>1877.5833333333335</v>
      </c>
      <c r="H66" s="38">
        <v>1865.1666666666667</v>
      </c>
      <c r="I66" s="38">
        <v>1845.3333333333335</v>
      </c>
      <c r="J66" s="38">
        <v>1909.8333333333335</v>
      </c>
      <c r="K66" s="38">
        <v>1929.666666666667</v>
      </c>
      <c r="L66" s="38">
        <v>1942.0833333333335</v>
      </c>
      <c r="M66" s="28">
        <v>1917.25</v>
      </c>
      <c r="N66" s="28">
        <v>1885</v>
      </c>
      <c r="O66" s="39">
        <v>1322500</v>
      </c>
      <c r="P66" s="40">
        <v>3.1189083820662766E-2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44951</v>
      </c>
      <c r="E67" s="37">
        <v>1935</v>
      </c>
      <c r="F67" s="37">
        <v>1941.2666666666664</v>
      </c>
      <c r="G67" s="38">
        <v>1924.5833333333328</v>
      </c>
      <c r="H67" s="38">
        <v>1914.1666666666663</v>
      </c>
      <c r="I67" s="38">
        <v>1897.4833333333327</v>
      </c>
      <c r="J67" s="38">
        <v>1951.6833333333329</v>
      </c>
      <c r="K67" s="38">
        <v>1968.3666666666663</v>
      </c>
      <c r="L67" s="38">
        <v>1978.7833333333331</v>
      </c>
      <c r="M67" s="28">
        <v>1957.95</v>
      </c>
      <c r="N67" s="28">
        <v>1930.85</v>
      </c>
      <c r="O67" s="39">
        <v>1545750</v>
      </c>
      <c r="P67" s="40">
        <v>1.2444735549369576E-2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44951</v>
      </c>
      <c r="E68" s="37">
        <v>203.45</v>
      </c>
      <c r="F68" s="37">
        <v>201.91666666666666</v>
      </c>
      <c r="G68" s="38">
        <v>198.13333333333333</v>
      </c>
      <c r="H68" s="38">
        <v>192.81666666666666</v>
      </c>
      <c r="I68" s="38">
        <v>189.03333333333333</v>
      </c>
      <c r="J68" s="38">
        <v>207.23333333333332</v>
      </c>
      <c r="K68" s="38">
        <v>211.01666666666668</v>
      </c>
      <c r="L68" s="38">
        <v>216.33333333333331</v>
      </c>
      <c r="M68" s="28">
        <v>205.7</v>
      </c>
      <c r="N68" s="28">
        <v>196.6</v>
      </c>
      <c r="O68" s="39">
        <v>20672400</v>
      </c>
      <c r="P68" s="40">
        <v>-8.3995037220843671E-2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44951</v>
      </c>
      <c r="E69" s="37">
        <v>3396.05</v>
      </c>
      <c r="F69" s="37">
        <v>3384.9499999999994</v>
      </c>
      <c r="G69" s="38">
        <v>3366.5499999999988</v>
      </c>
      <c r="H69" s="38">
        <v>3337.0499999999993</v>
      </c>
      <c r="I69" s="38">
        <v>3318.6499999999987</v>
      </c>
      <c r="J69" s="38">
        <v>3414.4499999999989</v>
      </c>
      <c r="K69" s="38">
        <v>3432.8499999999995</v>
      </c>
      <c r="L69" s="38">
        <v>3462.349999999999</v>
      </c>
      <c r="M69" s="28">
        <v>3403.35</v>
      </c>
      <c r="N69" s="28">
        <v>3355.45</v>
      </c>
      <c r="O69" s="39">
        <v>2715000</v>
      </c>
      <c r="P69" s="40">
        <v>-2.6881720430107527E-2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44951</v>
      </c>
      <c r="E70" s="37">
        <v>3531.35</v>
      </c>
      <c r="F70" s="37">
        <v>3548.6666666666665</v>
      </c>
      <c r="G70" s="38">
        <v>3502.7333333333331</v>
      </c>
      <c r="H70" s="38">
        <v>3474.1166666666668</v>
      </c>
      <c r="I70" s="38">
        <v>3428.1833333333334</v>
      </c>
      <c r="J70" s="38">
        <v>3577.2833333333328</v>
      </c>
      <c r="K70" s="38">
        <v>3623.2166666666662</v>
      </c>
      <c r="L70" s="38">
        <v>3651.8333333333326</v>
      </c>
      <c r="M70" s="28">
        <v>3594.6</v>
      </c>
      <c r="N70" s="28">
        <v>3520.05</v>
      </c>
      <c r="O70" s="39">
        <v>711750</v>
      </c>
      <c r="P70" s="40">
        <v>0.12086614173228347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44951</v>
      </c>
      <c r="E71" s="37">
        <v>377.45</v>
      </c>
      <c r="F71" s="37">
        <v>376.61666666666662</v>
      </c>
      <c r="G71" s="38">
        <v>374.73333333333323</v>
      </c>
      <c r="H71" s="38">
        <v>372.01666666666659</v>
      </c>
      <c r="I71" s="38">
        <v>370.13333333333321</v>
      </c>
      <c r="J71" s="38">
        <v>379.33333333333326</v>
      </c>
      <c r="K71" s="38">
        <v>381.21666666666658</v>
      </c>
      <c r="L71" s="38">
        <v>383.93333333333328</v>
      </c>
      <c r="M71" s="28">
        <v>378.5</v>
      </c>
      <c r="N71" s="28">
        <v>373.9</v>
      </c>
      <c r="O71" s="39">
        <v>43421400</v>
      </c>
      <c r="P71" s="40">
        <v>9.3199861926130476E-3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44951</v>
      </c>
      <c r="E72" s="37">
        <v>4369</v>
      </c>
      <c r="F72" s="37">
        <v>4373.95</v>
      </c>
      <c r="G72" s="38">
        <v>4350.1499999999996</v>
      </c>
      <c r="H72" s="38">
        <v>4331.3</v>
      </c>
      <c r="I72" s="38">
        <v>4307.5</v>
      </c>
      <c r="J72" s="38">
        <v>4392.7999999999993</v>
      </c>
      <c r="K72" s="38">
        <v>4416.6000000000004</v>
      </c>
      <c r="L72" s="38">
        <v>4435.4499999999989</v>
      </c>
      <c r="M72" s="28">
        <v>4397.75</v>
      </c>
      <c r="N72" s="28">
        <v>4355.1000000000004</v>
      </c>
      <c r="O72" s="39">
        <v>2147625</v>
      </c>
      <c r="P72" s="40">
        <v>-1.1639411045801082E-4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44951</v>
      </c>
      <c r="E73" s="37">
        <v>3185.8</v>
      </c>
      <c r="F73" s="37">
        <v>3181.5833333333335</v>
      </c>
      <c r="G73" s="38">
        <v>3163.3166666666671</v>
      </c>
      <c r="H73" s="38">
        <v>3140.8333333333335</v>
      </c>
      <c r="I73" s="38">
        <v>3122.5666666666671</v>
      </c>
      <c r="J73" s="38">
        <v>3204.0666666666671</v>
      </c>
      <c r="K73" s="38">
        <v>3222.3333333333335</v>
      </c>
      <c r="L73" s="38">
        <v>3244.8166666666671</v>
      </c>
      <c r="M73" s="28">
        <v>3199.85</v>
      </c>
      <c r="N73" s="28">
        <v>3159.1</v>
      </c>
      <c r="O73" s="39">
        <v>3195325</v>
      </c>
      <c r="P73" s="40">
        <v>7.0597319508024928E-3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44951</v>
      </c>
      <c r="E74" s="37">
        <v>2096.9499999999998</v>
      </c>
      <c r="F74" s="37">
        <v>2097.4166666666665</v>
      </c>
      <c r="G74" s="38">
        <v>2071.9833333333331</v>
      </c>
      <c r="H74" s="38">
        <v>2047.0166666666664</v>
      </c>
      <c r="I74" s="38">
        <v>2021.583333333333</v>
      </c>
      <c r="J74" s="38">
        <v>2122.3833333333332</v>
      </c>
      <c r="K74" s="38">
        <v>2147.8166666666666</v>
      </c>
      <c r="L74" s="38">
        <v>2172.7833333333333</v>
      </c>
      <c r="M74" s="28">
        <v>2122.85</v>
      </c>
      <c r="N74" s="28">
        <v>2072.4499999999998</v>
      </c>
      <c r="O74" s="39">
        <v>809050</v>
      </c>
      <c r="P74" s="40">
        <v>8.8017751479289946E-2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44951</v>
      </c>
      <c r="E75" s="37">
        <v>185.65</v>
      </c>
      <c r="F75" s="37">
        <v>185.29999999999998</v>
      </c>
      <c r="G75" s="38">
        <v>184.34999999999997</v>
      </c>
      <c r="H75" s="38">
        <v>183.04999999999998</v>
      </c>
      <c r="I75" s="38">
        <v>182.09999999999997</v>
      </c>
      <c r="J75" s="38">
        <v>186.59999999999997</v>
      </c>
      <c r="K75" s="38">
        <v>187.54999999999995</v>
      </c>
      <c r="L75" s="38">
        <v>188.84999999999997</v>
      </c>
      <c r="M75" s="28">
        <v>186.25</v>
      </c>
      <c r="N75" s="28">
        <v>184</v>
      </c>
      <c r="O75" s="39">
        <v>30196800</v>
      </c>
      <c r="P75" s="40">
        <v>2.0562112179097213E-2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44951</v>
      </c>
      <c r="E76" s="37">
        <v>136.75</v>
      </c>
      <c r="F76" s="37">
        <v>136.85</v>
      </c>
      <c r="G76" s="38">
        <v>134.69999999999999</v>
      </c>
      <c r="H76" s="38">
        <v>132.65</v>
      </c>
      <c r="I76" s="38">
        <v>130.5</v>
      </c>
      <c r="J76" s="38">
        <v>138.89999999999998</v>
      </c>
      <c r="K76" s="38">
        <v>141.05000000000001</v>
      </c>
      <c r="L76" s="38">
        <v>143.09999999999997</v>
      </c>
      <c r="M76" s="28">
        <v>139</v>
      </c>
      <c r="N76" s="28">
        <v>134.80000000000001</v>
      </c>
      <c r="O76" s="39">
        <v>93500000</v>
      </c>
      <c r="P76" s="40">
        <v>4.6153846153846156E-2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44951</v>
      </c>
      <c r="E77" s="37">
        <v>105.1</v>
      </c>
      <c r="F77" s="37">
        <v>105.28333333333335</v>
      </c>
      <c r="G77" s="38">
        <v>104.2166666666667</v>
      </c>
      <c r="H77" s="38">
        <v>103.33333333333336</v>
      </c>
      <c r="I77" s="38">
        <v>102.26666666666671</v>
      </c>
      <c r="J77" s="38">
        <v>106.16666666666669</v>
      </c>
      <c r="K77" s="38">
        <v>107.23333333333332</v>
      </c>
      <c r="L77" s="38">
        <v>108.11666666666667</v>
      </c>
      <c r="M77" s="28">
        <v>106.35</v>
      </c>
      <c r="N77" s="28">
        <v>104.4</v>
      </c>
      <c r="O77" s="39">
        <v>17035200</v>
      </c>
      <c r="P77" s="40">
        <v>2.9541169076052799E-2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44951</v>
      </c>
      <c r="E78" s="37">
        <v>97.55</v>
      </c>
      <c r="F78" s="37">
        <v>97.516666666666652</v>
      </c>
      <c r="G78" s="38">
        <v>97.133333333333297</v>
      </c>
      <c r="H78" s="38">
        <v>96.71666666666664</v>
      </c>
      <c r="I78" s="38">
        <v>96.333333333333286</v>
      </c>
      <c r="J78" s="38">
        <v>97.933333333333309</v>
      </c>
      <c r="K78" s="38">
        <v>98.316666666666663</v>
      </c>
      <c r="L78" s="38">
        <v>98.73333333333332</v>
      </c>
      <c r="M78" s="28">
        <v>97.9</v>
      </c>
      <c r="N78" s="28">
        <v>97.1</v>
      </c>
      <c r="O78" s="39">
        <v>49327650</v>
      </c>
      <c r="P78" s="40">
        <v>3.4740882917466409E-2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44951</v>
      </c>
      <c r="E79" s="37">
        <v>420.75</v>
      </c>
      <c r="F79" s="37">
        <v>419.90000000000003</v>
      </c>
      <c r="G79" s="38">
        <v>415.55000000000007</v>
      </c>
      <c r="H79" s="38">
        <v>410.35</v>
      </c>
      <c r="I79" s="38">
        <v>406.00000000000006</v>
      </c>
      <c r="J79" s="38">
        <v>425.10000000000008</v>
      </c>
      <c r="K79" s="38">
        <v>429.4500000000001</v>
      </c>
      <c r="L79" s="38">
        <v>434.65000000000009</v>
      </c>
      <c r="M79" s="28">
        <v>424.25</v>
      </c>
      <c r="N79" s="28">
        <v>414.7</v>
      </c>
      <c r="O79" s="39">
        <v>5565100</v>
      </c>
      <c r="P79" s="40">
        <v>-2.1916411824668705E-2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44951</v>
      </c>
      <c r="E80" s="37">
        <v>40.6</v>
      </c>
      <c r="F80" s="37">
        <v>40.416666666666671</v>
      </c>
      <c r="G80" s="38">
        <v>40.13333333333334</v>
      </c>
      <c r="H80" s="38">
        <v>39.666666666666671</v>
      </c>
      <c r="I80" s="38">
        <v>39.38333333333334</v>
      </c>
      <c r="J80" s="38">
        <v>40.88333333333334</v>
      </c>
      <c r="K80" s="38">
        <v>41.166666666666671</v>
      </c>
      <c r="L80" s="38">
        <v>41.63333333333334</v>
      </c>
      <c r="M80" s="28">
        <v>40.700000000000003</v>
      </c>
      <c r="N80" s="28">
        <v>39.950000000000003</v>
      </c>
      <c r="O80" s="39">
        <v>147847500</v>
      </c>
      <c r="P80" s="40">
        <v>4.2793825462326147E-3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44951</v>
      </c>
      <c r="E81" s="37">
        <v>568.9</v>
      </c>
      <c r="F81" s="37">
        <v>570.96666666666658</v>
      </c>
      <c r="G81" s="38">
        <v>565.48333333333312</v>
      </c>
      <c r="H81" s="38">
        <v>562.06666666666649</v>
      </c>
      <c r="I81" s="38">
        <v>556.58333333333303</v>
      </c>
      <c r="J81" s="38">
        <v>574.38333333333321</v>
      </c>
      <c r="K81" s="38">
        <v>579.86666666666656</v>
      </c>
      <c r="L81" s="38">
        <v>583.2833333333333</v>
      </c>
      <c r="M81" s="28">
        <v>576.45000000000005</v>
      </c>
      <c r="N81" s="28">
        <v>567.54999999999995</v>
      </c>
      <c r="O81" s="39">
        <v>8518900</v>
      </c>
      <c r="P81" s="40">
        <v>-5.010628606134224E-3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44951</v>
      </c>
      <c r="E82" s="37">
        <v>931.45</v>
      </c>
      <c r="F82" s="37">
        <v>930.5333333333333</v>
      </c>
      <c r="G82" s="38">
        <v>925.06666666666661</v>
      </c>
      <c r="H82" s="38">
        <v>918.68333333333328</v>
      </c>
      <c r="I82" s="38">
        <v>913.21666666666658</v>
      </c>
      <c r="J82" s="38">
        <v>936.91666666666663</v>
      </c>
      <c r="K82" s="38">
        <v>942.38333333333333</v>
      </c>
      <c r="L82" s="38">
        <v>948.76666666666665</v>
      </c>
      <c r="M82" s="28">
        <v>936</v>
      </c>
      <c r="N82" s="28">
        <v>924.15</v>
      </c>
      <c r="O82" s="39">
        <v>5487000</v>
      </c>
      <c r="P82" s="40">
        <v>8.0837773286790374E-3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44951</v>
      </c>
      <c r="E83" s="37">
        <v>1249.8499999999999</v>
      </c>
      <c r="F83" s="37">
        <v>1244.4499999999998</v>
      </c>
      <c r="G83" s="38">
        <v>1234.3499999999997</v>
      </c>
      <c r="H83" s="38">
        <v>1218.8499999999999</v>
      </c>
      <c r="I83" s="38">
        <v>1208.7499999999998</v>
      </c>
      <c r="J83" s="38">
        <v>1259.9499999999996</v>
      </c>
      <c r="K83" s="38">
        <v>1270.05</v>
      </c>
      <c r="L83" s="38">
        <v>1285.5499999999995</v>
      </c>
      <c r="M83" s="28">
        <v>1254.55</v>
      </c>
      <c r="N83" s="28">
        <v>1228.95</v>
      </c>
      <c r="O83" s="39">
        <v>4093175</v>
      </c>
      <c r="P83" s="40">
        <v>1.6640665626625065E-3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44951</v>
      </c>
      <c r="E84" s="37">
        <v>314.25</v>
      </c>
      <c r="F84" s="37">
        <v>314.09999999999997</v>
      </c>
      <c r="G84" s="38">
        <v>311.64999999999992</v>
      </c>
      <c r="H84" s="38">
        <v>309.04999999999995</v>
      </c>
      <c r="I84" s="38">
        <v>306.59999999999991</v>
      </c>
      <c r="J84" s="38">
        <v>316.69999999999993</v>
      </c>
      <c r="K84" s="38">
        <v>319.14999999999998</v>
      </c>
      <c r="L84" s="38">
        <v>321.74999999999994</v>
      </c>
      <c r="M84" s="28">
        <v>316.55</v>
      </c>
      <c r="N84" s="28">
        <v>311.5</v>
      </c>
      <c r="O84" s="39">
        <v>8452000</v>
      </c>
      <c r="P84" s="40">
        <v>2.0033791938209027E-2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44951</v>
      </c>
      <c r="E85" s="37">
        <v>1681.85</v>
      </c>
      <c r="F85" s="37">
        <v>1679.5833333333333</v>
      </c>
      <c r="G85" s="38">
        <v>1670.7166666666665</v>
      </c>
      <c r="H85" s="38">
        <v>1659.5833333333333</v>
      </c>
      <c r="I85" s="38">
        <v>1650.7166666666665</v>
      </c>
      <c r="J85" s="38">
        <v>1690.7166666666665</v>
      </c>
      <c r="K85" s="38">
        <v>1699.5833333333333</v>
      </c>
      <c r="L85" s="38">
        <v>1710.7166666666665</v>
      </c>
      <c r="M85" s="28">
        <v>1688.45</v>
      </c>
      <c r="N85" s="28">
        <v>1668.45</v>
      </c>
      <c r="O85" s="39">
        <v>8760900</v>
      </c>
      <c r="P85" s="40">
        <v>-1.5698587127158557E-3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44951</v>
      </c>
      <c r="E86" s="37">
        <v>455.3</v>
      </c>
      <c r="F86" s="37">
        <v>454.48333333333335</v>
      </c>
      <c r="G86" s="38">
        <v>447.81666666666672</v>
      </c>
      <c r="H86" s="38">
        <v>440.33333333333337</v>
      </c>
      <c r="I86" s="38">
        <v>433.66666666666674</v>
      </c>
      <c r="J86" s="38">
        <v>461.9666666666667</v>
      </c>
      <c r="K86" s="38">
        <v>468.63333333333333</v>
      </c>
      <c r="L86" s="38">
        <v>476.11666666666667</v>
      </c>
      <c r="M86" s="28">
        <v>461.15</v>
      </c>
      <c r="N86" s="28">
        <v>447</v>
      </c>
      <c r="O86" s="39">
        <v>5817500</v>
      </c>
      <c r="P86" s="40">
        <v>-8.0963665086887834E-2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44951</v>
      </c>
      <c r="E87" s="37">
        <v>2444.5500000000002</v>
      </c>
      <c r="F87" s="37">
        <v>2453.7333333333336</v>
      </c>
      <c r="G87" s="38">
        <v>2423.916666666667</v>
      </c>
      <c r="H87" s="38">
        <v>2403.2833333333333</v>
      </c>
      <c r="I87" s="38">
        <v>2373.4666666666667</v>
      </c>
      <c r="J87" s="38">
        <v>2474.3666666666672</v>
      </c>
      <c r="K87" s="38">
        <v>2504.1833333333338</v>
      </c>
      <c r="L87" s="38">
        <v>2524.8166666666675</v>
      </c>
      <c r="M87" s="28">
        <v>2483.5500000000002</v>
      </c>
      <c r="N87" s="28">
        <v>2433.1</v>
      </c>
      <c r="O87" s="39">
        <v>3852000</v>
      </c>
      <c r="P87" s="40">
        <v>6.5648601543696575E-2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44951</v>
      </c>
      <c r="E88" s="37">
        <v>1200.9000000000001</v>
      </c>
      <c r="F88" s="37">
        <v>1194.55</v>
      </c>
      <c r="G88" s="38">
        <v>1179.5</v>
      </c>
      <c r="H88" s="38">
        <v>1158.1000000000001</v>
      </c>
      <c r="I88" s="38">
        <v>1143.0500000000002</v>
      </c>
      <c r="J88" s="38">
        <v>1215.9499999999998</v>
      </c>
      <c r="K88" s="38">
        <v>1230.9999999999995</v>
      </c>
      <c r="L88" s="38">
        <v>1252.3999999999996</v>
      </c>
      <c r="M88" s="28">
        <v>1209.5999999999999</v>
      </c>
      <c r="N88" s="28">
        <v>1173.1500000000001</v>
      </c>
      <c r="O88" s="39">
        <v>4595500</v>
      </c>
      <c r="P88" s="40">
        <v>4.2063492063492067E-2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44951</v>
      </c>
      <c r="E89" s="37">
        <v>1106.75</v>
      </c>
      <c r="F89" s="37">
        <v>1109.2666666666667</v>
      </c>
      <c r="G89" s="38">
        <v>1102.6833333333334</v>
      </c>
      <c r="H89" s="38">
        <v>1098.6166666666668</v>
      </c>
      <c r="I89" s="38">
        <v>1092.0333333333335</v>
      </c>
      <c r="J89" s="38">
        <v>1113.3333333333333</v>
      </c>
      <c r="K89" s="38">
        <v>1119.9166666666667</v>
      </c>
      <c r="L89" s="38">
        <v>1123.9833333333331</v>
      </c>
      <c r="M89" s="28">
        <v>1115.8499999999999</v>
      </c>
      <c r="N89" s="28">
        <v>1105.2</v>
      </c>
      <c r="O89" s="39">
        <v>10349500</v>
      </c>
      <c r="P89" s="40">
        <v>7.4960011632979495E-2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44951</v>
      </c>
      <c r="E90" s="37">
        <v>2687.95</v>
      </c>
      <c r="F90" s="37">
        <v>2669.4166666666665</v>
      </c>
      <c r="G90" s="38">
        <v>2646.9833333333331</v>
      </c>
      <c r="H90" s="38">
        <v>2606.0166666666664</v>
      </c>
      <c r="I90" s="38">
        <v>2583.583333333333</v>
      </c>
      <c r="J90" s="38">
        <v>2710.3833333333332</v>
      </c>
      <c r="K90" s="38">
        <v>2732.8166666666666</v>
      </c>
      <c r="L90" s="38">
        <v>2773.7833333333333</v>
      </c>
      <c r="M90" s="28">
        <v>2691.85</v>
      </c>
      <c r="N90" s="28">
        <v>2628.45</v>
      </c>
      <c r="O90" s="39">
        <v>18587700</v>
      </c>
      <c r="P90" s="40">
        <v>-2.3914173637695543E-2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44951</v>
      </c>
      <c r="E91" s="37">
        <v>2073.8000000000002</v>
      </c>
      <c r="F91" s="37">
        <v>2081.2166666666667</v>
      </c>
      <c r="G91" s="38">
        <v>2062.5833333333335</v>
      </c>
      <c r="H91" s="38">
        <v>2051.3666666666668</v>
      </c>
      <c r="I91" s="38">
        <v>2032.7333333333336</v>
      </c>
      <c r="J91" s="38">
        <v>2092.4333333333334</v>
      </c>
      <c r="K91" s="38">
        <v>2111.0666666666666</v>
      </c>
      <c r="L91" s="38">
        <v>2122.2833333333333</v>
      </c>
      <c r="M91" s="28">
        <v>2099.85</v>
      </c>
      <c r="N91" s="28">
        <v>2070</v>
      </c>
      <c r="O91" s="39">
        <v>2112300</v>
      </c>
      <c r="P91" s="40">
        <v>4.2956599022367058E-2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44951</v>
      </c>
      <c r="E92" s="37">
        <v>1637.7</v>
      </c>
      <c r="F92" s="37">
        <v>1626.8166666666668</v>
      </c>
      <c r="G92" s="38">
        <v>1612.2333333333336</v>
      </c>
      <c r="H92" s="38">
        <v>1586.7666666666667</v>
      </c>
      <c r="I92" s="38">
        <v>1572.1833333333334</v>
      </c>
      <c r="J92" s="38">
        <v>1652.2833333333338</v>
      </c>
      <c r="K92" s="38">
        <v>1666.8666666666672</v>
      </c>
      <c r="L92" s="38">
        <v>1692.3333333333339</v>
      </c>
      <c r="M92" s="28">
        <v>1641.4</v>
      </c>
      <c r="N92" s="28">
        <v>1601.35</v>
      </c>
      <c r="O92" s="39">
        <v>61661600</v>
      </c>
      <c r="P92" s="40">
        <v>1.715644024278495E-2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44951</v>
      </c>
      <c r="E93" s="37">
        <v>602.95000000000005</v>
      </c>
      <c r="F93" s="37">
        <v>603.98333333333335</v>
      </c>
      <c r="G93" s="38">
        <v>598.9666666666667</v>
      </c>
      <c r="H93" s="38">
        <v>594.98333333333335</v>
      </c>
      <c r="I93" s="38">
        <v>589.9666666666667</v>
      </c>
      <c r="J93" s="38">
        <v>607.9666666666667</v>
      </c>
      <c r="K93" s="38">
        <v>612.98333333333335</v>
      </c>
      <c r="L93" s="38">
        <v>616.9666666666667</v>
      </c>
      <c r="M93" s="28">
        <v>609</v>
      </c>
      <c r="N93" s="28">
        <v>600</v>
      </c>
      <c r="O93" s="39">
        <v>14364900</v>
      </c>
      <c r="P93" s="40">
        <v>3.4868056105872097E-2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44951</v>
      </c>
      <c r="E94" s="37">
        <v>2768</v>
      </c>
      <c r="F94" s="37">
        <v>2764.7999999999997</v>
      </c>
      <c r="G94" s="38">
        <v>2749.5999999999995</v>
      </c>
      <c r="H94" s="38">
        <v>2731.2</v>
      </c>
      <c r="I94" s="38">
        <v>2715.9999999999995</v>
      </c>
      <c r="J94" s="38">
        <v>2783.1999999999994</v>
      </c>
      <c r="K94" s="38">
        <v>2798.3999999999992</v>
      </c>
      <c r="L94" s="38">
        <v>2816.7999999999993</v>
      </c>
      <c r="M94" s="28">
        <v>2780</v>
      </c>
      <c r="N94" s="28">
        <v>2746.4</v>
      </c>
      <c r="O94" s="39">
        <v>2695800</v>
      </c>
      <c r="P94" s="40">
        <v>1.9861536715469301E-2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44951</v>
      </c>
      <c r="E95" s="37">
        <v>501.2</v>
      </c>
      <c r="F95" s="37">
        <v>497.36666666666662</v>
      </c>
      <c r="G95" s="38">
        <v>492.68333333333322</v>
      </c>
      <c r="H95" s="38">
        <v>484.16666666666663</v>
      </c>
      <c r="I95" s="38">
        <v>479.48333333333323</v>
      </c>
      <c r="J95" s="38">
        <v>505.88333333333321</v>
      </c>
      <c r="K95" s="38">
        <v>510.56666666666661</v>
      </c>
      <c r="L95" s="38">
        <v>519.08333333333326</v>
      </c>
      <c r="M95" s="28">
        <v>502.05</v>
      </c>
      <c r="N95" s="28">
        <v>488.85</v>
      </c>
      <c r="O95" s="39">
        <v>28201600</v>
      </c>
      <c r="P95" s="40">
        <v>0.15856674526945419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44951</v>
      </c>
      <c r="E96" s="37">
        <v>130.9</v>
      </c>
      <c r="F96" s="37">
        <v>130.19999999999999</v>
      </c>
      <c r="G96" s="38">
        <v>129.14999999999998</v>
      </c>
      <c r="H96" s="38">
        <v>127.39999999999998</v>
      </c>
      <c r="I96" s="38">
        <v>126.34999999999997</v>
      </c>
      <c r="J96" s="38">
        <v>131.94999999999999</v>
      </c>
      <c r="K96" s="38">
        <v>133</v>
      </c>
      <c r="L96" s="38">
        <v>134.75</v>
      </c>
      <c r="M96" s="28">
        <v>131.25</v>
      </c>
      <c r="N96" s="28">
        <v>128.44999999999999</v>
      </c>
      <c r="O96" s="39">
        <v>24806400</v>
      </c>
      <c r="P96" s="40">
        <v>4.0257648953301126E-2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44951</v>
      </c>
      <c r="E97" s="37">
        <v>244.15</v>
      </c>
      <c r="F97" s="37">
        <v>244.03333333333333</v>
      </c>
      <c r="G97" s="38">
        <v>242.21666666666667</v>
      </c>
      <c r="H97" s="38">
        <v>240.28333333333333</v>
      </c>
      <c r="I97" s="38">
        <v>238.46666666666667</v>
      </c>
      <c r="J97" s="38">
        <v>245.96666666666667</v>
      </c>
      <c r="K97" s="38">
        <v>247.78333333333333</v>
      </c>
      <c r="L97" s="38">
        <v>249.71666666666667</v>
      </c>
      <c r="M97" s="28">
        <v>245.85</v>
      </c>
      <c r="N97" s="28">
        <v>242.1</v>
      </c>
      <c r="O97" s="39">
        <v>22067100</v>
      </c>
      <c r="P97" s="40">
        <v>1.2386968908708039E-2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44951</v>
      </c>
      <c r="E98" s="37">
        <v>2686.95</v>
      </c>
      <c r="F98" s="37">
        <v>2680.9666666666667</v>
      </c>
      <c r="G98" s="38">
        <v>2667.9333333333334</v>
      </c>
      <c r="H98" s="38">
        <v>2648.9166666666665</v>
      </c>
      <c r="I98" s="38">
        <v>2635.8833333333332</v>
      </c>
      <c r="J98" s="38">
        <v>2699.9833333333336</v>
      </c>
      <c r="K98" s="38">
        <v>2713.0166666666673</v>
      </c>
      <c r="L98" s="38">
        <v>2732.0333333333338</v>
      </c>
      <c r="M98" s="28">
        <v>2694</v>
      </c>
      <c r="N98" s="28">
        <v>2661.95</v>
      </c>
      <c r="O98" s="39">
        <v>7824000</v>
      </c>
      <c r="P98" s="40">
        <v>-3.6714190736499966E-2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44951</v>
      </c>
      <c r="E99" s="37">
        <v>39705.9</v>
      </c>
      <c r="F99" s="37">
        <v>39748.73333333333</v>
      </c>
      <c r="G99" s="38">
        <v>39363.46666666666</v>
      </c>
      <c r="H99" s="38">
        <v>39021.033333333333</v>
      </c>
      <c r="I99" s="38">
        <v>38635.766666666663</v>
      </c>
      <c r="J99" s="38">
        <v>40091.166666666657</v>
      </c>
      <c r="K99" s="38">
        <v>40476.433333333334</v>
      </c>
      <c r="L99" s="38">
        <v>40818.866666666654</v>
      </c>
      <c r="M99" s="28">
        <v>40134</v>
      </c>
      <c r="N99" s="28">
        <v>39406.300000000003</v>
      </c>
      <c r="O99" s="39">
        <v>35430</v>
      </c>
      <c r="P99" s="40">
        <v>-3.1570315703157034E-2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44951</v>
      </c>
      <c r="E100" s="37">
        <v>141.94999999999999</v>
      </c>
      <c r="F100" s="37">
        <v>141.19999999999999</v>
      </c>
      <c r="G100" s="38">
        <v>139.69999999999999</v>
      </c>
      <c r="H100" s="38">
        <v>137.44999999999999</v>
      </c>
      <c r="I100" s="38">
        <v>135.94999999999999</v>
      </c>
      <c r="J100" s="38">
        <v>143.44999999999999</v>
      </c>
      <c r="K100" s="38">
        <v>144.94999999999999</v>
      </c>
      <c r="L100" s="38">
        <v>147.19999999999999</v>
      </c>
      <c r="M100" s="28">
        <v>142.69999999999999</v>
      </c>
      <c r="N100" s="28">
        <v>138.94999999999999</v>
      </c>
      <c r="O100" s="39">
        <v>40004000</v>
      </c>
      <c r="P100" s="40">
        <v>-5.4693715194908512E-3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44951</v>
      </c>
      <c r="E101" s="37">
        <v>871</v>
      </c>
      <c r="F101" s="37">
        <v>868.05000000000007</v>
      </c>
      <c r="G101" s="38">
        <v>863.55000000000018</v>
      </c>
      <c r="H101" s="38">
        <v>856.10000000000014</v>
      </c>
      <c r="I101" s="38">
        <v>851.60000000000025</v>
      </c>
      <c r="J101" s="38">
        <v>875.50000000000011</v>
      </c>
      <c r="K101" s="38">
        <v>879.99999999999989</v>
      </c>
      <c r="L101" s="38">
        <v>887.45</v>
      </c>
      <c r="M101" s="28">
        <v>872.55</v>
      </c>
      <c r="N101" s="28">
        <v>860.6</v>
      </c>
      <c r="O101" s="39">
        <v>85304100</v>
      </c>
      <c r="P101" s="40">
        <v>1.5533310321021747E-3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44951</v>
      </c>
      <c r="E102" s="37">
        <v>1203.5999999999999</v>
      </c>
      <c r="F102" s="37">
        <v>1201.9666666666665</v>
      </c>
      <c r="G102" s="38">
        <v>1178.9333333333329</v>
      </c>
      <c r="H102" s="38">
        <v>1154.2666666666664</v>
      </c>
      <c r="I102" s="38">
        <v>1131.2333333333329</v>
      </c>
      <c r="J102" s="38">
        <v>1226.633333333333</v>
      </c>
      <c r="K102" s="38">
        <v>1249.6666666666663</v>
      </c>
      <c r="L102" s="38">
        <v>1274.333333333333</v>
      </c>
      <c r="M102" s="28">
        <v>1225</v>
      </c>
      <c r="N102" s="28">
        <v>1177.3</v>
      </c>
      <c r="O102" s="39">
        <v>3132675</v>
      </c>
      <c r="P102" s="40">
        <v>-9.0077977951062115E-3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44951</v>
      </c>
      <c r="E103" s="37">
        <v>487.85</v>
      </c>
      <c r="F103" s="37">
        <v>485.2</v>
      </c>
      <c r="G103" s="38">
        <v>481.4</v>
      </c>
      <c r="H103" s="38">
        <v>474.95</v>
      </c>
      <c r="I103" s="38">
        <v>471.15</v>
      </c>
      <c r="J103" s="38">
        <v>491.65</v>
      </c>
      <c r="K103" s="38">
        <v>495.45000000000005</v>
      </c>
      <c r="L103" s="38">
        <v>501.9</v>
      </c>
      <c r="M103" s="28">
        <v>489</v>
      </c>
      <c r="N103" s="28">
        <v>478.75</v>
      </c>
      <c r="O103" s="39">
        <v>14623500</v>
      </c>
      <c r="P103" s="40">
        <v>-5.9067657562011391E-2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44951</v>
      </c>
      <c r="E104" s="37">
        <v>7.35</v>
      </c>
      <c r="F104" s="37">
        <v>7.2833333333333341</v>
      </c>
      <c r="G104" s="38">
        <v>7.2166666666666686</v>
      </c>
      <c r="H104" s="38">
        <v>7.0833333333333348</v>
      </c>
      <c r="I104" s="38">
        <v>7.0166666666666693</v>
      </c>
      <c r="J104" s="38">
        <v>7.4166666666666679</v>
      </c>
      <c r="K104" s="38">
        <v>7.4833333333333325</v>
      </c>
      <c r="L104" s="38">
        <v>7.6166666666666671</v>
      </c>
      <c r="M104" s="28">
        <v>7.35</v>
      </c>
      <c r="N104" s="28">
        <v>7.15</v>
      </c>
      <c r="O104" s="39">
        <v>721700000</v>
      </c>
      <c r="P104" s="40">
        <v>6.148140919293452E-3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44951</v>
      </c>
      <c r="E105" s="37">
        <v>87.35</v>
      </c>
      <c r="F105" s="37">
        <v>87.2</v>
      </c>
      <c r="G105" s="38">
        <v>86.15</v>
      </c>
      <c r="H105" s="38">
        <v>84.95</v>
      </c>
      <c r="I105" s="38">
        <v>83.9</v>
      </c>
      <c r="J105" s="38">
        <v>88.4</v>
      </c>
      <c r="K105" s="38">
        <v>89.449999999999989</v>
      </c>
      <c r="L105" s="38">
        <v>90.65</v>
      </c>
      <c r="M105" s="28">
        <v>88.25</v>
      </c>
      <c r="N105" s="28">
        <v>86</v>
      </c>
      <c r="O105" s="39">
        <v>126550000</v>
      </c>
      <c r="P105" s="40">
        <v>8.6997785510914264E-4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44951</v>
      </c>
      <c r="E106" s="37">
        <v>59.4</v>
      </c>
      <c r="F106" s="37">
        <v>59.449999999999996</v>
      </c>
      <c r="G106" s="38">
        <v>58.999999999999993</v>
      </c>
      <c r="H106" s="38">
        <v>58.599999999999994</v>
      </c>
      <c r="I106" s="38">
        <v>58.149999999999991</v>
      </c>
      <c r="J106" s="38">
        <v>59.849999999999994</v>
      </c>
      <c r="K106" s="38">
        <v>60.3</v>
      </c>
      <c r="L106" s="38">
        <v>60.699999999999996</v>
      </c>
      <c r="M106" s="28">
        <v>59.9</v>
      </c>
      <c r="N106" s="28">
        <v>59.05</v>
      </c>
      <c r="O106" s="39">
        <v>181620000</v>
      </c>
      <c r="P106" s="40">
        <v>7.8242050940569331E-3</v>
      </c>
    </row>
    <row r="107" spans="1:16" ht="12.75" customHeight="1">
      <c r="A107" s="28">
        <v>97</v>
      </c>
      <c r="B107" s="29" t="s">
        <v>44</v>
      </c>
      <c r="C107" s="30" t="s">
        <v>387</v>
      </c>
      <c r="D107" s="31">
        <v>44951</v>
      </c>
      <c r="E107" s="37">
        <v>140</v>
      </c>
      <c r="F107" s="37">
        <v>139.96666666666667</v>
      </c>
      <c r="G107" s="38">
        <v>139.48333333333335</v>
      </c>
      <c r="H107" s="38">
        <v>138.96666666666667</v>
      </c>
      <c r="I107" s="38">
        <v>138.48333333333335</v>
      </c>
      <c r="J107" s="38">
        <v>140.48333333333335</v>
      </c>
      <c r="K107" s="38">
        <v>140.96666666666664</v>
      </c>
      <c r="L107" s="38">
        <v>141.48333333333335</v>
      </c>
      <c r="M107" s="28">
        <v>140.44999999999999</v>
      </c>
      <c r="N107" s="28">
        <v>139.44999999999999</v>
      </c>
      <c r="O107" s="39">
        <v>46863750</v>
      </c>
      <c r="P107" s="40">
        <v>4.0977020729551662E-3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44951</v>
      </c>
      <c r="E108" s="37">
        <v>422.35</v>
      </c>
      <c r="F108" s="37">
        <v>420.73333333333335</v>
      </c>
      <c r="G108" s="38">
        <v>418.56666666666672</v>
      </c>
      <c r="H108" s="38">
        <v>414.78333333333336</v>
      </c>
      <c r="I108" s="38">
        <v>412.61666666666673</v>
      </c>
      <c r="J108" s="38">
        <v>424.51666666666671</v>
      </c>
      <c r="K108" s="38">
        <v>426.68333333333334</v>
      </c>
      <c r="L108" s="38">
        <v>430.4666666666667</v>
      </c>
      <c r="M108" s="28">
        <v>422.9</v>
      </c>
      <c r="N108" s="28">
        <v>416.95</v>
      </c>
      <c r="O108" s="39">
        <v>7785250</v>
      </c>
      <c r="P108" s="40">
        <v>-1.6330785267546909E-2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44951</v>
      </c>
      <c r="E109" s="37">
        <v>304.95</v>
      </c>
      <c r="F109" s="37">
        <v>306.43333333333334</v>
      </c>
      <c r="G109" s="38">
        <v>302.31666666666666</v>
      </c>
      <c r="H109" s="38">
        <v>299.68333333333334</v>
      </c>
      <c r="I109" s="38">
        <v>295.56666666666666</v>
      </c>
      <c r="J109" s="38">
        <v>309.06666666666666</v>
      </c>
      <c r="K109" s="38">
        <v>313.18333333333334</v>
      </c>
      <c r="L109" s="38">
        <v>315.81666666666666</v>
      </c>
      <c r="M109" s="28">
        <v>310.55</v>
      </c>
      <c r="N109" s="28">
        <v>303.8</v>
      </c>
      <c r="O109" s="39">
        <v>27766000</v>
      </c>
      <c r="P109" s="40">
        <v>1.8487271660186339E-2</v>
      </c>
    </row>
    <row r="110" spans="1:16" ht="12.75" customHeight="1">
      <c r="A110" s="28">
        <v>100</v>
      </c>
      <c r="B110" s="29" t="s">
        <v>42</v>
      </c>
      <c r="C110" s="30" t="s">
        <v>384</v>
      </c>
      <c r="D110" s="31">
        <v>44951</v>
      </c>
      <c r="E110" s="37">
        <v>218.05</v>
      </c>
      <c r="F110" s="37">
        <v>216.65</v>
      </c>
      <c r="G110" s="38">
        <v>214.70000000000002</v>
      </c>
      <c r="H110" s="38">
        <v>211.35000000000002</v>
      </c>
      <c r="I110" s="38">
        <v>209.40000000000003</v>
      </c>
      <c r="J110" s="38">
        <v>220</v>
      </c>
      <c r="K110" s="38">
        <v>221.95</v>
      </c>
      <c r="L110" s="38">
        <v>225.29999999999998</v>
      </c>
      <c r="M110" s="28">
        <v>218.6</v>
      </c>
      <c r="N110" s="28">
        <v>213.3</v>
      </c>
      <c r="O110" s="39">
        <v>15320700</v>
      </c>
      <c r="P110" s="40">
        <v>1.6156953260242354E-2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44951</v>
      </c>
      <c r="E111" s="37">
        <v>4431.8999999999996</v>
      </c>
      <c r="F111" s="37">
        <v>4441.2333333333336</v>
      </c>
      <c r="G111" s="38">
        <v>4364.4666666666672</v>
      </c>
      <c r="H111" s="38">
        <v>4297.0333333333338</v>
      </c>
      <c r="I111" s="38">
        <v>4220.2666666666673</v>
      </c>
      <c r="J111" s="38">
        <v>4508.666666666667</v>
      </c>
      <c r="K111" s="38">
        <v>4585.4333333333334</v>
      </c>
      <c r="L111" s="38">
        <v>4652.8666666666668</v>
      </c>
      <c r="M111" s="28">
        <v>4518</v>
      </c>
      <c r="N111" s="28">
        <v>4373.8</v>
      </c>
      <c r="O111" s="39">
        <v>387750</v>
      </c>
      <c r="P111" s="40">
        <v>0.20512820512820512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44951</v>
      </c>
      <c r="E112" s="37">
        <v>2091</v>
      </c>
      <c r="F112" s="37">
        <v>2092.7000000000003</v>
      </c>
      <c r="G112" s="38">
        <v>2078.4000000000005</v>
      </c>
      <c r="H112" s="38">
        <v>2065.8000000000002</v>
      </c>
      <c r="I112" s="38">
        <v>2051.5000000000005</v>
      </c>
      <c r="J112" s="38">
        <v>2105.3000000000006</v>
      </c>
      <c r="K112" s="38">
        <v>2119.6000000000008</v>
      </c>
      <c r="L112" s="38">
        <v>2132.2000000000007</v>
      </c>
      <c r="M112" s="28">
        <v>2107</v>
      </c>
      <c r="N112" s="28">
        <v>2080.1</v>
      </c>
      <c r="O112" s="39">
        <v>2532300</v>
      </c>
      <c r="P112" s="40">
        <v>-2.8094415659182498E-2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44951</v>
      </c>
      <c r="E113" s="37">
        <v>1224.75</v>
      </c>
      <c r="F113" s="37">
        <v>1228.2833333333333</v>
      </c>
      <c r="G113" s="38">
        <v>1217.5666666666666</v>
      </c>
      <c r="H113" s="38">
        <v>1210.3833333333332</v>
      </c>
      <c r="I113" s="38">
        <v>1199.6666666666665</v>
      </c>
      <c r="J113" s="38">
        <v>1235.4666666666667</v>
      </c>
      <c r="K113" s="38">
        <v>1246.1833333333334</v>
      </c>
      <c r="L113" s="38">
        <v>1253.3666666666668</v>
      </c>
      <c r="M113" s="28">
        <v>1239</v>
      </c>
      <c r="N113" s="28">
        <v>1221.0999999999999</v>
      </c>
      <c r="O113" s="39">
        <v>22407300</v>
      </c>
      <c r="P113" s="40">
        <v>3.2856253889234598E-2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44951</v>
      </c>
      <c r="E114" s="37">
        <v>177.4</v>
      </c>
      <c r="F114" s="37">
        <v>176.03333333333333</v>
      </c>
      <c r="G114" s="38">
        <v>174.26666666666665</v>
      </c>
      <c r="H114" s="38">
        <v>171.13333333333333</v>
      </c>
      <c r="I114" s="38">
        <v>169.36666666666665</v>
      </c>
      <c r="J114" s="38">
        <v>179.16666666666666</v>
      </c>
      <c r="K114" s="38">
        <v>180.93333333333337</v>
      </c>
      <c r="L114" s="38">
        <v>184.06666666666666</v>
      </c>
      <c r="M114" s="28">
        <v>177.8</v>
      </c>
      <c r="N114" s="28">
        <v>172.9</v>
      </c>
      <c r="O114" s="39">
        <v>20358800</v>
      </c>
      <c r="P114" s="40">
        <v>-3.4395750332005315E-2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44951</v>
      </c>
      <c r="E115" s="37">
        <v>1546.5</v>
      </c>
      <c r="F115" s="37">
        <v>1546.2166666666665</v>
      </c>
      <c r="G115" s="38">
        <v>1540.133333333333</v>
      </c>
      <c r="H115" s="38">
        <v>1533.7666666666664</v>
      </c>
      <c r="I115" s="38">
        <v>1527.6833333333329</v>
      </c>
      <c r="J115" s="38">
        <v>1552.583333333333</v>
      </c>
      <c r="K115" s="38">
        <v>1558.6666666666665</v>
      </c>
      <c r="L115" s="38">
        <v>1565.0333333333331</v>
      </c>
      <c r="M115" s="28">
        <v>1552.3</v>
      </c>
      <c r="N115" s="28">
        <v>1539.85</v>
      </c>
      <c r="O115" s="39">
        <v>33828000</v>
      </c>
      <c r="P115" s="40">
        <v>-9.9971904851095719E-3</v>
      </c>
    </row>
    <row r="116" spans="1:16" ht="12.75" customHeight="1">
      <c r="A116" s="28">
        <v>106</v>
      </c>
      <c r="B116" s="29" t="s">
        <v>86</v>
      </c>
      <c r="C116" s="30" t="s">
        <v>392</v>
      </c>
      <c r="D116" s="31">
        <v>44951</v>
      </c>
      <c r="E116" s="37">
        <v>427.75</v>
      </c>
      <c r="F116" s="37">
        <v>426.90000000000003</v>
      </c>
      <c r="G116" s="38">
        <v>423.05000000000007</v>
      </c>
      <c r="H116" s="38">
        <v>418.35</v>
      </c>
      <c r="I116" s="38">
        <v>414.50000000000006</v>
      </c>
      <c r="J116" s="38">
        <v>431.60000000000008</v>
      </c>
      <c r="K116" s="38">
        <v>435.4500000000001</v>
      </c>
      <c r="L116" s="38">
        <v>440.15000000000009</v>
      </c>
      <c r="M116" s="28">
        <v>430.75</v>
      </c>
      <c r="N116" s="28">
        <v>422.2</v>
      </c>
      <c r="O116" s="39">
        <v>5139000</v>
      </c>
      <c r="P116" s="40">
        <v>-5.8038305281485781E-3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44951</v>
      </c>
      <c r="E117" s="37">
        <v>82.4</v>
      </c>
      <c r="F117" s="37">
        <v>82.283333333333331</v>
      </c>
      <c r="G117" s="38">
        <v>81.466666666666669</v>
      </c>
      <c r="H117" s="38">
        <v>80.533333333333331</v>
      </c>
      <c r="I117" s="38">
        <v>79.716666666666669</v>
      </c>
      <c r="J117" s="38">
        <v>83.216666666666669</v>
      </c>
      <c r="K117" s="38">
        <v>84.033333333333331</v>
      </c>
      <c r="L117" s="38">
        <v>84.966666666666669</v>
      </c>
      <c r="M117" s="28">
        <v>83.1</v>
      </c>
      <c r="N117" s="28">
        <v>81.349999999999994</v>
      </c>
      <c r="O117" s="39">
        <v>87321000</v>
      </c>
      <c r="P117" s="40">
        <v>1.0059237733318432E-3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44951</v>
      </c>
      <c r="E118" s="37">
        <v>870.7</v>
      </c>
      <c r="F118" s="37">
        <v>865.81666666666661</v>
      </c>
      <c r="G118" s="38">
        <v>853.63333333333321</v>
      </c>
      <c r="H118" s="38">
        <v>836.56666666666661</v>
      </c>
      <c r="I118" s="38">
        <v>824.38333333333321</v>
      </c>
      <c r="J118" s="38">
        <v>882.88333333333321</v>
      </c>
      <c r="K118" s="38">
        <v>895.06666666666661</v>
      </c>
      <c r="L118" s="38">
        <v>912.13333333333321</v>
      </c>
      <c r="M118" s="28">
        <v>878</v>
      </c>
      <c r="N118" s="28">
        <v>848.75</v>
      </c>
      <c r="O118" s="39">
        <v>1749150</v>
      </c>
      <c r="P118" s="40">
        <v>3.1825153374233126E-2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44951</v>
      </c>
      <c r="E119" s="37">
        <v>642.35</v>
      </c>
      <c r="F119" s="37">
        <v>641.38333333333333</v>
      </c>
      <c r="G119" s="38">
        <v>639.11666666666667</v>
      </c>
      <c r="H119" s="38">
        <v>635.88333333333333</v>
      </c>
      <c r="I119" s="38">
        <v>633.61666666666667</v>
      </c>
      <c r="J119" s="38">
        <v>644.61666666666667</v>
      </c>
      <c r="K119" s="38">
        <v>646.88333333333333</v>
      </c>
      <c r="L119" s="38">
        <v>650.11666666666667</v>
      </c>
      <c r="M119" s="28">
        <v>643.65</v>
      </c>
      <c r="N119" s="28">
        <v>638.15</v>
      </c>
      <c r="O119" s="39">
        <v>14747250</v>
      </c>
      <c r="P119" s="40">
        <v>3.9911836540179905E-3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44951</v>
      </c>
      <c r="E120" s="37">
        <v>335.55</v>
      </c>
      <c r="F120" s="37">
        <v>335.05</v>
      </c>
      <c r="G120" s="38">
        <v>333.15000000000003</v>
      </c>
      <c r="H120" s="38">
        <v>330.75</v>
      </c>
      <c r="I120" s="38">
        <v>328.85</v>
      </c>
      <c r="J120" s="38">
        <v>337.45000000000005</v>
      </c>
      <c r="K120" s="38">
        <v>339.35</v>
      </c>
      <c r="L120" s="38">
        <v>341.75000000000006</v>
      </c>
      <c r="M120" s="28">
        <v>336.95</v>
      </c>
      <c r="N120" s="28">
        <v>332.65</v>
      </c>
      <c r="O120" s="39">
        <v>71280000</v>
      </c>
      <c r="P120" s="40">
        <v>2.9224904701397714E-2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44951</v>
      </c>
      <c r="E121" s="37">
        <v>602.75</v>
      </c>
      <c r="F121" s="37">
        <v>598.98333333333335</v>
      </c>
      <c r="G121" s="38">
        <v>593.06666666666672</v>
      </c>
      <c r="H121" s="38">
        <v>583.38333333333333</v>
      </c>
      <c r="I121" s="38">
        <v>577.4666666666667</v>
      </c>
      <c r="J121" s="38">
        <v>608.66666666666674</v>
      </c>
      <c r="K121" s="38">
        <v>614.58333333333326</v>
      </c>
      <c r="L121" s="38">
        <v>624.26666666666677</v>
      </c>
      <c r="M121" s="28">
        <v>604.9</v>
      </c>
      <c r="N121" s="28">
        <v>589.29999999999995</v>
      </c>
      <c r="O121" s="39">
        <v>19763750</v>
      </c>
      <c r="P121" s="40">
        <v>3.0099680760961627E-2</v>
      </c>
    </row>
    <row r="122" spans="1:16" ht="12.75" customHeight="1">
      <c r="A122" s="28">
        <v>112</v>
      </c>
      <c r="B122" s="29" t="s">
        <v>42</v>
      </c>
      <c r="C122" s="30" t="s">
        <v>394</v>
      </c>
      <c r="D122" s="31">
        <v>44951</v>
      </c>
      <c r="E122" s="37">
        <v>2978.9</v>
      </c>
      <c r="F122" s="37">
        <v>2966.7000000000003</v>
      </c>
      <c r="G122" s="38">
        <v>2943.5000000000005</v>
      </c>
      <c r="H122" s="38">
        <v>2908.1000000000004</v>
      </c>
      <c r="I122" s="38">
        <v>2884.9000000000005</v>
      </c>
      <c r="J122" s="38">
        <v>3002.1000000000004</v>
      </c>
      <c r="K122" s="38">
        <v>3025.3</v>
      </c>
      <c r="L122" s="38">
        <v>3060.7000000000003</v>
      </c>
      <c r="M122" s="28">
        <v>2989.9</v>
      </c>
      <c r="N122" s="28">
        <v>2931.3</v>
      </c>
      <c r="O122" s="39">
        <v>604250</v>
      </c>
      <c r="P122" s="40">
        <v>3.3208800332088003E-3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44951</v>
      </c>
      <c r="E123" s="37">
        <v>767.55</v>
      </c>
      <c r="F123" s="37">
        <v>763.85</v>
      </c>
      <c r="G123" s="38">
        <v>758.85</v>
      </c>
      <c r="H123" s="38">
        <v>750.15</v>
      </c>
      <c r="I123" s="38">
        <v>745.15</v>
      </c>
      <c r="J123" s="38">
        <v>772.55000000000007</v>
      </c>
      <c r="K123" s="38">
        <v>777.55000000000007</v>
      </c>
      <c r="L123" s="38">
        <v>786.25000000000011</v>
      </c>
      <c r="M123" s="28">
        <v>768.85</v>
      </c>
      <c r="N123" s="28">
        <v>755.15</v>
      </c>
      <c r="O123" s="39">
        <v>25573050</v>
      </c>
      <c r="P123" s="40">
        <v>1.4622388859132298E-2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44951</v>
      </c>
      <c r="E124" s="37">
        <v>504.45</v>
      </c>
      <c r="F124" s="37">
        <v>501.35000000000008</v>
      </c>
      <c r="G124" s="38">
        <v>496.20000000000016</v>
      </c>
      <c r="H124" s="38">
        <v>487.9500000000001</v>
      </c>
      <c r="I124" s="38">
        <v>482.80000000000018</v>
      </c>
      <c r="J124" s="38">
        <v>509.60000000000014</v>
      </c>
      <c r="K124" s="38">
        <v>514.75000000000011</v>
      </c>
      <c r="L124" s="38">
        <v>523.00000000000011</v>
      </c>
      <c r="M124" s="28">
        <v>506.5</v>
      </c>
      <c r="N124" s="28">
        <v>493.1</v>
      </c>
      <c r="O124" s="39">
        <v>16277500</v>
      </c>
      <c r="P124" s="40">
        <v>-1.9280012050007532E-2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44951</v>
      </c>
      <c r="E125" s="37">
        <v>1802.45</v>
      </c>
      <c r="F125" s="37">
        <v>1810.5333333333335</v>
      </c>
      <c r="G125" s="38">
        <v>1791.4666666666672</v>
      </c>
      <c r="H125" s="38">
        <v>1780.4833333333336</v>
      </c>
      <c r="I125" s="38">
        <v>1761.4166666666672</v>
      </c>
      <c r="J125" s="38">
        <v>1821.5166666666671</v>
      </c>
      <c r="K125" s="38">
        <v>1840.5833333333333</v>
      </c>
      <c r="L125" s="38">
        <v>1851.5666666666671</v>
      </c>
      <c r="M125" s="28">
        <v>1829.6</v>
      </c>
      <c r="N125" s="28">
        <v>1799.55</v>
      </c>
      <c r="O125" s="39">
        <v>35588400</v>
      </c>
      <c r="P125" s="40">
        <v>9.1762891041491795E-3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44951</v>
      </c>
      <c r="E126" s="37">
        <v>95.5</v>
      </c>
      <c r="F126" s="37">
        <v>95.333333333333329</v>
      </c>
      <c r="G126" s="38">
        <v>94.86666666666666</v>
      </c>
      <c r="H126" s="38">
        <v>94.233333333333334</v>
      </c>
      <c r="I126" s="38">
        <v>93.766666666666666</v>
      </c>
      <c r="J126" s="38">
        <v>95.966666666666654</v>
      </c>
      <c r="K126" s="38">
        <v>96.433333333333323</v>
      </c>
      <c r="L126" s="38">
        <v>97.066666666666649</v>
      </c>
      <c r="M126" s="28">
        <v>95.8</v>
      </c>
      <c r="N126" s="28">
        <v>94.7</v>
      </c>
      <c r="O126" s="39">
        <v>87267796</v>
      </c>
      <c r="P126" s="40">
        <v>-9.922041105598866E-3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44951</v>
      </c>
      <c r="E127" s="37">
        <v>2159.8000000000002</v>
      </c>
      <c r="F127" s="37">
        <v>2151.9</v>
      </c>
      <c r="G127" s="38">
        <v>2140.5</v>
      </c>
      <c r="H127" s="38">
        <v>2121.1999999999998</v>
      </c>
      <c r="I127" s="38">
        <v>2109.7999999999997</v>
      </c>
      <c r="J127" s="38">
        <v>2171.2000000000003</v>
      </c>
      <c r="K127" s="38">
        <v>2182.6000000000008</v>
      </c>
      <c r="L127" s="38">
        <v>2201.9000000000005</v>
      </c>
      <c r="M127" s="28">
        <v>2163.3000000000002</v>
      </c>
      <c r="N127" s="28">
        <v>2132.6</v>
      </c>
      <c r="O127" s="39">
        <v>1367500</v>
      </c>
      <c r="P127" s="40">
        <v>-1.4059120403749098E-2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44951</v>
      </c>
      <c r="E128" s="37">
        <v>355.7</v>
      </c>
      <c r="F128" s="37">
        <v>354.63333333333338</v>
      </c>
      <c r="G128" s="38">
        <v>352.56666666666678</v>
      </c>
      <c r="H128" s="38">
        <v>349.43333333333339</v>
      </c>
      <c r="I128" s="38">
        <v>347.36666666666679</v>
      </c>
      <c r="J128" s="38">
        <v>357.76666666666677</v>
      </c>
      <c r="K128" s="38">
        <v>359.83333333333337</v>
      </c>
      <c r="L128" s="38">
        <v>362.96666666666675</v>
      </c>
      <c r="M128" s="28">
        <v>356.7</v>
      </c>
      <c r="N128" s="28">
        <v>351.5</v>
      </c>
      <c r="O128" s="39">
        <v>10016600</v>
      </c>
      <c r="P128" s="40">
        <v>-6.3291139240506328E-3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44951</v>
      </c>
      <c r="E129" s="37">
        <v>397.75</v>
      </c>
      <c r="F129" s="37">
        <v>396.7</v>
      </c>
      <c r="G129" s="38">
        <v>394.2</v>
      </c>
      <c r="H129" s="38">
        <v>390.65</v>
      </c>
      <c r="I129" s="38">
        <v>388.15</v>
      </c>
      <c r="J129" s="38">
        <v>400.25</v>
      </c>
      <c r="K129" s="38">
        <v>402.75</v>
      </c>
      <c r="L129" s="38">
        <v>406.3</v>
      </c>
      <c r="M129" s="28">
        <v>399.2</v>
      </c>
      <c r="N129" s="28">
        <v>393.15</v>
      </c>
      <c r="O129" s="39">
        <v>14302000</v>
      </c>
      <c r="P129" s="40">
        <v>-2.8924497555676262E-2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44951</v>
      </c>
      <c r="E130" s="37">
        <v>2264.9</v>
      </c>
      <c r="F130" s="37">
        <v>2247.2166666666667</v>
      </c>
      <c r="G130" s="38">
        <v>2220.1833333333334</v>
      </c>
      <c r="H130" s="38">
        <v>2175.4666666666667</v>
      </c>
      <c r="I130" s="38">
        <v>2148.4333333333334</v>
      </c>
      <c r="J130" s="38">
        <v>2291.9333333333334</v>
      </c>
      <c r="K130" s="38">
        <v>2318.9666666666672</v>
      </c>
      <c r="L130" s="38">
        <v>2363.6833333333334</v>
      </c>
      <c r="M130" s="28">
        <v>2274.25</v>
      </c>
      <c r="N130" s="28">
        <v>2202.5</v>
      </c>
      <c r="O130" s="39">
        <v>9161400</v>
      </c>
      <c r="P130" s="40">
        <v>1.5597459177225714E-2</v>
      </c>
    </row>
    <row r="131" spans="1:16" ht="12.75" customHeight="1">
      <c r="A131" s="28">
        <v>121</v>
      </c>
      <c r="B131" s="29" t="s">
        <v>86</v>
      </c>
      <c r="C131" s="30" t="s">
        <v>880</v>
      </c>
      <c r="D131" s="31">
        <v>44951</v>
      </c>
      <c r="E131" s="37">
        <v>4289.6499999999996</v>
      </c>
      <c r="F131" s="37">
        <v>4289.55</v>
      </c>
      <c r="G131" s="38">
        <v>4270.1000000000004</v>
      </c>
      <c r="H131" s="38">
        <v>4250.55</v>
      </c>
      <c r="I131" s="38">
        <v>4231.1000000000004</v>
      </c>
      <c r="J131" s="38">
        <v>4309.1000000000004</v>
      </c>
      <c r="K131" s="38">
        <v>4328.5499999999993</v>
      </c>
      <c r="L131" s="38">
        <v>4348.1000000000004</v>
      </c>
      <c r="M131" s="28">
        <v>4309</v>
      </c>
      <c r="N131" s="28">
        <v>4270</v>
      </c>
      <c r="O131" s="39">
        <v>2021700</v>
      </c>
      <c r="P131" s="40">
        <v>-1.4261683610034374E-2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44951</v>
      </c>
      <c r="E132" s="37">
        <v>3419.3</v>
      </c>
      <c r="F132" s="37">
        <v>3419.3833333333337</v>
      </c>
      <c r="G132" s="38">
        <v>3403.6166666666672</v>
      </c>
      <c r="H132" s="38">
        <v>3387.9333333333334</v>
      </c>
      <c r="I132" s="38">
        <v>3372.166666666667</v>
      </c>
      <c r="J132" s="38">
        <v>3435.0666666666675</v>
      </c>
      <c r="K132" s="38">
        <v>3450.8333333333339</v>
      </c>
      <c r="L132" s="38">
        <v>3466.5166666666678</v>
      </c>
      <c r="M132" s="28">
        <v>3435.15</v>
      </c>
      <c r="N132" s="28">
        <v>3403.7</v>
      </c>
      <c r="O132" s="39">
        <v>1660800</v>
      </c>
      <c r="P132" s="40">
        <v>-4.8470264695771745E-2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44951</v>
      </c>
      <c r="E133" s="37">
        <v>767.35</v>
      </c>
      <c r="F133" s="37">
        <v>763.58333333333337</v>
      </c>
      <c r="G133" s="38">
        <v>757.26666666666677</v>
      </c>
      <c r="H133" s="38">
        <v>747.18333333333339</v>
      </c>
      <c r="I133" s="38">
        <v>740.86666666666679</v>
      </c>
      <c r="J133" s="38">
        <v>773.66666666666674</v>
      </c>
      <c r="K133" s="38">
        <v>779.98333333333335</v>
      </c>
      <c r="L133" s="38">
        <v>790.06666666666672</v>
      </c>
      <c r="M133" s="28">
        <v>769.9</v>
      </c>
      <c r="N133" s="28">
        <v>753.5</v>
      </c>
      <c r="O133" s="39">
        <v>6067300</v>
      </c>
      <c r="P133" s="40">
        <v>-5.0181209924728184E-3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44951</v>
      </c>
      <c r="E134" s="37">
        <v>1320.6</v>
      </c>
      <c r="F134" s="37">
        <v>1318.2166666666665</v>
      </c>
      <c r="G134" s="38">
        <v>1313.4333333333329</v>
      </c>
      <c r="H134" s="38">
        <v>1306.2666666666664</v>
      </c>
      <c r="I134" s="38">
        <v>1301.4833333333329</v>
      </c>
      <c r="J134" s="38">
        <v>1325.383333333333</v>
      </c>
      <c r="K134" s="38">
        <v>1330.1666666666663</v>
      </c>
      <c r="L134" s="38">
        <v>1337.333333333333</v>
      </c>
      <c r="M134" s="28">
        <v>1323</v>
      </c>
      <c r="N134" s="28">
        <v>1311.05</v>
      </c>
      <c r="O134" s="39">
        <v>14301700</v>
      </c>
      <c r="P134" s="40">
        <v>1.9969047975637762E-2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44951</v>
      </c>
      <c r="E135" s="37">
        <v>232.85</v>
      </c>
      <c r="F135" s="37">
        <v>231.96666666666667</v>
      </c>
      <c r="G135" s="38">
        <v>230.23333333333335</v>
      </c>
      <c r="H135" s="38">
        <v>227.61666666666667</v>
      </c>
      <c r="I135" s="38">
        <v>225.88333333333335</v>
      </c>
      <c r="J135" s="38">
        <v>234.58333333333334</v>
      </c>
      <c r="K135" s="38">
        <v>236.31666666666663</v>
      </c>
      <c r="L135" s="38">
        <v>238.93333333333334</v>
      </c>
      <c r="M135" s="28">
        <v>233.7</v>
      </c>
      <c r="N135" s="28">
        <v>229.35</v>
      </c>
      <c r="O135" s="39">
        <v>22892000</v>
      </c>
      <c r="P135" s="40">
        <v>4.3875043875043875E-3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44951</v>
      </c>
      <c r="E136" s="37">
        <v>117.1</v>
      </c>
      <c r="F136" s="37">
        <v>116.5</v>
      </c>
      <c r="G136" s="38">
        <v>115.35</v>
      </c>
      <c r="H136" s="38">
        <v>113.6</v>
      </c>
      <c r="I136" s="38">
        <v>112.44999999999999</v>
      </c>
      <c r="J136" s="38">
        <v>118.25</v>
      </c>
      <c r="K136" s="38">
        <v>119.4</v>
      </c>
      <c r="L136" s="38">
        <v>121.15</v>
      </c>
      <c r="M136" s="28">
        <v>117.65</v>
      </c>
      <c r="N136" s="28">
        <v>114.75</v>
      </c>
      <c r="O136" s="39">
        <v>51714000</v>
      </c>
      <c r="P136" s="40">
        <v>-5.2648933831611344E-2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44951</v>
      </c>
      <c r="E137" s="37">
        <v>508.6</v>
      </c>
      <c r="F137" s="37">
        <v>508.4666666666667</v>
      </c>
      <c r="G137" s="38">
        <v>506.63333333333338</v>
      </c>
      <c r="H137" s="38">
        <v>504.66666666666669</v>
      </c>
      <c r="I137" s="38">
        <v>502.83333333333337</v>
      </c>
      <c r="J137" s="38">
        <v>510.43333333333339</v>
      </c>
      <c r="K137" s="38">
        <v>512.26666666666665</v>
      </c>
      <c r="L137" s="38">
        <v>514.23333333333335</v>
      </c>
      <c r="M137" s="28">
        <v>510.3</v>
      </c>
      <c r="N137" s="28">
        <v>506.5</v>
      </c>
      <c r="O137" s="39">
        <v>9196800</v>
      </c>
      <c r="P137" s="40">
        <v>4.8511865740133737E-3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44951</v>
      </c>
      <c r="E138" s="37">
        <v>8512.2000000000007</v>
      </c>
      <c r="F138" s="37">
        <v>8518.0000000000018</v>
      </c>
      <c r="G138" s="38">
        <v>8481.1500000000033</v>
      </c>
      <c r="H138" s="38">
        <v>8450.1000000000022</v>
      </c>
      <c r="I138" s="38">
        <v>8413.2500000000036</v>
      </c>
      <c r="J138" s="38">
        <v>8549.0500000000029</v>
      </c>
      <c r="K138" s="38">
        <v>8585.9000000000015</v>
      </c>
      <c r="L138" s="38">
        <v>8616.9500000000025</v>
      </c>
      <c r="M138" s="28">
        <v>8554.85</v>
      </c>
      <c r="N138" s="28">
        <v>8486.9500000000007</v>
      </c>
      <c r="O138" s="39">
        <v>3013400</v>
      </c>
      <c r="P138" s="40">
        <v>4.4331855604813177E-3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44951</v>
      </c>
      <c r="E139" s="37">
        <v>850.55</v>
      </c>
      <c r="F139" s="37">
        <v>851.06666666666661</v>
      </c>
      <c r="G139" s="38">
        <v>847.48333333333323</v>
      </c>
      <c r="H139" s="38">
        <v>844.41666666666663</v>
      </c>
      <c r="I139" s="38">
        <v>840.83333333333326</v>
      </c>
      <c r="J139" s="38">
        <v>854.13333333333321</v>
      </c>
      <c r="K139" s="38">
        <v>857.7166666666667</v>
      </c>
      <c r="L139" s="38">
        <v>860.78333333333319</v>
      </c>
      <c r="M139" s="28">
        <v>854.65</v>
      </c>
      <c r="N139" s="28">
        <v>848</v>
      </c>
      <c r="O139" s="39">
        <v>14808750</v>
      </c>
      <c r="P139" s="40">
        <v>5.3035767321481606E-3</v>
      </c>
    </row>
    <row r="140" spans="1:16" ht="12.75" customHeight="1">
      <c r="A140" s="28">
        <v>130</v>
      </c>
      <c r="B140" s="29" t="s">
        <v>44</v>
      </c>
      <c r="C140" s="30" t="s">
        <v>425</v>
      </c>
      <c r="D140" s="31">
        <v>44951</v>
      </c>
      <c r="E140" s="37">
        <v>1614.9</v>
      </c>
      <c r="F140" s="37">
        <v>1613.8666666666668</v>
      </c>
      <c r="G140" s="38">
        <v>1599.2833333333335</v>
      </c>
      <c r="H140" s="38">
        <v>1583.6666666666667</v>
      </c>
      <c r="I140" s="38">
        <v>1569.0833333333335</v>
      </c>
      <c r="J140" s="38">
        <v>1629.4833333333336</v>
      </c>
      <c r="K140" s="38">
        <v>1644.0666666666666</v>
      </c>
      <c r="L140" s="38">
        <v>1659.6833333333336</v>
      </c>
      <c r="M140" s="28">
        <v>1628.45</v>
      </c>
      <c r="N140" s="28">
        <v>1598.25</v>
      </c>
      <c r="O140" s="39">
        <v>1404800</v>
      </c>
      <c r="P140" s="40">
        <v>-9.4144957441320606E-2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44951</v>
      </c>
      <c r="E141" s="37">
        <v>1378.4</v>
      </c>
      <c r="F141" s="37">
        <v>1382.4166666666667</v>
      </c>
      <c r="G141" s="38">
        <v>1369.8333333333335</v>
      </c>
      <c r="H141" s="38">
        <v>1361.2666666666667</v>
      </c>
      <c r="I141" s="38">
        <v>1348.6833333333334</v>
      </c>
      <c r="J141" s="38">
        <v>1390.9833333333336</v>
      </c>
      <c r="K141" s="38">
        <v>1403.5666666666671</v>
      </c>
      <c r="L141" s="38">
        <v>1412.1333333333337</v>
      </c>
      <c r="M141" s="28">
        <v>1395</v>
      </c>
      <c r="N141" s="28">
        <v>1373.85</v>
      </c>
      <c r="O141" s="39">
        <v>1282400</v>
      </c>
      <c r="P141" s="40">
        <v>-1.4448201660006148E-2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44951</v>
      </c>
      <c r="E142" s="37">
        <v>828.1</v>
      </c>
      <c r="F142" s="37">
        <v>821.36666666666667</v>
      </c>
      <c r="G142" s="38">
        <v>812.73333333333335</v>
      </c>
      <c r="H142" s="38">
        <v>797.36666666666667</v>
      </c>
      <c r="I142" s="38">
        <v>788.73333333333335</v>
      </c>
      <c r="J142" s="38">
        <v>836.73333333333335</v>
      </c>
      <c r="K142" s="38">
        <v>845.36666666666679</v>
      </c>
      <c r="L142" s="38">
        <v>860.73333333333335</v>
      </c>
      <c r="M142" s="28">
        <v>830</v>
      </c>
      <c r="N142" s="28">
        <v>806</v>
      </c>
      <c r="O142" s="39">
        <v>5172700</v>
      </c>
      <c r="P142" s="40">
        <v>-1.7652141710899887E-2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44951</v>
      </c>
      <c r="E143" s="37">
        <v>865</v>
      </c>
      <c r="F143" s="37">
        <v>862.65</v>
      </c>
      <c r="G143" s="38">
        <v>856.8</v>
      </c>
      <c r="H143" s="38">
        <v>848.6</v>
      </c>
      <c r="I143" s="38">
        <v>842.75</v>
      </c>
      <c r="J143" s="38">
        <v>870.84999999999991</v>
      </c>
      <c r="K143" s="38">
        <v>876.7</v>
      </c>
      <c r="L143" s="38">
        <v>884.89999999999986</v>
      </c>
      <c r="M143" s="28">
        <v>868.5</v>
      </c>
      <c r="N143" s="28">
        <v>854.45</v>
      </c>
      <c r="O143" s="39">
        <v>2489600</v>
      </c>
      <c r="P143" s="40">
        <v>1.038961038961039E-2</v>
      </c>
    </row>
    <row r="144" spans="1:16" ht="12.75" customHeight="1">
      <c r="A144" s="28">
        <v>134</v>
      </c>
      <c r="B144" s="29" t="s">
        <v>49</v>
      </c>
      <c r="C144" s="30" t="s">
        <v>804</v>
      </c>
      <c r="D144" s="31">
        <v>44951</v>
      </c>
      <c r="E144" s="37">
        <v>74.349999999999994</v>
      </c>
      <c r="F144" s="37">
        <v>74.266666666666666</v>
      </c>
      <c r="G144" s="38">
        <v>73.883333333333326</v>
      </c>
      <c r="H144" s="38">
        <v>73.416666666666657</v>
      </c>
      <c r="I144" s="38">
        <v>73.033333333333317</v>
      </c>
      <c r="J144" s="38">
        <v>74.733333333333334</v>
      </c>
      <c r="K144" s="38">
        <v>75.116666666666688</v>
      </c>
      <c r="L144" s="38">
        <v>75.583333333333343</v>
      </c>
      <c r="M144" s="28">
        <v>74.650000000000006</v>
      </c>
      <c r="N144" s="28">
        <v>73.8</v>
      </c>
      <c r="O144" s="39">
        <v>74641500</v>
      </c>
      <c r="P144" s="40">
        <v>2.4476475387544194E-3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44951</v>
      </c>
      <c r="E145" s="37">
        <v>2049.25</v>
      </c>
      <c r="F145" s="37">
        <v>2049.1333333333332</v>
      </c>
      <c r="G145" s="38">
        <v>2038.6166666666663</v>
      </c>
      <c r="H145" s="38">
        <v>2027.9833333333331</v>
      </c>
      <c r="I145" s="38">
        <v>2017.4666666666662</v>
      </c>
      <c r="J145" s="38">
        <v>2059.7666666666664</v>
      </c>
      <c r="K145" s="38">
        <v>2070.2833333333328</v>
      </c>
      <c r="L145" s="38">
        <v>2080.9166666666665</v>
      </c>
      <c r="M145" s="28">
        <v>2059.65</v>
      </c>
      <c r="N145" s="28">
        <v>2038.5</v>
      </c>
      <c r="O145" s="39">
        <v>1500675</v>
      </c>
      <c r="P145" s="40">
        <v>-7.8181818181818179E-3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44951</v>
      </c>
      <c r="E146" s="37">
        <v>90225.7</v>
      </c>
      <c r="F146" s="37">
        <v>89989.150000000009</v>
      </c>
      <c r="G146" s="38">
        <v>89479.550000000017</v>
      </c>
      <c r="H146" s="38">
        <v>88733.400000000009</v>
      </c>
      <c r="I146" s="38">
        <v>88223.800000000017</v>
      </c>
      <c r="J146" s="38">
        <v>90735.300000000017</v>
      </c>
      <c r="K146" s="38">
        <v>91244.900000000023</v>
      </c>
      <c r="L146" s="38">
        <v>91991.050000000017</v>
      </c>
      <c r="M146" s="28">
        <v>90498.75</v>
      </c>
      <c r="N146" s="28">
        <v>89243</v>
      </c>
      <c r="O146" s="39">
        <v>55130</v>
      </c>
      <c r="P146" s="40">
        <v>-1.6940085592011413E-2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44951</v>
      </c>
      <c r="E147" s="37">
        <v>1053.05</v>
      </c>
      <c r="F147" s="37">
        <v>1050.1833333333334</v>
      </c>
      <c r="G147" s="38">
        <v>1045.3666666666668</v>
      </c>
      <c r="H147" s="38">
        <v>1037.6833333333334</v>
      </c>
      <c r="I147" s="38">
        <v>1032.8666666666668</v>
      </c>
      <c r="J147" s="38">
        <v>1057.8666666666668</v>
      </c>
      <c r="K147" s="38">
        <v>1062.6833333333334</v>
      </c>
      <c r="L147" s="38">
        <v>1070.3666666666668</v>
      </c>
      <c r="M147" s="28">
        <v>1055</v>
      </c>
      <c r="N147" s="28">
        <v>1042.5</v>
      </c>
      <c r="O147" s="39">
        <v>7807250</v>
      </c>
      <c r="P147" s="40">
        <v>1.4725856029737651E-2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44951</v>
      </c>
      <c r="E148" s="37">
        <v>84.6</v>
      </c>
      <c r="F148" s="37">
        <v>84.433333333333323</v>
      </c>
      <c r="G148" s="38">
        <v>83.766666666666652</v>
      </c>
      <c r="H148" s="38">
        <v>82.933333333333323</v>
      </c>
      <c r="I148" s="38">
        <v>82.266666666666652</v>
      </c>
      <c r="J148" s="38">
        <v>85.266666666666652</v>
      </c>
      <c r="K148" s="38">
        <v>85.933333333333309</v>
      </c>
      <c r="L148" s="38">
        <v>86.766666666666652</v>
      </c>
      <c r="M148" s="28">
        <v>85.1</v>
      </c>
      <c r="N148" s="28">
        <v>83.6</v>
      </c>
      <c r="O148" s="39">
        <v>76162500</v>
      </c>
      <c r="P148" s="40">
        <v>6.1905259855693819E-2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44951</v>
      </c>
      <c r="E149" s="37">
        <v>3759.45</v>
      </c>
      <c r="F149" s="37">
        <v>3747.1666666666665</v>
      </c>
      <c r="G149" s="38">
        <v>3730.083333333333</v>
      </c>
      <c r="H149" s="38">
        <v>3700.7166666666667</v>
      </c>
      <c r="I149" s="38">
        <v>3683.6333333333332</v>
      </c>
      <c r="J149" s="38">
        <v>3776.5333333333328</v>
      </c>
      <c r="K149" s="38">
        <v>3793.6166666666659</v>
      </c>
      <c r="L149" s="38">
        <v>3822.9833333333327</v>
      </c>
      <c r="M149" s="28">
        <v>3764.25</v>
      </c>
      <c r="N149" s="28">
        <v>3717.8</v>
      </c>
      <c r="O149" s="39">
        <v>1404000</v>
      </c>
      <c r="P149" s="40">
        <v>-1.1615628299894404E-2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44951</v>
      </c>
      <c r="E150" s="37">
        <v>4098.2</v>
      </c>
      <c r="F150" s="37">
        <v>4090.4333333333329</v>
      </c>
      <c r="G150" s="38">
        <v>4072.8166666666657</v>
      </c>
      <c r="H150" s="38">
        <v>4047.4333333333329</v>
      </c>
      <c r="I150" s="38">
        <v>4029.8166666666657</v>
      </c>
      <c r="J150" s="38">
        <v>4115.8166666666657</v>
      </c>
      <c r="K150" s="38">
        <v>4133.4333333333334</v>
      </c>
      <c r="L150" s="38">
        <v>4158.8166666666657</v>
      </c>
      <c r="M150" s="28">
        <v>4108.05</v>
      </c>
      <c r="N150" s="28">
        <v>4065.05</v>
      </c>
      <c r="O150" s="39">
        <v>424800</v>
      </c>
      <c r="P150" s="40">
        <v>-2.2774327122153208E-2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44951</v>
      </c>
      <c r="E151" s="37">
        <v>19883.7</v>
      </c>
      <c r="F151" s="37">
        <v>19931.083333333332</v>
      </c>
      <c r="G151" s="38">
        <v>19812.166666666664</v>
      </c>
      <c r="H151" s="38">
        <v>19740.633333333331</v>
      </c>
      <c r="I151" s="38">
        <v>19621.716666666664</v>
      </c>
      <c r="J151" s="38">
        <v>20002.616666666665</v>
      </c>
      <c r="K151" s="38">
        <v>20121.533333333329</v>
      </c>
      <c r="L151" s="38">
        <v>20193.066666666666</v>
      </c>
      <c r="M151" s="28">
        <v>20050</v>
      </c>
      <c r="N151" s="28">
        <v>19859.55</v>
      </c>
      <c r="O151" s="39">
        <v>244880</v>
      </c>
      <c r="P151" s="40">
        <v>8.1739414745790422E-4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44951</v>
      </c>
      <c r="E152" s="37">
        <v>128.65</v>
      </c>
      <c r="F152" s="37">
        <v>127.94999999999999</v>
      </c>
      <c r="G152" s="38">
        <v>126.64999999999998</v>
      </c>
      <c r="H152" s="38">
        <v>124.64999999999999</v>
      </c>
      <c r="I152" s="38">
        <v>123.34999999999998</v>
      </c>
      <c r="J152" s="38">
        <v>129.94999999999999</v>
      </c>
      <c r="K152" s="38">
        <v>131.25</v>
      </c>
      <c r="L152" s="38">
        <v>133.24999999999997</v>
      </c>
      <c r="M152" s="28">
        <v>129.25</v>
      </c>
      <c r="N152" s="28">
        <v>125.95</v>
      </c>
      <c r="O152" s="39">
        <v>40882500</v>
      </c>
      <c r="P152" s="40">
        <v>3.0863497106547146E-2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44951</v>
      </c>
      <c r="E153" s="37">
        <v>169.85</v>
      </c>
      <c r="F153" s="37">
        <v>169.15</v>
      </c>
      <c r="G153" s="38">
        <v>168.3</v>
      </c>
      <c r="H153" s="38">
        <v>166.75</v>
      </c>
      <c r="I153" s="38">
        <v>165.9</v>
      </c>
      <c r="J153" s="38">
        <v>170.70000000000002</v>
      </c>
      <c r="K153" s="38">
        <v>171.54999999999998</v>
      </c>
      <c r="L153" s="38">
        <v>173.10000000000002</v>
      </c>
      <c r="M153" s="28">
        <v>170</v>
      </c>
      <c r="N153" s="28">
        <v>167.6</v>
      </c>
      <c r="O153" s="39">
        <v>63161700</v>
      </c>
      <c r="P153" s="40">
        <v>6.2110610562637787E-2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44951</v>
      </c>
      <c r="E154" s="37">
        <v>853.05</v>
      </c>
      <c r="F154" s="37">
        <v>855.38333333333333</v>
      </c>
      <c r="G154" s="38">
        <v>846.66666666666663</v>
      </c>
      <c r="H154" s="38">
        <v>840.2833333333333</v>
      </c>
      <c r="I154" s="38">
        <v>831.56666666666661</v>
      </c>
      <c r="J154" s="38">
        <v>861.76666666666665</v>
      </c>
      <c r="K154" s="38">
        <v>870.48333333333335</v>
      </c>
      <c r="L154" s="38">
        <v>876.86666666666667</v>
      </c>
      <c r="M154" s="28">
        <v>864.1</v>
      </c>
      <c r="N154" s="28">
        <v>849</v>
      </c>
      <c r="O154" s="39">
        <v>6581400</v>
      </c>
      <c r="P154" s="40">
        <v>3.0939933852555212E-3</v>
      </c>
    </row>
    <row r="155" spans="1:16" ht="12.75" customHeight="1">
      <c r="A155" s="28">
        <v>145</v>
      </c>
      <c r="B155" s="29" t="s">
        <v>86</v>
      </c>
      <c r="C155" s="30" t="s">
        <v>433</v>
      </c>
      <c r="D155" s="31">
        <v>44951</v>
      </c>
      <c r="E155" s="37">
        <v>3119.35</v>
      </c>
      <c r="F155" s="37">
        <v>3125.8333333333335</v>
      </c>
      <c r="G155" s="38">
        <v>3098.9666666666672</v>
      </c>
      <c r="H155" s="38">
        <v>3078.5833333333335</v>
      </c>
      <c r="I155" s="38">
        <v>3051.7166666666672</v>
      </c>
      <c r="J155" s="38">
        <v>3146.2166666666672</v>
      </c>
      <c r="K155" s="38">
        <v>3173.083333333333</v>
      </c>
      <c r="L155" s="38">
        <v>3193.4666666666672</v>
      </c>
      <c r="M155" s="28">
        <v>3152.7</v>
      </c>
      <c r="N155" s="28">
        <v>3105.45</v>
      </c>
      <c r="O155" s="39">
        <v>457800</v>
      </c>
      <c r="P155" s="40">
        <v>-9.9480968858131485E-3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44951</v>
      </c>
      <c r="E156" s="37">
        <v>149.55000000000001</v>
      </c>
      <c r="F156" s="37">
        <v>149.29999999999998</v>
      </c>
      <c r="G156" s="38">
        <v>148.74999999999997</v>
      </c>
      <c r="H156" s="38">
        <v>147.94999999999999</v>
      </c>
      <c r="I156" s="38">
        <v>147.39999999999998</v>
      </c>
      <c r="J156" s="38">
        <v>150.09999999999997</v>
      </c>
      <c r="K156" s="38">
        <v>150.64999999999998</v>
      </c>
      <c r="L156" s="38">
        <v>151.44999999999996</v>
      </c>
      <c r="M156" s="28">
        <v>149.85</v>
      </c>
      <c r="N156" s="28">
        <v>148.5</v>
      </c>
      <c r="O156" s="39">
        <v>38577000</v>
      </c>
      <c r="P156" s="40">
        <v>6.9370330843116335E-2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44951</v>
      </c>
      <c r="E157" s="37">
        <v>40773.15</v>
      </c>
      <c r="F157" s="37">
        <v>40697.166666666664</v>
      </c>
      <c r="G157" s="38">
        <v>40454.333333333328</v>
      </c>
      <c r="H157" s="38">
        <v>40135.516666666663</v>
      </c>
      <c r="I157" s="38">
        <v>39892.683333333327</v>
      </c>
      <c r="J157" s="38">
        <v>41015.98333333333</v>
      </c>
      <c r="K157" s="38">
        <v>41258.816666666658</v>
      </c>
      <c r="L157" s="38">
        <v>41577.633333333331</v>
      </c>
      <c r="M157" s="28">
        <v>40940</v>
      </c>
      <c r="N157" s="28">
        <v>40378.35</v>
      </c>
      <c r="O157" s="39">
        <v>114855</v>
      </c>
      <c r="P157" s="40">
        <v>3.9195192056441075E-4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44951</v>
      </c>
      <c r="E158" s="37">
        <v>829.6</v>
      </c>
      <c r="F158" s="37">
        <v>830.26666666666677</v>
      </c>
      <c r="G158" s="38">
        <v>823.78333333333353</v>
      </c>
      <c r="H158" s="38">
        <v>817.96666666666681</v>
      </c>
      <c r="I158" s="38">
        <v>811.48333333333358</v>
      </c>
      <c r="J158" s="38">
        <v>836.08333333333348</v>
      </c>
      <c r="K158" s="38">
        <v>842.56666666666683</v>
      </c>
      <c r="L158" s="38">
        <v>848.38333333333344</v>
      </c>
      <c r="M158" s="28">
        <v>836.75</v>
      </c>
      <c r="N158" s="28">
        <v>824.45</v>
      </c>
      <c r="O158" s="39">
        <v>5735950</v>
      </c>
      <c r="P158" s="40">
        <v>-3.1542726056203404E-3</v>
      </c>
    </row>
    <row r="159" spans="1:16" ht="12.75" customHeight="1">
      <c r="A159" s="28">
        <v>149</v>
      </c>
      <c r="B159" s="29" t="s">
        <v>86</v>
      </c>
      <c r="C159" s="30" t="s">
        <v>438</v>
      </c>
      <c r="D159" s="31">
        <v>44951</v>
      </c>
      <c r="E159" s="37">
        <v>3954.95</v>
      </c>
      <c r="F159" s="37">
        <v>3965.7999999999997</v>
      </c>
      <c r="G159" s="38">
        <v>3926.5999999999995</v>
      </c>
      <c r="H159" s="38">
        <v>3898.2499999999995</v>
      </c>
      <c r="I159" s="38">
        <v>3859.0499999999993</v>
      </c>
      <c r="J159" s="38">
        <v>3994.1499999999996</v>
      </c>
      <c r="K159" s="38">
        <v>4033.3499999999995</v>
      </c>
      <c r="L159" s="38">
        <v>4061.7</v>
      </c>
      <c r="M159" s="28">
        <v>4005</v>
      </c>
      <c r="N159" s="28">
        <v>3937.45</v>
      </c>
      <c r="O159" s="39">
        <v>616875</v>
      </c>
      <c r="P159" s="40">
        <v>8.7291795188155455E-2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44951</v>
      </c>
      <c r="E160" s="37">
        <v>222.1</v>
      </c>
      <c r="F160" s="37">
        <v>221.45000000000002</v>
      </c>
      <c r="G160" s="38">
        <v>220.55000000000004</v>
      </c>
      <c r="H160" s="38">
        <v>219.00000000000003</v>
      </c>
      <c r="I160" s="38">
        <v>218.10000000000005</v>
      </c>
      <c r="J160" s="38">
        <v>223.00000000000003</v>
      </c>
      <c r="K160" s="38">
        <v>223.9</v>
      </c>
      <c r="L160" s="38">
        <v>225.45000000000002</v>
      </c>
      <c r="M160" s="28">
        <v>222.35</v>
      </c>
      <c r="N160" s="28">
        <v>219.9</v>
      </c>
      <c r="O160" s="39">
        <v>12240000</v>
      </c>
      <c r="P160" s="40">
        <v>-1.5918958031837915E-2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44951</v>
      </c>
      <c r="E161" s="37">
        <v>151.85</v>
      </c>
      <c r="F161" s="37">
        <v>151.38333333333333</v>
      </c>
      <c r="G161" s="38">
        <v>150.56666666666666</v>
      </c>
      <c r="H161" s="38">
        <v>149.28333333333333</v>
      </c>
      <c r="I161" s="38">
        <v>148.46666666666667</v>
      </c>
      <c r="J161" s="38">
        <v>152.66666666666666</v>
      </c>
      <c r="K161" s="38">
        <v>153.48333333333332</v>
      </c>
      <c r="L161" s="38">
        <v>154.76666666666665</v>
      </c>
      <c r="M161" s="28">
        <v>152.19999999999999</v>
      </c>
      <c r="N161" s="28">
        <v>150.1</v>
      </c>
      <c r="O161" s="39">
        <v>69334600</v>
      </c>
      <c r="P161" s="40">
        <v>-1.0266395256217364E-2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44951</v>
      </c>
      <c r="E162" s="37">
        <v>2495.75</v>
      </c>
      <c r="F162" s="37">
        <v>2478.9333333333334</v>
      </c>
      <c r="G162" s="38">
        <v>2459.3166666666666</v>
      </c>
      <c r="H162" s="38">
        <v>2422.8833333333332</v>
      </c>
      <c r="I162" s="38">
        <v>2403.2666666666664</v>
      </c>
      <c r="J162" s="38">
        <v>2515.3666666666668</v>
      </c>
      <c r="K162" s="38">
        <v>2534.9833333333336</v>
      </c>
      <c r="L162" s="38">
        <v>2571.416666666667</v>
      </c>
      <c r="M162" s="28">
        <v>2498.5500000000002</v>
      </c>
      <c r="N162" s="28">
        <v>2442.5</v>
      </c>
      <c r="O162" s="39">
        <v>2526250</v>
      </c>
      <c r="P162" s="40">
        <v>-7.6598251988608465E-3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44951</v>
      </c>
      <c r="E163" s="37">
        <v>3258.95</v>
      </c>
      <c r="F163" s="37">
        <v>3264.6666666666665</v>
      </c>
      <c r="G163" s="38">
        <v>3239.2833333333328</v>
      </c>
      <c r="H163" s="38">
        <v>3219.6166666666663</v>
      </c>
      <c r="I163" s="38">
        <v>3194.2333333333327</v>
      </c>
      <c r="J163" s="38">
        <v>3284.333333333333</v>
      </c>
      <c r="K163" s="38">
        <v>3309.7166666666672</v>
      </c>
      <c r="L163" s="38">
        <v>3329.3833333333332</v>
      </c>
      <c r="M163" s="28">
        <v>3290.05</v>
      </c>
      <c r="N163" s="28">
        <v>3245</v>
      </c>
      <c r="O163" s="39">
        <v>1689500</v>
      </c>
      <c r="P163" s="40">
        <v>-2.9585798816568048E-4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44951</v>
      </c>
      <c r="E164" s="37">
        <v>56.85</v>
      </c>
      <c r="F164" s="37">
        <v>57.166666666666664</v>
      </c>
      <c r="G164" s="38">
        <v>56.283333333333331</v>
      </c>
      <c r="H164" s="38">
        <v>55.716666666666669</v>
      </c>
      <c r="I164" s="38">
        <v>54.833333333333336</v>
      </c>
      <c r="J164" s="38">
        <v>57.733333333333327</v>
      </c>
      <c r="K164" s="38">
        <v>58.616666666666667</v>
      </c>
      <c r="L164" s="38">
        <v>59.183333333333323</v>
      </c>
      <c r="M164" s="28">
        <v>58.05</v>
      </c>
      <c r="N164" s="28">
        <v>56.6</v>
      </c>
      <c r="O164" s="39">
        <v>249408000</v>
      </c>
      <c r="P164" s="40">
        <v>1.1288439081354613E-2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44951</v>
      </c>
      <c r="E165" s="37">
        <v>2745.35</v>
      </c>
      <c r="F165" s="37">
        <v>2741.3833333333332</v>
      </c>
      <c r="G165" s="38">
        <v>2718.1166666666663</v>
      </c>
      <c r="H165" s="38">
        <v>2690.8833333333332</v>
      </c>
      <c r="I165" s="38">
        <v>2667.6166666666663</v>
      </c>
      <c r="J165" s="38">
        <v>2768.6166666666663</v>
      </c>
      <c r="K165" s="38">
        <v>2791.8833333333328</v>
      </c>
      <c r="L165" s="38">
        <v>2819.1166666666663</v>
      </c>
      <c r="M165" s="28">
        <v>2764.65</v>
      </c>
      <c r="N165" s="28">
        <v>2714.15</v>
      </c>
      <c r="O165" s="39">
        <v>828900</v>
      </c>
      <c r="P165" s="40">
        <v>3.6324010170722849E-3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44951</v>
      </c>
      <c r="E166" s="37">
        <v>219.4</v>
      </c>
      <c r="F166" s="37">
        <v>218.86666666666667</v>
      </c>
      <c r="G166" s="38">
        <v>217.58333333333334</v>
      </c>
      <c r="H166" s="38">
        <v>215.76666666666668</v>
      </c>
      <c r="I166" s="38">
        <v>214.48333333333335</v>
      </c>
      <c r="J166" s="38">
        <v>220.68333333333334</v>
      </c>
      <c r="K166" s="38">
        <v>221.96666666666664</v>
      </c>
      <c r="L166" s="38">
        <v>223.78333333333333</v>
      </c>
      <c r="M166" s="28">
        <v>220.15</v>
      </c>
      <c r="N166" s="28">
        <v>217.05</v>
      </c>
      <c r="O166" s="39">
        <v>36849600</v>
      </c>
      <c r="P166" s="40">
        <v>-2.1017143676924182E-2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44951</v>
      </c>
      <c r="E167" s="37">
        <v>1675.6</v>
      </c>
      <c r="F167" s="37">
        <v>1675.8333333333333</v>
      </c>
      <c r="G167" s="38">
        <v>1661.1666666666665</v>
      </c>
      <c r="H167" s="38">
        <v>1646.7333333333333</v>
      </c>
      <c r="I167" s="38">
        <v>1632.0666666666666</v>
      </c>
      <c r="J167" s="38">
        <v>1690.2666666666664</v>
      </c>
      <c r="K167" s="38">
        <v>1704.9333333333329</v>
      </c>
      <c r="L167" s="38">
        <v>1719.3666666666663</v>
      </c>
      <c r="M167" s="28">
        <v>1690.5</v>
      </c>
      <c r="N167" s="28">
        <v>1661.4</v>
      </c>
      <c r="O167" s="39">
        <v>3889699</v>
      </c>
      <c r="P167" s="40">
        <v>8.1965357183289941E-2</v>
      </c>
    </row>
    <row r="168" spans="1:16" ht="12.75" customHeight="1">
      <c r="A168" s="28">
        <v>158</v>
      </c>
      <c r="B168" s="29" t="s">
        <v>44</v>
      </c>
      <c r="C168" s="30" t="s">
        <v>450</v>
      </c>
      <c r="D168" s="31">
        <v>44951</v>
      </c>
      <c r="E168" s="37">
        <v>179.65</v>
      </c>
      <c r="F168" s="37">
        <v>178.91666666666666</v>
      </c>
      <c r="G168" s="38">
        <v>177.5333333333333</v>
      </c>
      <c r="H168" s="38">
        <v>175.41666666666666</v>
      </c>
      <c r="I168" s="38">
        <v>174.0333333333333</v>
      </c>
      <c r="J168" s="38">
        <v>181.0333333333333</v>
      </c>
      <c r="K168" s="38">
        <v>182.41666666666669</v>
      </c>
      <c r="L168" s="38">
        <v>184.5333333333333</v>
      </c>
      <c r="M168" s="28">
        <v>180.3</v>
      </c>
      <c r="N168" s="28">
        <v>176.8</v>
      </c>
      <c r="O168" s="39">
        <v>12526500</v>
      </c>
      <c r="P168" s="40">
        <v>-3.3416875522138678E-3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44951</v>
      </c>
      <c r="E169" s="37">
        <v>713.45</v>
      </c>
      <c r="F169" s="37">
        <v>710.88333333333333</v>
      </c>
      <c r="G169" s="38">
        <v>706.2166666666667</v>
      </c>
      <c r="H169" s="38">
        <v>698.98333333333335</v>
      </c>
      <c r="I169" s="38">
        <v>694.31666666666672</v>
      </c>
      <c r="J169" s="38">
        <v>718.11666666666667</v>
      </c>
      <c r="K169" s="38">
        <v>722.78333333333342</v>
      </c>
      <c r="L169" s="38">
        <v>730.01666666666665</v>
      </c>
      <c r="M169" s="28">
        <v>715.55</v>
      </c>
      <c r="N169" s="28">
        <v>703.65</v>
      </c>
      <c r="O169" s="39">
        <v>3958450</v>
      </c>
      <c r="P169" s="40">
        <v>2.7808430809975724E-2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44951</v>
      </c>
      <c r="E170" s="37">
        <v>173.05</v>
      </c>
      <c r="F170" s="37">
        <v>172.81666666666669</v>
      </c>
      <c r="G170" s="38">
        <v>171.78333333333339</v>
      </c>
      <c r="H170" s="38">
        <v>170.51666666666671</v>
      </c>
      <c r="I170" s="38">
        <v>169.48333333333341</v>
      </c>
      <c r="J170" s="38">
        <v>174.08333333333337</v>
      </c>
      <c r="K170" s="38">
        <v>175.11666666666667</v>
      </c>
      <c r="L170" s="38">
        <v>176.38333333333335</v>
      </c>
      <c r="M170" s="28">
        <v>173.85</v>
      </c>
      <c r="N170" s="28">
        <v>171.55</v>
      </c>
      <c r="O170" s="39">
        <v>33400000</v>
      </c>
      <c r="P170" s="40">
        <v>3.6945048121701338E-2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44951</v>
      </c>
      <c r="E171" s="37">
        <v>124.15</v>
      </c>
      <c r="F171" s="37">
        <v>123.88333333333334</v>
      </c>
      <c r="G171" s="38">
        <v>123.31666666666668</v>
      </c>
      <c r="H171" s="38">
        <v>122.48333333333333</v>
      </c>
      <c r="I171" s="38">
        <v>121.91666666666667</v>
      </c>
      <c r="J171" s="38">
        <v>124.71666666666668</v>
      </c>
      <c r="K171" s="38">
        <v>125.28333333333335</v>
      </c>
      <c r="L171" s="38">
        <v>126.11666666666669</v>
      </c>
      <c r="M171" s="28">
        <v>124.45</v>
      </c>
      <c r="N171" s="28">
        <v>123.05</v>
      </c>
      <c r="O171" s="39">
        <v>79952000</v>
      </c>
      <c r="P171" s="40">
        <v>3.8167938931297708E-3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44951</v>
      </c>
      <c r="E172" s="37">
        <v>2478.1999999999998</v>
      </c>
      <c r="F172" s="37">
        <v>2481.6666666666665</v>
      </c>
      <c r="G172" s="38">
        <v>2465.5333333333328</v>
      </c>
      <c r="H172" s="38">
        <v>2452.8666666666663</v>
      </c>
      <c r="I172" s="38">
        <v>2436.7333333333327</v>
      </c>
      <c r="J172" s="38">
        <v>2494.333333333333</v>
      </c>
      <c r="K172" s="38">
        <v>2510.4666666666672</v>
      </c>
      <c r="L172" s="38">
        <v>2523.1333333333332</v>
      </c>
      <c r="M172" s="28">
        <v>2497.8000000000002</v>
      </c>
      <c r="N172" s="28">
        <v>2469</v>
      </c>
      <c r="O172" s="39">
        <v>38426750</v>
      </c>
      <c r="P172" s="40">
        <v>1.3083138898775392E-2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44951</v>
      </c>
      <c r="E173" s="37">
        <v>91</v>
      </c>
      <c r="F173" s="37">
        <v>90.033333333333346</v>
      </c>
      <c r="G173" s="38">
        <v>88.516666666666694</v>
      </c>
      <c r="H173" s="38">
        <v>86.033333333333346</v>
      </c>
      <c r="I173" s="38">
        <v>84.516666666666694</v>
      </c>
      <c r="J173" s="38">
        <v>92.516666666666694</v>
      </c>
      <c r="K173" s="38">
        <v>94.033333333333346</v>
      </c>
      <c r="L173" s="38">
        <v>96.516666666666694</v>
      </c>
      <c r="M173" s="28">
        <v>91.55</v>
      </c>
      <c r="N173" s="28">
        <v>87.55</v>
      </c>
      <c r="O173" s="39">
        <v>130400000</v>
      </c>
      <c r="P173" s="40">
        <v>1.989738455762733E-2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44951</v>
      </c>
      <c r="E174" s="37">
        <v>764</v>
      </c>
      <c r="F174" s="37">
        <v>762.83333333333337</v>
      </c>
      <c r="G174" s="38">
        <v>759.86666666666679</v>
      </c>
      <c r="H174" s="38">
        <v>755.73333333333346</v>
      </c>
      <c r="I174" s="38">
        <v>752.76666666666688</v>
      </c>
      <c r="J174" s="38">
        <v>766.9666666666667</v>
      </c>
      <c r="K174" s="38">
        <v>769.93333333333317</v>
      </c>
      <c r="L174" s="38">
        <v>774.06666666666661</v>
      </c>
      <c r="M174" s="28">
        <v>765.8</v>
      </c>
      <c r="N174" s="28">
        <v>758.7</v>
      </c>
      <c r="O174" s="39">
        <v>8644800</v>
      </c>
      <c r="P174" s="40">
        <v>2.9240880083817505E-2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44951</v>
      </c>
      <c r="E175" s="37">
        <v>1313</v>
      </c>
      <c r="F175" s="37">
        <v>1312.4166666666667</v>
      </c>
      <c r="G175" s="38">
        <v>1303.6333333333334</v>
      </c>
      <c r="H175" s="38">
        <v>1294.2666666666667</v>
      </c>
      <c r="I175" s="38">
        <v>1285.4833333333333</v>
      </c>
      <c r="J175" s="38">
        <v>1321.7833333333335</v>
      </c>
      <c r="K175" s="38">
        <v>1330.5666666666668</v>
      </c>
      <c r="L175" s="38">
        <v>1339.9333333333336</v>
      </c>
      <c r="M175" s="28">
        <v>1321.2</v>
      </c>
      <c r="N175" s="28">
        <v>1303.05</v>
      </c>
      <c r="O175" s="39">
        <v>6767250</v>
      </c>
      <c r="P175" s="40">
        <v>3.0611079383209595E-2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44951</v>
      </c>
      <c r="E176" s="37">
        <v>593.35</v>
      </c>
      <c r="F176" s="37">
        <v>593.65</v>
      </c>
      <c r="G176" s="38">
        <v>589.15</v>
      </c>
      <c r="H176" s="38">
        <v>584.95000000000005</v>
      </c>
      <c r="I176" s="38">
        <v>580.45000000000005</v>
      </c>
      <c r="J176" s="38">
        <v>597.84999999999991</v>
      </c>
      <c r="K176" s="38">
        <v>602.34999999999991</v>
      </c>
      <c r="L176" s="38">
        <v>606.54999999999984</v>
      </c>
      <c r="M176" s="28">
        <v>598.15</v>
      </c>
      <c r="N176" s="28">
        <v>589.45000000000005</v>
      </c>
      <c r="O176" s="39">
        <v>60759000</v>
      </c>
      <c r="P176" s="40">
        <v>2.747127311467925E-2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44951</v>
      </c>
      <c r="E177" s="37">
        <v>24080.5</v>
      </c>
      <c r="F177" s="37">
        <v>24015.216666666664</v>
      </c>
      <c r="G177" s="38">
        <v>23897.033333333326</v>
      </c>
      <c r="H177" s="38">
        <v>23713.566666666662</v>
      </c>
      <c r="I177" s="38">
        <v>23595.383333333324</v>
      </c>
      <c r="J177" s="38">
        <v>24198.683333333327</v>
      </c>
      <c r="K177" s="38">
        <v>24316.866666666669</v>
      </c>
      <c r="L177" s="38">
        <v>24500.333333333328</v>
      </c>
      <c r="M177" s="28">
        <v>24133.4</v>
      </c>
      <c r="N177" s="28">
        <v>23831.75</v>
      </c>
      <c r="O177" s="39">
        <v>285500</v>
      </c>
      <c r="P177" s="40">
        <v>5.812929364100757E-3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44951</v>
      </c>
      <c r="E178" s="37">
        <v>3075.2</v>
      </c>
      <c r="F178" s="37">
        <v>3043.9833333333336</v>
      </c>
      <c r="G178" s="38">
        <v>2996.4666666666672</v>
      </c>
      <c r="H178" s="38">
        <v>2917.7333333333336</v>
      </c>
      <c r="I178" s="38">
        <v>2870.2166666666672</v>
      </c>
      <c r="J178" s="38">
        <v>3122.7166666666672</v>
      </c>
      <c r="K178" s="38">
        <v>3170.2333333333336</v>
      </c>
      <c r="L178" s="38">
        <v>3248.9666666666672</v>
      </c>
      <c r="M178" s="28">
        <v>3091.5</v>
      </c>
      <c r="N178" s="28">
        <v>2965.25</v>
      </c>
      <c r="O178" s="39">
        <v>2104300</v>
      </c>
      <c r="P178" s="40">
        <v>7.1708683473389351E-2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44951</v>
      </c>
      <c r="E179" s="37">
        <v>2177.1999999999998</v>
      </c>
      <c r="F179" s="37">
        <v>2182.0666666666671</v>
      </c>
      <c r="G179" s="38">
        <v>2167.233333333334</v>
      </c>
      <c r="H179" s="38">
        <v>2157.2666666666669</v>
      </c>
      <c r="I179" s="38">
        <v>2142.4333333333338</v>
      </c>
      <c r="J179" s="38">
        <v>2192.0333333333342</v>
      </c>
      <c r="K179" s="38">
        <v>2206.8666666666672</v>
      </c>
      <c r="L179" s="38">
        <v>2216.8333333333344</v>
      </c>
      <c r="M179" s="28">
        <v>2196.9</v>
      </c>
      <c r="N179" s="28">
        <v>2172.1</v>
      </c>
      <c r="O179" s="39">
        <v>5079000</v>
      </c>
      <c r="P179" s="40">
        <v>2.0186803253992167E-2</v>
      </c>
    </row>
    <row r="180" spans="1:16" ht="12.75" customHeight="1">
      <c r="A180" s="28">
        <v>170</v>
      </c>
      <c r="B180" s="29" t="s">
        <v>63</v>
      </c>
      <c r="C180" s="30" t="s">
        <v>882</v>
      </c>
      <c r="D180" s="31">
        <v>44951</v>
      </c>
      <c r="E180" s="37">
        <v>1286.8</v>
      </c>
      <c r="F180" s="37">
        <v>1280.0999999999999</v>
      </c>
      <c r="G180" s="38">
        <v>1265.2999999999997</v>
      </c>
      <c r="H180" s="38">
        <v>1243.7999999999997</v>
      </c>
      <c r="I180" s="38">
        <v>1228.9999999999995</v>
      </c>
      <c r="J180" s="38">
        <v>1301.5999999999999</v>
      </c>
      <c r="K180" s="38">
        <v>1316.4</v>
      </c>
      <c r="L180" s="38">
        <v>1337.9</v>
      </c>
      <c r="M180" s="28">
        <v>1294.9000000000001</v>
      </c>
      <c r="N180" s="28">
        <v>1258.5999999999999</v>
      </c>
      <c r="O180" s="39">
        <v>4999800</v>
      </c>
      <c r="P180" s="40">
        <v>-2.6973376926669779E-2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44951</v>
      </c>
      <c r="E181" s="37">
        <v>1040.55</v>
      </c>
      <c r="F181" s="37">
        <v>1038.3666666666666</v>
      </c>
      <c r="G181" s="38">
        <v>1034.9333333333332</v>
      </c>
      <c r="H181" s="38">
        <v>1029.3166666666666</v>
      </c>
      <c r="I181" s="38">
        <v>1025.8833333333332</v>
      </c>
      <c r="J181" s="38">
        <v>1043.9833333333331</v>
      </c>
      <c r="K181" s="38">
        <v>1047.4166666666665</v>
      </c>
      <c r="L181" s="38">
        <v>1053.0333333333331</v>
      </c>
      <c r="M181" s="28">
        <v>1041.8</v>
      </c>
      <c r="N181" s="28">
        <v>1032.75</v>
      </c>
      <c r="O181" s="39">
        <v>16107700</v>
      </c>
      <c r="P181" s="40">
        <v>2.4258880085462477E-2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44951</v>
      </c>
      <c r="E182" s="37">
        <v>485.4</v>
      </c>
      <c r="F182" s="37">
        <v>484.81666666666666</v>
      </c>
      <c r="G182" s="38">
        <v>482.0333333333333</v>
      </c>
      <c r="H182" s="38">
        <v>478.66666666666663</v>
      </c>
      <c r="I182" s="38">
        <v>475.88333333333327</v>
      </c>
      <c r="J182" s="38">
        <v>488.18333333333334</v>
      </c>
      <c r="K182" s="38">
        <v>490.96666666666675</v>
      </c>
      <c r="L182" s="38">
        <v>494.33333333333337</v>
      </c>
      <c r="M182" s="28">
        <v>487.6</v>
      </c>
      <c r="N182" s="28">
        <v>481.45</v>
      </c>
      <c r="O182" s="39">
        <v>9622500</v>
      </c>
      <c r="P182" s="40">
        <v>-2.1805428484293992E-2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44951</v>
      </c>
      <c r="E183" s="37">
        <v>612.15</v>
      </c>
      <c r="F183" s="37">
        <v>608.9</v>
      </c>
      <c r="G183" s="38">
        <v>604.15</v>
      </c>
      <c r="H183" s="38">
        <v>596.15</v>
      </c>
      <c r="I183" s="38">
        <v>591.4</v>
      </c>
      <c r="J183" s="38">
        <v>616.9</v>
      </c>
      <c r="K183" s="38">
        <v>621.65</v>
      </c>
      <c r="L183" s="38">
        <v>629.65</v>
      </c>
      <c r="M183" s="28">
        <v>613.65</v>
      </c>
      <c r="N183" s="28">
        <v>600.9</v>
      </c>
      <c r="O183" s="39">
        <v>1347000</v>
      </c>
      <c r="P183" s="40">
        <v>1.2021036814425245E-2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44951</v>
      </c>
      <c r="E184" s="37">
        <v>1000.45</v>
      </c>
      <c r="F184" s="37">
        <v>997.23333333333323</v>
      </c>
      <c r="G184" s="38">
        <v>992.76666666666642</v>
      </c>
      <c r="H184" s="38">
        <v>985.08333333333314</v>
      </c>
      <c r="I184" s="38">
        <v>980.61666666666633</v>
      </c>
      <c r="J184" s="38">
        <v>1004.9166666666665</v>
      </c>
      <c r="K184" s="38">
        <v>1009.3833333333334</v>
      </c>
      <c r="L184" s="38">
        <v>1017.0666666666666</v>
      </c>
      <c r="M184" s="28">
        <v>1001.7</v>
      </c>
      <c r="N184" s="28">
        <v>989.55</v>
      </c>
      <c r="O184" s="39">
        <v>6796500</v>
      </c>
      <c r="P184" s="40">
        <v>-2.2929844738355378E-2</v>
      </c>
    </row>
    <row r="185" spans="1:16" ht="12.75" customHeight="1">
      <c r="A185" s="28">
        <v>175</v>
      </c>
      <c r="B185" s="29" t="s">
        <v>74</v>
      </c>
      <c r="C185" s="30" t="s">
        <v>488</v>
      </c>
      <c r="D185" s="31">
        <v>44951</v>
      </c>
      <c r="E185" s="37">
        <v>1392.3</v>
      </c>
      <c r="F185" s="37">
        <v>1397.25</v>
      </c>
      <c r="G185" s="38">
        <v>1385.7</v>
      </c>
      <c r="H185" s="38">
        <v>1379.1000000000001</v>
      </c>
      <c r="I185" s="38">
        <v>1367.5500000000002</v>
      </c>
      <c r="J185" s="38">
        <v>1403.85</v>
      </c>
      <c r="K185" s="38">
        <v>1415.4</v>
      </c>
      <c r="L185" s="38">
        <v>1421.9999999999998</v>
      </c>
      <c r="M185" s="28">
        <v>1408.8</v>
      </c>
      <c r="N185" s="28">
        <v>1390.65</v>
      </c>
      <c r="O185" s="39">
        <v>2720000</v>
      </c>
      <c r="P185" s="40">
        <v>1.4736056705838463E-2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44951</v>
      </c>
      <c r="E186" s="37">
        <v>752.7</v>
      </c>
      <c r="F186" s="37">
        <v>752.21666666666658</v>
      </c>
      <c r="G186" s="38">
        <v>749.53333333333319</v>
      </c>
      <c r="H186" s="38">
        <v>746.36666666666656</v>
      </c>
      <c r="I186" s="38">
        <v>743.68333333333317</v>
      </c>
      <c r="J186" s="38">
        <v>755.38333333333321</v>
      </c>
      <c r="K186" s="38">
        <v>758.06666666666661</v>
      </c>
      <c r="L186" s="38">
        <v>761.23333333333323</v>
      </c>
      <c r="M186" s="28">
        <v>754.9</v>
      </c>
      <c r="N186" s="28">
        <v>749.05</v>
      </c>
      <c r="O186" s="39">
        <v>9760500</v>
      </c>
      <c r="P186" s="40">
        <v>1.8214252182893624E-2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44951</v>
      </c>
      <c r="E187" s="37">
        <v>407.5</v>
      </c>
      <c r="F187" s="37">
        <v>410.09999999999997</v>
      </c>
      <c r="G187" s="38">
        <v>404.14999999999992</v>
      </c>
      <c r="H187" s="38">
        <v>400.79999999999995</v>
      </c>
      <c r="I187" s="38">
        <v>394.84999999999991</v>
      </c>
      <c r="J187" s="38">
        <v>413.44999999999993</v>
      </c>
      <c r="K187" s="38">
        <v>419.4</v>
      </c>
      <c r="L187" s="38">
        <v>422.74999999999994</v>
      </c>
      <c r="M187" s="28">
        <v>416.05</v>
      </c>
      <c r="N187" s="28">
        <v>406.75</v>
      </c>
      <c r="O187" s="39">
        <v>82677075</v>
      </c>
      <c r="P187" s="40">
        <v>0.10132685408401511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44951</v>
      </c>
      <c r="E188" s="37">
        <v>208.1</v>
      </c>
      <c r="F188" s="37">
        <v>208.20000000000002</v>
      </c>
      <c r="G188" s="38">
        <v>207.55000000000004</v>
      </c>
      <c r="H188" s="38">
        <v>207.00000000000003</v>
      </c>
      <c r="I188" s="38">
        <v>206.35000000000005</v>
      </c>
      <c r="J188" s="38">
        <v>208.75000000000003</v>
      </c>
      <c r="K188" s="38">
        <v>209.4</v>
      </c>
      <c r="L188" s="38">
        <v>209.95000000000002</v>
      </c>
      <c r="M188" s="28">
        <v>208.85</v>
      </c>
      <c r="N188" s="28">
        <v>207.65</v>
      </c>
      <c r="O188" s="39">
        <v>111665250</v>
      </c>
      <c r="P188" s="40">
        <v>-2.5925479319908358E-3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44951</v>
      </c>
      <c r="E189" s="37">
        <v>122.85</v>
      </c>
      <c r="F189" s="37">
        <v>122.08333333333333</v>
      </c>
      <c r="G189" s="38">
        <v>120.81666666666666</v>
      </c>
      <c r="H189" s="38">
        <v>118.78333333333333</v>
      </c>
      <c r="I189" s="38">
        <v>117.51666666666667</v>
      </c>
      <c r="J189" s="38">
        <v>124.11666666666666</v>
      </c>
      <c r="K189" s="38">
        <v>125.38333333333334</v>
      </c>
      <c r="L189" s="38">
        <v>127.41666666666666</v>
      </c>
      <c r="M189" s="28">
        <v>123.35</v>
      </c>
      <c r="N189" s="28">
        <v>120.05</v>
      </c>
      <c r="O189" s="39">
        <v>188908500</v>
      </c>
      <c r="P189" s="40">
        <v>7.1836479950070212E-2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44951</v>
      </c>
      <c r="E190" s="37">
        <v>3396.45</v>
      </c>
      <c r="F190" s="37">
        <v>3394.9833333333336</v>
      </c>
      <c r="G190" s="38">
        <v>3380.666666666667</v>
      </c>
      <c r="H190" s="38">
        <v>3364.8833333333332</v>
      </c>
      <c r="I190" s="38">
        <v>3350.5666666666666</v>
      </c>
      <c r="J190" s="38">
        <v>3410.7666666666673</v>
      </c>
      <c r="K190" s="38">
        <v>3425.0833333333339</v>
      </c>
      <c r="L190" s="38">
        <v>3440.8666666666677</v>
      </c>
      <c r="M190" s="28">
        <v>3409.3</v>
      </c>
      <c r="N190" s="28">
        <v>3379.2</v>
      </c>
      <c r="O190" s="39">
        <v>10787525</v>
      </c>
      <c r="P190" s="40">
        <v>-1.5549328625342165E-3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44951</v>
      </c>
      <c r="E191" s="37">
        <v>1049.3</v>
      </c>
      <c r="F191" s="37">
        <v>1049.0333333333335</v>
      </c>
      <c r="G191" s="38">
        <v>1045.5666666666671</v>
      </c>
      <c r="H191" s="38">
        <v>1041.8333333333335</v>
      </c>
      <c r="I191" s="38">
        <v>1038.366666666667</v>
      </c>
      <c r="J191" s="38">
        <v>1052.7666666666671</v>
      </c>
      <c r="K191" s="38">
        <v>1056.2333333333338</v>
      </c>
      <c r="L191" s="38">
        <v>1059.9666666666672</v>
      </c>
      <c r="M191" s="28">
        <v>1052.5</v>
      </c>
      <c r="N191" s="28">
        <v>1045.3</v>
      </c>
      <c r="O191" s="39">
        <v>12391800</v>
      </c>
      <c r="P191" s="40">
        <v>2.18361801242236E-3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44951</v>
      </c>
      <c r="E192" s="37">
        <v>2429.9</v>
      </c>
      <c r="F192" s="37">
        <v>2426.1833333333334</v>
      </c>
      <c r="G192" s="38">
        <v>2419.416666666667</v>
      </c>
      <c r="H192" s="38">
        <v>2408.9333333333334</v>
      </c>
      <c r="I192" s="38">
        <v>2402.166666666667</v>
      </c>
      <c r="J192" s="38">
        <v>2436.666666666667</v>
      </c>
      <c r="K192" s="38">
        <v>2443.4333333333334</v>
      </c>
      <c r="L192" s="38">
        <v>2453.916666666667</v>
      </c>
      <c r="M192" s="28">
        <v>2432.9499999999998</v>
      </c>
      <c r="N192" s="28">
        <v>2415.6999999999998</v>
      </c>
      <c r="O192" s="39">
        <v>8000625</v>
      </c>
      <c r="P192" s="40">
        <v>-5.9174354673376204E-3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44951</v>
      </c>
      <c r="E193" s="37">
        <v>1617.9</v>
      </c>
      <c r="F193" s="37">
        <v>1624.1333333333332</v>
      </c>
      <c r="G193" s="38">
        <v>1577.8666666666663</v>
      </c>
      <c r="H193" s="38">
        <v>1537.833333333333</v>
      </c>
      <c r="I193" s="38">
        <v>1491.5666666666662</v>
      </c>
      <c r="J193" s="38">
        <v>1664.1666666666665</v>
      </c>
      <c r="K193" s="38">
        <v>1710.4333333333334</v>
      </c>
      <c r="L193" s="38">
        <v>1750.4666666666667</v>
      </c>
      <c r="M193" s="28">
        <v>1670.4</v>
      </c>
      <c r="N193" s="28">
        <v>1584.1</v>
      </c>
      <c r="O193" s="39">
        <v>1685500</v>
      </c>
      <c r="P193" s="40">
        <v>5.3683268714583956E-3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44951</v>
      </c>
      <c r="E194" s="37">
        <v>481.05</v>
      </c>
      <c r="F194" s="37">
        <v>482.33333333333331</v>
      </c>
      <c r="G194" s="38">
        <v>478.71666666666664</v>
      </c>
      <c r="H194" s="38">
        <v>476.38333333333333</v>
      </c>
      <c r="I194" s="38">
        <v>472.76666666666665</v>
      </c>
      <c r="J194" s="38">
        <v>484.66666666666663</v>
      </c>
      <c r="K194" s="38">
        <v>488.2833333333333</v>
      </c>
      <c r="L194" s="38">
        <v>490.61666666666662</v>
      </c>
      <c r="M194" s="28">
        <v>485.95</v>
      </c>
      <c r="N194" s="28">
        <v>480</v>
      </c>
      <c r="O194" s="39">
        <v>3795000</v>
      </c>
      <c r="P194" s="40">
        <v>7.5223119422014456E-2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44951</v>
      </c>
      <c r="E195" s="37">
        <v>1225.6500000000001</v>
      </c>
      <c r="F195" s="37">
        <v>1217.45</v>
      </c>
      <c r="G195" s="38">
        <v>1200.1000000000001</v>
      </c>
      <c r="H195" s="38">
        <v>1174.5500000000002</v>
      </c>
      <c r="I195" s="38">
        <v>1157.2000000000003</v>
      </c>
      <c r="J195" s="38">
        <v>1243</v>
      </c>
      <c r="K195" s="38">
        <v>1260.3499999999999</v>
      </c>
      <c r="L195" s="38">
        <v>1285.8999999999999</v>
      </c>
      <c r="M195" s="28">
        <v>1234.8</v>
      </c>
      <c r="N195" s="28">
        <v>1191.9000000000001</v>
      </c>
      <c r="O195" s="39">
        <v>5199600</v>
      </c>
      <c r="P195" s="40">
        <v>1.2146694697500585E-2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44951</v>
      </c>
      <c r="E196" s="37">
        <v>1005.95</v>
      </c>
      <c r="F196" s="37">
        <v>1003.75</v>
      </c>
      <c r="G196" s="38">
        <v>996.15</v>
      </c>
      <c r="H196" s="38">
        <v>986.35</v>
      </c>
      <c r="I196" s="38">
        <v>978.75</v>
      </c>
      <c r="J196" s="38">
        <v>1013.55</v>
      </c>
      <c r="K196" s="38">
        <v>1021.1499999999999</v>
      </c>
      <c r="L196" s="38">
        <v>1030.9499999999998</v>
      </c>
      <c r="M196" s="28">
        <v>1011.35</v>
      </c>
      <c r="N196" s="28">
        <v>993.95</v>
      </c>
      <c r="O196" s="39">
        <v>7509600</v>
      </c>
      <c r="P196" s="40">
        <v>8.7447108603667129E-3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44951</v>
      </c>
      <c r="E197" s="37">
        <v>1616.75</v>
      </c>
      <c r="F197" s="37">
        <v>1612.2333333333333</v>
      </c>
      <c r="G197" s="38">
        <v>1603.8666666666668</v>
      </c>
      <c r="H197" s="38">
        <v>1590.9833333333333</v>
      </c>
      <c r="I197" s="38">
        <v>1582.6166666666668</v>
      </c>
      <c r="J197" s="38">
        <v>1625.1166666666668</v>
      </c>
      <c r="K197" s="38">
        <v>1633.4833333333331</v>
      </c>
      <c r="L197" s="38">
        <v>1646.3666666666668</v>
      </c>
      <c r="M197" s="28">
        <v>1620.6</v>
      </c>
      <c r="N197" s="28">
        <v>1599.35</v>
      </c>
      <c r="O197" s="39">
        <v>1246400</v>
      </c>
      <c r="P197" s="40">
        <v>3.5426731078904991E-3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44951</v>
      </c>
      <c r="E198" s="37">
        <v>7303.6</v>
      </c>
      <c r="F198" s="37">
        <v>7327.2166666666672</v>
      </c>
      <c r="G198" s="38">
        <v>7266.3833333333341</v>
      </c>
      <c r="H198" s="38">
        <v>7229.166666666667</v>
      </c>
      <c r="I198" s="38">
        <v>7168.3333333333339</v>
      </c>
      <c r="J198" s="38">
        <v>7364.4333333333343</v>
      </c>
      <c r="K198" s="38">
        <v>7425.2666666666664</v>
      </c>
      <c r="L198" s="38">
        <v>7462.4833333333345</v>
      </c>
      <c r="M198" s="28">
        <v>7388.05</v>
      </c>
      <c r="N198" s="28">
        <v>7290</v>
      </c>
      <c r="O198" s="39">
        <v>1934500</v>
      </c>
      <c r="P198" s="40">
        <v>-2.1695155254374432E-2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44951</v>
      </c>
      <c r="E199" s="37">
        <v>732.7</v>
      </c>
      <c r="F199" s="37">
        <v>729.5</v>
      </c>
      <c r="G199" s="38">
        <v>725</v>
      </c>
      <c r="H199" s="38">
        <v>717.3</v>
      </c>
      <c r="I199" s="38">
        <v>712.8</v>
      </c>
      <c r="J199" s="38">
        <v>737.2</v>
      </c>
      <c r="K199" s="38">
        <v>741.7</v>
      </c>
      <c r="L199" s="38">
        <v>749.40000000000009</v>
      </c>
      <c r="M199" s="28">
        <v>734</v>
      </c>
      <c r="N199" s="28">
        <v>721.8</v>
      </c>
      <c r="O199" s="39">
        <v>19282900</v>
      </c>
      <c r="P199" s="40">
        <v>-9.1516366065464254E-3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44951</v>
      </c>
      <c r="E200" s="37">
        <v>325.3</v>
      </c>
      <c r="F200" s="37">
        <v>323.8</v>
      </c>
      <c r="G200" s="38">
        <v>320.60000000000002</v>
      </c>
      <c r="H200" s="38">
        <v>315.90000000000003</v>
      </c>
      <c r="I200" s="38">
        <v>312.70000000000005</v>
      </c>
      <c r="J200" s="38">
        <v>328.5</v>
      </c>
      <c r="K200" s="38">
        <v>331.69999999999993</v>
      </c>
      <c r="L200" s="38">
        <v>336.4</v>
      </c>
      <c r="M200" s="28">
        <v>327</v>
      </c>
      <c r="N200" s="28">
        <v>319.10000000000002</v>
      </c>
      <c r="O200" s="39">
        <v>38252000</v>
      </c>
      <c r="P200" s="40">
        <v>7.8493289725950155E-2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44951</v>
      </c>
      <c r="E201" s="37">
        <v>804.75</v>
      </c>
      <c r="F201" s="37">
        <v>806.66666666666663</v>
      </c>
      <c r="G201" s="38">
        <v>801.18333333333328</v>
      </c>
      <c r="H201" s="38">
        <v>797.61666666666667</v>
      </c>
      <c r="I201" s="38">
        <v>792.13333333333333</v>
      </c>
      <c r="J201" s="38">
        <v>810.23333333333323</v>
      </c>
      <c r="K201" s="38">
        <v>815.71666666666658</v>
      </c>
      <c r="L201" s="38">
        <v>819.28333333333319</v>
      </c>
      <c r="M201" s="28">
        <v>812.15</v>
      </c>
      <c r="N201" s="28">
        <v>803.1</v>
      </c>
      <c r="O201" s="39">
        <v>6573000</v>
      </c>
      <c r="P201" s="40">
        <v>1.5856824925816023E-2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44951</v>
      </c>
      <c r="E202" s="37">
        <v>1445.9</v>
      </c>
      <c r="F202" s="37">
        <v>1444.6333333333332</v>
      </c>
      <c r="G202" s="38">
        <v>1436.2666666666664</v>
      </c>
      <c r="H202" s="38">
        <v>1426.6333333333332</v>
      </c>
      <c r="I202" s="38">
        <v>1418.2666666666664</v>
      </c>
      <c r="J202" s="38">
        <v>1454.2666666666664</v>
      </c>
      <c r="K202" s="38">
        <v>1462.6333333333332</v>
      </c>
      <c r="L202" s="38">
        <v>1472.2666666666664</v>
      </c>
      <c r="M202" s="28">
        <v>1453</v>
      </c>
      <c r="N202" s="28">
        <v>1435</v>
      </c>
      <c r="O202" s="39">
        <v>824950</v>
      </c>
      <c r="P202" s="40">
        <v>-1.3807531380753139E-2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44951</v>
      </c>
      <c r="E203" s="37">
        <v>403.55</v>
      </c>
      <c r="F203" s="37">
        <v>402.16666666666669</v>
      </c>
      <c r="G203" s="38">
        <v>399.88333333333338</v>
      </c>
      <c r="H203" s="38">
        <v>396.2166666666667</v>
      </c>
      <c r="I203" s="38">
        <v>393.93333333333339</v>
      </c>
      <c r="J203" s="38">
        <v>405.83333333333337</v>
      </c>
      <c r="K203" s="38">
        <v>408.11666666666667</v>
      </c>
      <c r="L203" s="38">
        <v>411.78333333333336</v>
      </c>
      <c r="M203" s="28">
        <v>404.45</v>
      </c>
      <c r="N203" s="28">
        <v>398.5</v>
      </c>
      <c r="O203" s="39">
        <v>43749000</v>
      </c>
      <c r="P203" s="40">
        <v>-3.7425742574257424E-2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44951</v>
      </c>
      <c r="E204" s="37">
        <v>230.35</v>
      </c>
      <c r="F204" s="37">
        <v>229.5</v>
      </c>
      <c r="G204" s="38">
        <v>228</v>
      </c>
      <c r="H204" s="38">
        <v>225.65</v>
      </c>
      <c r="I204" s="38">
        <v>224.15</v>
      </c>
      <c r="J204" s="38">
        <v>231.85</v>
      </c>
      <c r="K204" s="38">
        <v>233.35</v>
      </c>
      <c r="L204" s="38">
        <v>235.7</v>
      </c>
      <c r="M204" s="28">
        <v>231</v>
      </c>
      <c r="N204" s="28">
        <v>227.15</v>
      </c>
      <c r="O204" s="39">
        <v>83754000</v>
      </c>
      <c r="P204" s="40">
        <v>3.3783783783783786E-3</v>
      </c>
    </row>
    <row r="205" spans="1:16" ht="12.75" customHeight="1">
      <c r="A205" s="28">
        <v>195</v>
      </c>
      <c r="B205" s="29" t="s">
        <v>47</v>
      </c>
      <c r="C205" s="30" t="s">
        <v>800</v>
      </c>
      <c r="D205" s="31">
        <v>44951</v>
      </c>
      <c r="E205" s="37">
        <v>443.3</v>
      </c>
      <c r="F205" s="37">
        <v>440.26666666666671</v>
      </c>
      <c r="G205" s="38">
        <v>435.88333333333344</v>
      </c>
      <c r="H205" s="38">
        <v>428.46666666666675</v>
      </c>
      <c r="I205" s="38">
        <v>424.08333333333348</v>
      </c>
      <c r="J205" s="38">
        <v>447.68333333333339</v>
      </c>
      <c r="K205" s="38">
        <v>452.06666666666672</v>
      </c>
      <c r="L205" s="38">
        <v>459.48333333333335</v>
      </c>
      <c r="M205" s="28">
        <v>444.65</v>
      </c>
      <c r="N205" s="28">
        <v>432.85</v>
      </c>
      <c r="O205" s="39">
        <v>9576000</v>
      </c>
      <c r="P205" s="40">
        <v>-2.7422303473491772E-2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0"/>
  <sheetViews>
    <sheetView zoomScale="85" zoomScaleNormal="85" workbookViewId="0">
      <pane ySplit="9" topLeftCell="A10" activePane="bottomLeft" state="frozen"/>
      <selection pane="bottomLeft" activeCell="H15" sqref="H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44945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1" t="s">
        <v>16</v>
      </c>
      <c r="B8" s="373"/>
      <c r="C8" s="377" t="s">
        <v>20</v>
      </c>
      <c r="D8" s="377" t="s">
        <v>21</v>
      </c>
      <c r="E8" s="368" t="s">
        <v>22</v>
      </c>
      <c r="F8" s="369"/>
      <c r="G8" s="370"/>
      <c r="H8" s="368" t="s">
        <v>23</v>
      </c>
      <c r="I8" s="369"/>
      <c r="J8" s="370"/>
      <c r="K8" s="23"/>
      <c r="L8" s="50"/>
      <c r="M8" s="50"/>
      <c r="N8" s="1"/>
      <c r="O8" s="1"/>
    </row>
    <row r="9" spans="1:15" ht="36" customHeight="1">
      <c r="A9" s="375"/>
      <c r="B9" s="376"/>
      <c r="C9" s="376"/>
      <c r="D9" s="37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18165.349999999999</v>
      </c>
      <c r="D10" s="259">
        <v>18127.183333333334</v>
      </c>
      <c r="E10" s="259">
        <v>18070.616666666669</v>
      </c>
      <c r="F10" s="259">
        <v>17975.883333333335</v>
      </c>
      <c r="G10" s="259">
        <v>17919.316666666669</v>
      </c>
      <c r="H10" s="259">
        <v>18221.916666666668</v>
      </c>
      <c r="I10" s="259">
        <v>18278.483333333334</v>
      </c>
      <c r="J10" s="259">
        <v>18373.216666666667</v>
      </c>
      <c r="K10" s="259">
        <v>18183.75</v>
      </c>
      <c r="L10" s="259">
        <v>18032.45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42458</v>
      </c>
      <c r="D11" s="259">
        <v>42377.85</v>
      </c>
      <c r="E11" s="259">
        <v>42199.799999999996</v>
      </c>
      <c r="F11" s="259">
        <v>41941.599999999999</v>
      </c>
      <c r="G11" s="259">
        <v>41763.549999999996</v>
      </c>
      <c r="H11" s="259">
        <v>42636.049999999996</v>
      </c>
      <c r="I11" s="259">
        <v>42814.1</v>
      </c>
      <c r="J11" s="259">
        <v>43072.299999999996</v>
      </c>
      <c r="K11" s="259">
        <v>42555.9</v>
      </c>
      <c r="L11" s="259">
        <v>42119.65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2838.7</v>
      </c>
      <c r="D12" s="232">
        <v>2831.3833333333332</v>
      </c>
      <c r="E12" s="232">
        <v>2820.9666666666662</v>
      </c>
      <c r="F12" s="232">
        <v>2803.2333333333331</v>
      </c>
      <c r="G12" s="232">
        <v>2792.8166666666662</v>
      </c>
      <c r="H12" s="232">
        <v>2849.1166666666663</v>
      </c>
      <c r="I12" s="232">
        <v>2859.5333333333333</v>
      </c>
      <c r="J12" s="232">
        <v>2877.2666666666664</v>
      </c>
      <c r="K12" s="232">
        <v>2841.8</v>
      </c>
      <c r="L12" s="232">
        <v>2813.65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5294.25</v>
      </c>
      <c r="D13" s="232">
        <v>5280.9833333333336</v>
      </c>
      <c r="E13" s="232">
        <v>5263.0166666666673</v>
      </c>
      <c r="F13" s="232">
        <v>5231.7833333333338</v>
      </c>
      <c r="G13" s="232">
        <v>5213.8166666666675</v>
      </c>
      <c r="H13" s="232">
        <v>5312.2166666666672</v>
      </c>
      <c r="I13" s="232">
        <v>5330.1833333333343</v>
      </c>
      <c r="J13" s="232">
        <v>5361.416666666667</v>
      </c>
      <c r="K13" s="232">
        <v>5298.95</v>
      </c>
      <c r="L13" s="232">
        <v>5249.75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29617.8</v>
      </c>
      <c r="D14" s="232">
        <v>29625.183333333334</v>
      </c>
      <c r="E14" s="232">
        <v>29534.566666666669</v>
      </c>
      <c r="F14" s="232">
        <v>29451.333333333336</v>
      </c>
      <c r="G14" s="232">
        <v>29360.716666666671</v>
      </c>
      <c r="H14" s="232">
        <v>29708.416666666668</v>
      </c>
      <c r="I14" s="232">
        <v>29799.033333333336</v>
      </c>
      <c r="J14" s="232">
        <v>29882.266666666666</v>
      </c>
      <c r="K14" s="232">
        <v>29715.8</v>
      </c>
      <c r="L14" s="232">
        <v>29541.95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4465.45</v>
      </c>
      <c r="D15" s="232">
        <v>4455.5333333333328</v>
      </c>
      <c r="E15" s="232">
        <v>4442.9166666666661</v>
      </c>
      <c r="F15" s="232">
        <v>4420.3833333333332</v>
      </c>
      <c r="G15" s="232">
        <v>4407.7666666666664</v>
      </c>
      <c r="H15" s="232">
        <v>4478.0666666666657</v>
      </c>
      <c r="I15" s="232">
        <v>4490.6833333333325</v>
      </c>
      <c r="J15" s="232">
        <v>4513.2166666666653</v>
      </c>
      <c r="K15" s="232">
        <v>4468.1499999999996</v>
      </c>
      <c r="L15" s="232">
        <v>4433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8754.1</v>
      </c>
      <c r="D16" s="232">
        <v>8742.5500000000011</v>
      </c>
      <c r="E16" s="232">
        <v>8712.0500000000029</v>
      </c>
      <c r="F16" s="232">
        <v>8670.0000000000018</v>
      </c>
      <c r="G16" s="232">
        <v>8639.5000000000036</v>
      </c>
      <c r="H16" s="232">
        <v>8784.6000000000022</v>
      </c>
      <c r="I16" s="232">
        <v>8815.0999999999985</v>
      </c>
      <c r="J16" s="232">
        <v>8857.1500000000015</v>
      </c>
      <c r="K16" s="232">
        <v>8773.0499999999993</v>
      </c>
      <c r="L16" s="232">
        <v>8700.5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2920.35</v>
      </c>
      <c r="D17" s="232">
        <v>2907.4500000000003</v>
      </c>
      <c r="E17" s="232">
        <v>2889.9000000000005</v>
      </c>
      <c r="F17" s="232">
        <v>2859.4500000000003</v>
      </c>
      <c r="G17" s="232">
        <v>2841.9000000000005</v>
      </c>
      <c r="H17" s="232">
        <v>2937.9000000000005</v>
      </c>
      <c r="I17" s="232">
        <v>2955.4500000000007</v>
      </c>
      <c r="J17" s="232">
        <v>2985.9000000000005</v>
      </c>
      <c r="K17" s="231">
        <v>2925</v>
      </c>
      <c r="L17" s="231">
        <v>2877</v>
      </c>
      <c r="M17" s="231">
        <v>1.52461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2365</v>
      </c>
      <c r="D18" s="232">
        <v>2355</v>
      </c>
      <c r="E18" s="232">
        <v>2340</v>
      </c>
      <c r="F18" s="232">
        <v>2315</v>
      </c>
      <c r="G18" s="232">
        <v>2300</v>
      </c>
      <c r="H18" s="232">
        <v>2380</v>
      </c>
      <c r="I18" s="232">
        <v>2395</v>
      </c>
      <c r="J18" s="232">
        <v>2420</v>
      </c>
      <c r="K18" s="231">
        <v>2370</v>
      </c>
      <c r="L18" s="231">
        <v>2330</v>
      </c>
      <c r="M18" s="231">
        <v>2.17218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629.5</v>
      </c>
      <c r="D19" s="232">
        <v>628.83333333333337</v>
      </c>
      <c r="E19" s="232">
        <v>625.66666666666674</v>
      </c>
      <c r="F19" s="232">
        <v>621.83333333333337</v>
      </c>
      <c r="G19" s="232">
        <v>618.66666666666674</v>
      </c>
      <c r="H19" s="232">
        <v>632.66666666666674</v>
      </c>
      <c r="I19" s="232">
        <v>635.83333333333348</v>
      </c>
      <c r="J19" s="232">
        <v>639.66666666666674</v>
      </c>
      <c r="K19" s="231">
        <v>632</v>
      </c>
      <c r="L19" s="231">
        <v>625</v>
      </c>
      <c r="M19" s="231">
        <v>6.5873299999999997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21962.25</v>
      </c>
      <c r="D20" s="232">
        <v>21874.116666666669</v>
      </c>
      <c r="E20" s="232">
        <v>21701.233333333337</v>
      </c>
      <c r="F20" s="232">
        <v>21440.216666666667</v>
      </c>
      <c r="G20" s="232">
        <v>21267.333333333336</v>
      </c>
      <c r="H20" s="232">
        <v>22135.133333333339</v>
      </c>
      <c r="I20" s="232">
        <v>22308.01666666667</v>
      </c>
      <c r="J20" s="232">
        <v>22569.03333333334</v>
      </c>
      <c r="K20" s="231">
        <v>22047</v>
      </c>
      <c r="L20" s="231">
        <v>21613.1</v>
      </c>
      <c r="M20" s="231">
        <v>7.5899999999999995E-2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3596.7</v>
      </c>
      <c r="D21" s="232">
        <v>3590.6</v>
      </c>
      <c r="E21" s="232">
        <v>3533.2</v>
      </c>
      <c r="F21" s="232">
        <v>3469.7</v>
      </c>
      <c r="G21" s="232">
        <v>3412.2999999999997</v>
      </c>
      <c r="H21" s="232">
        <v>3654.1</v>
      </c>
      <c r="I21" s="232">
        <v>3711.5000000000005</v>
      </c>
      <c r="J21" s="232">
        <v>3775</v>
      </c>
      <c r="K21" s="231">
        <v>3648</v>
      </c>
      <c r="L21" s="231">
        <v>3527.1</v>
      </c>
      <c r="M21" s="231">
        <v>36.522399999999998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2096.9</v>
      </c>
      <c r="D22" s="232">
        <v>2120.6333333333332</v>
      </c>
      <c r="E22" s="232">
        <v>2057.2666666666664</v>
      </c>
      <c r="F22" s="232">
        <v>2017.6333333333332</v>
      </c>
      <c r="G22" s="232">
        <v>1954.2666666666664</v>
      </c>
      <c r="H22" s="232">
        <v>2160.2666666666664</v>
      </c>
      <c r="I22" s="232">
        <v>2223.6333333333332</v>
      </c>
      <c r="J22" s="232">
        <v>2263.2666666666664</v>
      </c>
      <c r="K22" s="231">
        <v>2184</v>
      </c>
      <c r="L22" s="231">
        <v>2081</v>
      </c>
      <c r="M22" s="231">
        <v>19.16506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786.5</v>
      </c>
      <c r="D23" s="232">
        <v>786.31666666666661</v>
      </c>
      <c r="E23" s="232">
        <v>776.78333333333319</v>
      </c>
      <c r="F23" s="232">
        <v>767.06666666666661</v>
      </c>
      <c r="G23" s="232">
        <v>757.53333333333319</v>
      </c>
      <c r="H23" s="232">
        <v>796.03333333333319</v>
      </c>
      <c r="I23" s="232">
        <v>805.56666666666649</v>
      </c>
      <c r="J23" s="232">
        <v>815.28333333333319</v>
      </c>
      <c r="K23" s="231">
        <v>795.85</v>
      </c>
      <c r="L23" s="231">
        <v>776.6</v>
      </c>
      <c r="M23" s="231">
        <v>55.857849999999999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3805.45</v>
      </c>
      <c r="D24" s="232">
        <v>3821.8166666666671</v>
      </c>
      <c r="E24" s="232">
        <v>3759.6333333333341</v>
      </c>
      <c r="F24" s="232">
        <v>3713.8166666666671</v>
      </c>
      <c r="G24" s="232">
        <v>3651.6333333333341</v>
      </c>
      <c r="H24" s="232">
        <v>3867.6333333333341</v>
      </c>
      <c r="I24" s="232">
        <v>3929.8166666666675</v>
      </c>
      <c r="J24" s="232">
        <v>3975.6333333333341</v>
      </c>
      <c r="K24" s="231">
        <v>3884</v>
      </c>
      <c r="L24" s="231">
        <v>3776</v>
      </c>
      <c r="M24" s="231">
        <v>4.8721399999999999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2710.75</v>
      </c>
      <c r="D25" s="232">
        <v>2710.6833333333329</v>
      </c>
      <c r="E25" s="232">
        <v>2682.4166666666661</v>
      </c>
      <c r="F25" s="232">
        <v>2654.083333333333</v>
      </c>
      <c r="G25" s="232">
        <v>2625.8166666666662</v>
      </c>
      <c r="H25" s="232">
        <v>2739.016666666666</v>
      </c>
      <c r="I25" s="232">
        <v>2767.2833333333333</v>
      </c>
      <c r="J25" s="232">
        <v>2795.6166666666659</v>
      </c>
      <c r="K25" s="231">
        <v>2738.95</v>
      </c>
      <c r="L25" s="231">
        <v>2682.35</v>
      </c>
      <c r="M25" s="231">
        <v>4.0917500000000002</v>
      </c>
      <c r="N25" s="1"/>
      <c r="O25" s="1"/>
    </row>
    <row r="26" spans="1:15" ht="12.75" customHeight="1">
      <c r="A26" s="214">
        <v>17</v>
      </c>
      <c r="B26" s="217" t="s">
        <v>847</v>
      </c>
      <c r="C26" s="231">
        <v>566</v>
      </c>
      <c r="D26" s="232">
        <v>568.33333333333337</v>
      </c>
      <c r="E26" s="232">
        <v>562.7166666666667</v>
      </c>
      <c r="F26" s="232">
        <v>559.43333333333328</v>
      </c>
      <c r="G26" s="232">
        <v>553.81666666666661</v>
      </c>
      <c r="H26" s="232">
        <v>571.61666666666679</v>
      </c>
      <c r="I26" s="232">
        <v>577.23333333333335</v>
      </c>
      <c r="J26" s="232">
        <v>580.51666666666688</v>
      </c>
      <c r="K26" s="231">
        <v>573.95000000000005</v>
      </c>
      <c r="L26" s="231">
        <v>565.04999999999995</v>
      </c>
      <c r="M26" s="231">
        <v>8.70228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148.15</v>
      </c>
      <c r="D27" s="232">
        <v>147.63333333333335</v>
      </c>
      <c r="E27" s="232">
        <v>146.7166666666667</v>
      </c>
      <c r="F27" s="232">
        <v>145.28333333333333</v>
      </c>
      <c r="G27" s="232">
        <v>144.36666666666667</v>
      </c>
      <c r="H27" s="232">
        <v>149.06666666666672</v>
      </c>
      <c r="I27" s="232">
        <v>149.98333333333341</v>
      </c>
      <c r="J27" s="232">
        <v>151.41666666666674</v>
      </c>
      <c r="K27" s="231">
        <v>148.55000000000001</v>
      </c>
      <c r="L27" s="231">
        <v>146.19999999999999</v>
      </c>
      <c r="M27" s="231">
        <v>13.429449999999999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265</v>
      </c>
      <c r="D28" s="232">
        <v>264.78333333333336</v>
      </c>
      <c r="E28" s="232">
        <v>261.61666666666673</v>
      </c>
      <c r="F28" s="232">
        <v>258.23333333333335</v>
      </c>
      <c r="G28" s="232">
        <v>255.06666666666672</v>
      </c>
      <c r="H28" s="232">
        <v>268.16666666666674</v>
      </c>
      <c r="I28" s="232">
        <v>271.33333333333337</v>
      </c>
      <c r="J28" s="232">
        <v>274.71666666666675</v>
      </c>
      <c r="K28" s="231">
        <v>267.95</v>
      </c>
      <c r="L28" s="231">
        <v>261.39999999999998</v>
      </c>
      <c r="M28" s="231">
        <v>12.43319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3059.2</v>
      </c>
      <c r="D29" s="232">
        <v>3048.9166666666665</v>
      </c>
      <c r="E29" s="232">
        <v>3031.833333333333</v>
      </c>
      <c r="F29" s="232">
        <v>3004.4666666666667</v>
      </c>
      <c r="G29" s="232">
        <v>2987.3833333333332</v>
      </c>
      <c r="H29" s="232">
        <v>3076.2833333333328</v>
      </c>
      <c r="I29" s="232">
        <v>3093.3666666666659</v>
      </c>
      <c r="J29" s="232">
        <v>3120.7333333333327</v>
      </c>
      <c r="K29" s="231">
        <v>3066</v>
      </c>
      <c r="L29" s="231">
        <v>3021.55</v>
      </c>
      <c r="M29" s="231">
        <v>0.18317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520.45000000000005</v>
      </c>
      <c r="D30" s="232">
        <v>518.63333333333333</v>
      </c>
      <c r="E30" s="232">
        <v>514.81666666666661</v>
      </c>
      <c r="F30" s="232">
        <v>509.18333333333328</v>
      </c>
      <c r="G30" s="232">
        <v>505.36666666666656</v>
      </c>
      <c r="H30" s="232">
        <v>524.26666666666665</v>
      </c>
      <c r="I30" s="232">
        <v>528.08333333333348</v>
      </c>
      <c r="J30" s="232">
        <v>533.7166666666667</v>
      </c>
      <c r="K30" s="231">
        <v>522.45000000000005</v>
      </c>
      <c r="L30" s="231">
        <v>513</v>
      </c>
      <c r="M30" s="231">
        <v>23.38626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4339.8</v>
      </c>
      <c r="D31" s="232">
        <v>4332.2666666666664</v>
      </c>
      <c r="E31" s="232">
        <v>4312.5333333333328</v>
      </c>
      <c r="F31" s="232">
        <v>4285.2666666666664</v>
      </c>
      <c r="G31" s="232">
        <v>4265.5333333333328</v>
      </c>
      <c r="H31" s="232">
        <v>4359.5333333333328</v>
      </c>
      <c r="I31" s="232">
        <v>4379.2666666666664</v>
      </c>
      <c r="J31" s="232">
        <v>4406.5333333333328</v>
      </c>
      <c r="K31" s="231">
        <v>4352</v>
      </c>
      <c r="L31" s="231">
        <v>4305</v>
      </c>
      <c r="M31" s="231">
        <v>3.31806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147.4</v>
      </c>
      <c r="D32" s="232">
        <v>147.23333333333332</v>
      </c>
      <c r="E32" s="232">
        <v>146.36666666666665</v>
      </c>
      <c r="F32" s="232">
        <v>145.33333333333331</v>
      </c>
      <c r="G32" s="232">
        <v>144.46666666666664</v>
      </c>
      <c r="H32" s="232">
        <v>148.26666666666665</v>
      </c>
      <c r="I32" s="232">
        <v>149.13333333333333</v>
      </c>
      <c r="J32" s="232">
        <v>150.16666666666666</v>
      </c>
      <c r="K32" s="231">
        <v>148.1</v>
      </c>
      <c r="L32" s="231">
        <v>146.19999999999999</v>
      </c>
      <c r="M32" s="231">
        <v>76.406769999999995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2945.25</v>
      </c>
      <c r="D33" s="232">
        <v>2944.8666666666668</v>
      </c>
      <c r="E33" s="232">
        <v>2929.7333333333336</v>
      </c>
      <c r="F33" s="232">
        <v>2914.2166666666667</v>
      </c>
      <c r="G33" s="232">
        <v>2899.0833333333335</v>
      </c>
      <c r="H33" s="232">
        <v>2960.3833333333337</v>
      </c>
      <c r="I33" s="232">
        <v>2975.5166666666669</v>
      </c>
      <c r="J33" s="232">
        <v>2991.0333333333338</v>
      </c>
      <c r="K33" s="231">
        <v>2960</v>
      </c>
      <c r="L33" s="231">
        <v>2929.35</v>
      </c>
      <c r="M33" s="231">
        <v>8.9380799999999994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2030.75</v>
      </c>
      <c r="D34" s="232">
        <v>2020.75</v>
      </c>
      <c r="E34" s="232">
        <v>1999</v>
      </c>
      <c r="F34" s="232">
        <v>1967.25</v>
      </c>
      <c r="G34" s="232">
        <v>1945.5</v>
      </c>
      <c r="H34" s="232">
        <v>2052.5</v>
      </c>
      <c r="I34" s="232">
        <v>2074.25</v>
      </c>
      <c r="J34" s="232">
        <v>2106</v>
      </c>
      <c r="K34" s="231">
        <v>2042.5</v>
      </c>
      <c r="L34" s="231">
        <v>1989</v>
      </c>
      <c r="M34" s="231">
        <v>4.3489000000000004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444</v>
      </c>
      <c r="D35" s="232">
        <v>444.2</v>
      </c>
      <c r="E35" s="232">
        <v>441.7</v>
      </c>
      <c r="F35" s="232">
        <v>439.4</v>
      </c>
      <c r="G35" s="232">
        <v>436.9</v>
      </c>
      <c r="H35" s="232">
        <v>446.5</v>
      </c>
      <c r="I35" s="232">
        <v>449</v>
      </c>
      <c r="J35" s="232">
        <v>451.3</v>
      </c>
      <c r="K35" s="231">
        <v>446.7</v>
      </c>
      <c r="L35" s="231">
        <v>441.9</v>
      </c>
      <c r="M35" s="231">
        <v>6.0457900000000002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3648.6</v>
      </c>
      <c r="D36" s="232">
        <v>3670.0333333333333</v>
      </c>
      <c r="E36" s="232">
        <v>3620.0666666666666</v>
      </c>
      <c r="F36" s="232">
        <v>3591.5333333333333</v>
      </c>
      <c r="G36" s="232">
        <v>3541.5666666666666</v>
      </c>
      <c r="H36" s="232">
        <v>3698.5666666666666</v>
      </c>
      <c r="I36" s="232">
        <v>3748.5333333333328</v>
      </c>
      <c r="J36" s="232">
        <v>3777.0666666666666</v>
      </c>
      <c r="K36" s="231">
        <v>3720</v>
      </c>
      <c r="L36" s="231">
        <v>3641.5</v>
      </c>
      <c r="M36" s="231">
        <v>4.0798800000000002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924</v>
      </c>
      <c r="D37" s="232">
        <v>920.94999999999993</v>
      </c>
      <c r="E37" s="232">
        <v>916.29999999999984</v>
      </c>
      <c r="F37" s="232">
        <v>908.59999999999991</v>
      </c>
      <c r="G37" s="232">
        <v>903.94999999999982</v>
      </c>
      <c r="H37" s="232">
        <v>928.64999999999986</v>
      </c>
      <c r="I37" s="232">
        <v>933.3</v>
      </c>
      <c r="J37" s="232">
        <v>940.99999999999989</v>
      </c>
      <c r="K37" s="231">
        <v>925.6</v>
      </c>
      <c r="L37" s="231">
        <v>913.25</v>
      </c>
      <c r="M37" s="231">
        <v>57.30939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3609.9</v>
      </c>
      <c r="D38" s="232">
        <v>3609.2166666666667</v>
      </c>
      <c r="E38" s="232">
        <v>3579.6833333333334</v>
      </c>
      <c r="F38" s="232">
        <v>3549.4666666666667</v>
      </c>
      <c r="G38" s="232">
        <v>3519.9333333333334</v>
      </c>
      <c r="H38" s="232">
        <v>3639.4333333333334</v>
      </c>
      <c r="I38" s="232">
        <v>3668.9666666666672</v>
      </c>
      <c r="J38" s="232">
        <v>3699.1833333333334</v>
      </c>
      <c r="K38" s="231">
        <v>3638.75</v>
      </c>
      <c r="L38" s="231">
        <v>3579</v>
      </c>
      <c r="M38" s="231">
        <v>3.0627499999999999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5998.65</v>
      </c>
      <c r="D39" s="232">
        <v>6010.8833333333341</v>
      </c>
      <c r="E39" s="232">
        <v>5972.7666666666682</v>
      </c>
      <c r="F39" s="232">
        <v>5946.8833333333341</v>
      </c>
      <c r="G39" s="232">
        <v>5908.7666666666682</v>
      </c>
      <c r="H39" s="232">
        <v>6036.7666666666682</v>
      </c>
      <c r="I39" s="232">
        <v>6074.883333333335</v>
      </c>
      <c r="J39" s="232">
        <v>6100.7666666666682</v>
      </c>
      <c r="K39" s="231">
        <v>6049</v>
      </c>
      <c r="L39" s="231">
        <v>5985</v>
      </c>
      <c r="M39" s="231">
        <v>7.9628100000000002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1367.3</v>
      </c>
      <c r="D40" s="232">
        <v>1370.7666666666667</v>
      </c>
      <c r="E40" s="232">
        <v>1361.5333333333333</v>
      </c>
      <c r="F40" s="232">
        <v>1355.7666666666667</v>
      </c>
      <c r="G40" s="232">
        <v>1346.5333333333333</v>
      </c>
      <c r="H40" s="232">
        <v>1376.5333333333333</v>
      </c>
      <c r="I40" s="232">
        <v>1385.7666666666664</v>
      </c>
      <c r="J40" s="232">
        <v>1391.5333333333333</v>
      </c>
      <c r="K40" s="231">
        <v>1380</v>
      </c>
      <c r="L40" s="231">
        <v>1365</v>
      </c>
      <c r="M40" s="231">
        <v>25.890160000000002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5641.7</v>
      </c>
      <c r="D41" s="232">
        <v>5659.4666666666672</v>
      </c>
      <c r="E41" s="232">
        <v>5583.3333333333339</v>
      </c>
      <c r="F41" s="232">
        <v>5524.9666666666672</v>
      </c>
      <c r="G41" s="232">
        <v>5448.8333333333339</v>
      </c>
      <c r="H41" s="232">
        <v>5717.8333333333339</v>
      </c>
      <c r="I41" s="232">
        <v>5793.9666666666672</v>
      </c>
      <c r="J41" s="232">
        <v>5852.3333333333339</v>
      </c>
      <c r="K41" s="231">
        <v>5735.6</v>
      </c>
      <c r="L41" s="231">
        <v>5601.1</v>
      </c>
      <c r="M41" s="231">
        <v>0.34560000000000002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2236.1</v>
      </c>
      <c r="D42" s="232">
        <v>2230.25</v>
      </c>
      <c r="E42" s="232">
        <v>2213.85</v>
      </c>
      <c r="F42" s="232">
        <v>2191.6</v>
      </c>
      <c r="G42" s="232">
        <v>2175.1999999999998</v>
      </c>
      <c r="H42" s="232">
        <v>2252.5</v>
      </c>
      <c r="I42" s="232">
        <v>2268.8999999999996</v>
      </c>
      <c r="J42" s="232">
        <v>2291.15</v>
      </c>
      <c r="K42" s="231">
        <v>2246.65</v>
      </c>
      <c r="L42" s="231">
        <v>2208</v>
      </c>
      <c r="M42" s="231">
        <v>2.9043299999999999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239.9</v>
      </c>
      <c r="D43" s="232">
        <v>239.71666666666667</v>
      </c>
      <c r="E43" s="232">
        <v>238.18333333333334</v>
      </c>
      <c r="F43" s="232">
        <v>236.46666666666667</v>
      </c>
      <c r="G43" s="232">
        <v>234.93333333333334</v>
      </c>
      <c r="H43" s="232">
        <v>241.43333333333334</v>
      </c>
      <c r="I43" s="232">
        <v>242.9666666666667</v>
      </c>
      <c r="J43" s="232">
        <v>244.68333333333334</v>
      </c>
      <c r="K43" s="231">
        <v>241.25</v>
      </c>
      <c r="L43" s="231">
        <v>238</v>
      </c>
      <c r="M43" s="231">
        <v>26.702780000000001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178.25</v>
      </c>
      <c r="D44" s="232">
        <v>179.31666666666669</v>
      </c>
      <c r="E44" s="232">
        <v>176.28333333333339</v>
      </c>
      <c r="F44" s="232">
        <v>174.31666666666669</v>
      </c>
      <c r="G44" s="232">
        <v>171.28333333333339</v>
      </c>
      <c r="H44" s="232">
        <v>181.28333333333339</v>
      </c>
      <c r="I44" s="232">
        <v>184.31666666666669</v>
      </c>
      <c r="J44" s="232">
        <v>186.28333333333339</v>
      </c>
      <c r="K44" s="231">
        <v>182.35</v>
      </c>
      <c r="L44" s="231">
        <v>177.35</v>
      </c>
      <c r="M44" s="231">
        <v>211.52950000000001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89.35</v>
      </c>
      <c r="D45" s="232">
        <v>90.333333333333329</v>
      </c>
      <c r="E45" s="232">
        <v>88.016666666666652</v>
      </c>
      <c r="F45" s="232">
        <v>86.683333333333323</v>
      </c>
      <c r="G45" s="232">
        <v>84.366666666666646</v>
      </c>
      <c r="H45" s="232">
        <v>91.666666666666657</v>
      </c>
      <c r="I45" s="232">
        <v>93.983333333333348</v>
      </c>
      <c r="J45" s="232">
        <v>95.316666666666663</v>
      </c>
      <c r="K45" s="231">
        <v>92.65</v>
      </c>
      <c r="L45" s="231">
        <v>89</v>
      </c>
      <c r="M45" s="231">
        <v>433.0324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1593.35</v>
      </c>
      <c r="D46" s="232">
        <v>1586.8833333333332</v>
      </c>
      <c r="E46" s="232">
        <v>1574.7666666666664</v>
      </c>
      <c r="F46" s="232">
        <v>1556.1833333333332</v>
      </c>
      <c r="G46" s="232">
        <v>1544.0666666666664</v>
      </c>
      <c r="H46" s="232">
        <v>1605.4666666666665</v>
      </c>
      <c r="I46" s="232">
        <v>1617.5833333333333</v>
      </c>
      <c r="J46" s="232">
        <v>1636.1666666666665</v>
      </c>
      <c r="K46" s="231">
        <v>1599</v>
      </c>
      <c r="L46" s="231">
        <v>1568.3</v>
      </c>
      <c r="M46" s="231">
        <v>2.72783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574.79999999999995</v>
      </c>
      <c r="D47" s="232">
        <v>571.98333333333323</v>
      </c>
      <c r="E47" s="232">
        <v>568.31666666666649</v>
      </c>
      <c r="F47" s="232">
        <v>561.83333333333326</v>
      </c>
      <c r="G47" s="232">
        <v>558.16666666666652</v>
      </c>
      <c r="H47" s="232">
        <v>578.46666666666647</v>
      </c>
      <c r="I47" s="232">
        <v>582.13333333333321</v>
      </c>
      <c r="J47" s="232">
        <v>588.61666666666645</v>
      </c>
      <c r="K47" s="231">
        <v>575.65</v>
      </c>
      <c r="L47" s="231">
        <v>565.5</v>
      </c>
      <c r="M47" s="231">
        <v>3.8023500000000001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102.7</v>
      </c>
      <c r="D48" s="232">
        <v>102.93333333333332</v>
      </c>
      <c r="E48" s="232">
        <v>101.86666666666665</v>
      </c>
      <c r="F48" s="232">
        <v>101.03333333333332</v>
      </c>
      <c r="G48" s="232">
        <v>99.96666666666664</v>
      </c>
      <c r="H48" s="232">
        <v>103.76666666666665</v>
      </c>
      <c r="I48" s="232">
        <v>104.83333333333334</v>
      </c>
      <c r="J48" s="232">
        <v>105.66666666666666</v>
      </c>
      <c r="K48" s="231">
        <v>104</v>
      </c>
      <c r="L48" s="231">
        <v>102.1</v>
      </c>
      <c r="M48" s="231">
        <v>130.05273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872.75</v>
      </c>
      <c r="D49" s="232">
        <v>869.51666666666677</v>
      </c>
      <c r="E49" s="232">
        <v>863.53333333333353</v>
      </c>
      <c r="F49" s="232">
        <v>854.31666666666672</v>
      </c>
      <c r="G49" s="232">
        <v>848.33333333333348</v>
      </c>
      <c r="H49" s="232">
        <v>878.73333333333358</v>
      </c>
      <c r="I49" s="232">
        <v>884.71666666666692</v>
      </c>
      <c r="J49" s="232">
        <v>893.93333333333362</v>
      </c>
      <c r="K49" s="231">
        <v>875.5</v>
      </c>
      <c r="L49" s="231">
        <v>860.3</v>
      </c>
      <c r="M49" s="231">
        <v>5.5375100000000002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80.900000000000006</v>
      </c>
      <c r="D50" s="232">
        <v>80.550000000000011</v>
      </c>
      <c r="E50" s="232">
        <v>79.90000000000002</v>
      </c>
      <c r="F50" s="232">
        <v>78.900000000000006</v>
      </c>
      <c r="G50" s="232">
        <v>78.250000000000014</v>
      </c>
      <c r="H50" s="232">
        <v>81.550000000000026</v>
      </c>
      <c r="I50" s="232">
        <v>82.2</v>
      </c>
      <c r="J50" s="232">
        <v>83.200000000000031</v>
      </c>
      <c r="K50" s="231">
        <v>81.2</v>
      </c>
      <c r="L50" s="231">
        <v>79.55</v>
      </c>
      <c r="M50" s="231">
        <v>122.17655999999999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346.05</v>
      </c>
      <c r="D51" s="232">
        <v>346.08333333333331</v>
      </c>
      <c r="E51" s="232">
        <v>342.86666666666662</v>
      </c>
      <c r="F51" s="232">
        <v>339.68333333333328</v>
      </c>
      <c r="G51" s="232">
        <v>336.46666666666658</v>
      </c>
      <c r="H51" s="232">
        <v>349.26666666666665</v>
      </c>
      <c r="I51" s="232">
        <v>352.48333333333335</v>
      </c>
      <c r="J51" s="232">
        <v>355.66666666666669</v>
      </c>
      <c r="K51" s="231">
        <v>349.3</v>
      </c>
      <c r="L51" s="231">
        <v>342.9</v>
      </c>
      <c r="M51" s="231">
        <v>20.497900000000001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776.55</v>
      </c>
      <c r="D52" s="232">
        <v>774.18333333333339</v>
      </c>
      <c r="E52" s="232">
        <v>768.36666666666679</v>
      </c>
      <c r="F52" s="232">
        <v>760.18333333333339</v>
      </c>
      <c r="G52" s="232">
        <v>754.36666666666679</v>
      </c>
      <c r="H52" s="232">
        <v>782.36666666666679</v>
      </c>
      <c r="I52" s="232">
        <v>788.18333333333339</v>
      </c>
      <c r="J52" s="232">
        <v>796.36666666666679</v>
      </c>
      <c r="K52" s="231">
        <v>780</v>
      </c>
      <c r="L52" s="231">
        <v>766</v>
      </c>
      <c r="M52" s="231">
        <v>58.008989999999997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249.65</v>
      </c>
      <c r="D53" s="232">
        <v>249.4</v>
      </c>
      <c r="E53" s="232">
        <v>248.25</v>
      </c>
      <c r="F53" s="232">
        <v>246.85</v>
      </c>
      <c r="G53" s="232">
        <v>245.7</v>
      </c>
      <c r="H53" s="232">
        <v>250.8</v>
      </c>
      <c r="I53" s="232">
        <v>251.95000000000005</v>
      </c>
      <c r="J53" s="232">
        <v>253.35000000000002</v>
      </c>
      <c r="K53" s="231">
        <v>250.55</v>
      </c>
      <c r="L53" s="231">
        <v>248</v>
      </c>
      <c r="M53" s="231">
        <v>7.3447100000000001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17063</v>
      </c>
      <c r="D54" s="232">
        <v>17044.366666666665</v>
      </c>
      <c r="E54" s="232">
        <v>16903.73333333333</v>
      </c>
      <c r="F54" s="232">
        <v>16744.466666666664</v>
      </c>
      <c r="G54" s="232">
        <v>16603.833333333328</v>
      </c>
      <c r="H54" s="232">
        <v>17203.633333333331</v>
      </c>
      <c r="I54" s="232">
        <v>17344.26666666667</v>
      </c>
      <c r="J54" s="232">
        <v>17503.533333333333</v>
      </c>
      <c r="K54" s="231">
        <v>17185</v>
      </c>
      <c r="L54" s="231">
        <v>16885.099999999999</v>
      </c>
      <c r="M54" s="231">
        <v>0.1416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4393.7</v>
      </c>
      <c r="D55" s="232">
        <v>4390.416666666667</v>
      </c>
      <c r="E55" s="232">
        <v>4358.8333333333339</v>
      </c>
      <c r="F55" s="232">
        <v>4323.9666666666672</v>
      </c>
      <c r="G55" s="232">
        <v>4292.3833333333341</v>
      </c>
      <c r="H55" s="232">
        <v>4425.2833333333338</v>
      </c>
      <c r="I55" s="232">
        <v>4456.8666666666677</v>
      </c>
      <c r="J55" s="232">
        <v>4491.7333333333336</v>
      </c>
      <c r="K55" s="231">
        <v>4422</v>
      </c>
      <c r="L55" s="231">
        <v>4355.55</v>
      </c>
      <c r="M55" s="231">
        <v>1.92855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317.39999999999998</v>
      </c>
      <c r="D56" s="232">
        <v>318.40000000000003</v>
      </c>
      <c r="E56" s="232">
        <v>314.80000000000007</v>
      </c>
      <c r="F56" s="232">
        <v>312.20000000000005</v>
      </c>
      <c r="G56" s="232">
        <v>308.60000000000008</v>
      </c>
      <c r="H56" s="232">
        <v>321.00000000000006</v>
      </c>
      <c r="I56" s="232">
        <v>324.60000000000008</v>
      </c>
      <c r="J56" s="232">
        <v>327.20000000000005</v>
      </c>
      <c r="K56" s="231">
        <v>322</v>
      </c>
      <c r="L56" s="231">
        <v>315.8</v>
      </c>
      <c r="M56" s="231">
        <v>54.584029999999998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692.1</v>
      </c>
      <c r="D57" s="232">
        <v>689.01666666666677</v>
      </c>
      <c r="E57" s="232">
        <v>683.13333333333355</v>
      </c>
      <c r="F57" s="232">
        <v>674.16666666666674</v>
      </c>
      <c r="G57" s="232">
        <v>668.28333333333353</v>
      </c>
      <c r="H57" s="232">
        <v>697.98333333333358</v>
      </c>
      <c r="I57" s="232">
        <v>703.86666666666679</v>
      </c>
      <c r="J57" s="232">
        <v>712.8333333333336</v>
      </c>
      <c r="K57" s="231">
        <v>694.9</v>
      </c>
      <c r="L57" s="231">
        <v>680.05</v>
      </c>
      <c r="M57" s="231">
        <v>8.5639299999999992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1063.4000000000001</v>
      </c>
      <c r="D58" s="232">
        <v>1064.9166666666667</v>
      </c>
      <c r="E58" s="232">
        <v>1057.8333333333335</v>
      </c>
      <c r="F58" s="232">
        <v>1052.2666666666667</v>
      </c>
      <c r="G58" s="232">
        <v>1045.1833333333334</v>
      </c>
      <c r="H58" s="232">
        <v>1070.4833333333336</v>
      </c>
      <c r="I58" s="232">
        <v>1077.5666666666671</v>
      </c>
      <c r="J58" s="232">
        <v>1083.1333333333337</v>
      </c>
      <c r="K58" s="231">
        <v>1072</v>
      </c>
      <c r="L58" s="231">
        <v>1059.3499999999999</v>
      </c>
      <c r="M58" s="231">
        <v>12.99797</v>
      </c>
      <c r="N58" s="1"/>
      <c r="O58" s="1"/>
    </row>
    <row r="59" spans="1:15" ht="12.75" customHeight="1">
      <c r="A59" s="214">
        <v>50</v>
      </c>
      <c r="B59" s="217" t="s">
        <v>805</v>
      </c>
      <c r="C59" s="231">
        <v>1431.45</v>
      </c>
      <c r="D59" s="232">
        <v>1434.1166666666668</v>
      </c>
      <c r="E59" s="232">
        <v>1422.3333333333335</v>
      </c>
      <c r="F59" s="232">
        <v>1413.2166666666667</v>
      </c>
      <c r="G59" s="232">
        <v>1401.4333333333334</v>
      </c>
      <c r="H59" s="232">
        <v>1443.2333333333336</v>
      </c>
      <c r="I59" s="232">
        <v>1455.0166666666669</v>
      </c>
      <c r="J59" s="232">
        <v>1464.1333333333337</v>
      </c>
      <c r="K59" s="231">
        <v>1445.9</v>
      </c>
      <c r="L59" s="231">
        <v>1425</v>
      </c>
      <c r="M59" s="231">
        <v>0.21425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216.85</v>
      </c>
      <c r="D60" s="232">
        <v>215.79999999999998</v>
      </c>
      <c r="E60" s="232">
        <v>214.24999999999997</v>
      </c>
      <c r="F60" s="232">
        <v>211.64999999999998</v>
      </c>
      <c r="G60" s="232">
        <v>210.09999999999997</v>
      </c>
      <c r="H60" s="232">
        <v>218.39999999999998</v>
      </c>
      <c r="I60" s="232">
        <v>219.95</v>
      </c>
      <c r="J60" s="232">
        <v>222.54999999999998</v>
      </c>
      <c r="K60" s="231">
        <v>217.35</v>
      </c>
      <c r="L60" s="231">
        <v>213.2</v>
      </c>
      <c r="M60" s="231">
        <v>64.415300000000002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3925.8</v>
      </c>
      <c r="D61" s="232">
        <v>3928.2666666666664</v>
      </c>
      <c r="E61" s="232">
        <v>3908.5333333333328</v>
      </c>
      <c r="F61" s="232">
        <v>3891.2666666666664</v>
      </c>
      <c r="G61" s="232">
        <v>3871.5333333333328</v>
      </c>
      <c r="H61" s="232">
        <v>3945.5333333333328</v>
      </c>
      <c r="I61" s="232">
        <v>3965.2666666666664</v>
      </c>
      <c r="J61" s="232">
        <v>3982.5333333333328</v>
      </c>
      <c r="K61" s="231">
        <v>3948</v>
      </c>
      <c r="L61" s="231">
        <v>3911</v>
      </c>
      <c r="M61" s="231">
        <v>0.81445000000000001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1504</v>
      </c>
      <c r="D62" s="232">
        <v>1501.2833333333335</v>
      </c>
      <c r="E62" s="232">
        <v>1494.866666666667</v>
      </c>
      <c r="F62" s="232">
        <v>1485.7333333333336</v>
      </c>
      <c r="G62" s="232">
        <v>1479.3166666666671</v>
      </c>
      <c r="H62" s="232">
        <v>1510.416666666667</v>
      </c>
      <c r="I62" s="232">
        <v>1516.8333333333335</v>
      </c>
      <c r="J62" s="232">
        <v>1525.9666666666669</v>
      </c>
      <c r="K62" s="231">
        <v>1507.7</v>
      </c>
      <c r="L62" s="231">
        <v>1492.15</v>
      </c>
      <c r="M62" s="231">
        <v>2.0582099999999999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705.15</v>
      </c>
      <c r="D63" s="232">
        <v>702.46666666666658</v>
      </c>
      <c r="E63" s="232">
        <v>695.23333333333312</v>
      </c>
      <c r="F63" s="232">
        <v>685.31666666666649</v>
      </c>
      <c r="G63" s="232">
        <v>678.08333333333303</v>
      </c>
      <c r="H63" s="232">
        <v>712.38333333333321</v>
      </c>
      <c r="I63" s="232">
        <v>719.61666666666656</v>
      </c>
      <c r="J63" s="232">
        <v>729.5333333333333</v>
      </c>
      <c r="K63" s="231">
        <v>709.7</v>
      </c>
      <c r="L63" s="231">
        <v>692.55</v>
      </c>
      <c r="M63" s="231">
        <v>19.393229999999999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886.8</v>
      </c>
      <c r="D64" s="232">
        <v>885.73333333333323</v>
      </c>
      <c r="E64" s="232">
        <v>881.21666666666647</v>
      </c>
      <c r="F64" s="232">
        <v>875.63333333333321</v>
      </c>
      <c r="G64" s="232">
        <v>871.11666666666645</v>
      </c>
      <c r="H64" s="232">
        <v>891.31666666666649</v>
      </c>
      <c r="I64" s="232">
        <v>895.83333333333314</v>
      </c>
      <c r="J64" s="232">
        <v>901.41666666666652</v>
      </c>
      <c r="K64" s="231">
        <v>890.25</v>
      </c>
      <c r="L64" s="231">
        <v>880.15</v>
      </c>
      <c r="M64" s="231">
        <v>1.86188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325.5</v>
      </c>
      <c r="D65" s="232">
        <v>324.28333333333336</v>
      </c>
      <c r="E65" s="232">
        <v>321.2166666666667</v>
      </c>
      <c r="F65" s="232">
        <v>316.93333333333334</v>
      </c>
      <c r="G65" s="232">
        <v>313.86666666666667</v>
      </c>
      <c r="H65" s="232">
        <v>328.56666666666672</v>
      </c>
      <c r="I65" s="232">
        <v>331.63333333333344</v>
      </c>
      <c r="J65" s="232">
        <v>335.91666666666674</v>
      </c>
      <c r="K65" s="231">
        <v>327.35000000000002</v>
      </c>
      <c r="L65" s="231">
        <v>320</v>
      </c>
      <c r="M65" s="231">
        <v>19.16451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1487.95</v>
      </c>
      <c r="D66" s="232">
        <v>1496.0166666666664</v>
      </c>
      <c r="E66" s="232">
        <v>1474.0333333333328</v>
      </c>
      <c r="F66" s="232">
        <v>1460.1166666666663</v>
      </c>
      <c r="G66" s="232">
        <v>1438.1333333333328</v>
      </c>
      <c r="H66" s="232">
        <v>1509.9333333333329</v>
      </c>
      <c r="I66" s="232">
        <v>1531.9166666666665</v>
      </c>
      <c r="J66" s="232">
        <v>1545.833333333333</v>
      </c>
      <c r="K66" s="231">
        <v>1518</v>
      </c>
      <c r="L66" s="231">
        <v>1482.1</v>
      </c>
      <c r="M66" s="231">
        <v>8.6671200000000006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376.4</v>
      </c>
      <c r="D67" s="232">
        <v>375.56666666666661</v>
      </c>
      <c r="E67" s="232">
        <v>373.98333333333323</v>
      </c>
      <c r="F67" s="232">
        <v>371.56666666666661</v>
      </c>
      <c r="G67" s="232">
        <v>369.98333333333323</v>
      </c>
      <c r="H67" s="232">
        <v>377.98333333333323</v>
      </c>
      <c r="I67" s="232">
        <v>379.56666666666661</v>
      </c>
      <c r="J67" s="232">
        <v>381.98333333333323</v>
      </c>
      <c r="K67" s="231">
        <v>377.15</v>
      </c>
      <c r="L67" s="231">
        <v>373.15</v>
      </c>
      <c r="M67" s="231">
        <v>18.191109999999998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557.6</v>
      </c>
      <c r="D68" s="232">
        <v>557.18333333333339</v>
      </c>
      <c r="E68" s="232">
        <v>554.41666666666674</v>
      </c>
      <c r="F68" s="232">
        <v>551.23333333333335</v>
      </c>
      <c r="G68" s="232">
        <v>548.4666666666667</v>
      </c>
      <c r="H68" s="232">
        <v>560.36666666666679</v>
      </c>
      <c r="I68" s="232">
        <v>563.13333333333344</v>
      </c>
      <c r="J68" s="232">
        <v>566.31666666666683</v>
      </c>
      <c r="K68" s="231">
        <v>559.95000000000005</v>
      </c>
      <c r="L68" s="231">
        <v>554</v>
      </c>
      <c r="M68" s="231">
        <v>6.7670599999999999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1884.4</v>
      </c>
      <c r="D69" s="232">
        <v>1892.1500000000003</v>
      </c>
      <c r="E69" s="232">
        <v>1868.3500000000006</v>
      </c>
      <c r="F69" s="232">
        <v>1852.3000000000002</v>
      </c>
      <c r="G69" s="232">
        <v>1828.5000000000005</v>
      </c>
      <c r="H69" s="232">
        <v>1908.2000000000007</v>
      </c>
      <c r="I69" s="232">
        <v>1932.0000000000005</v>
      </c>
      <c r="J69" s="232">
        <v>1948.0500000000009</v>
      </c>
      <c r="K69" s="231">
        <v>1915.95</v>
      </c>
      <c r="L69" s="231">
        <v>1876.1</v>
      </c>
      <c r="M69" s="231">
        <v>1.72471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1932.95</v>
      </c>
      <c r="D70" s="232">
        <v>1938.3999999999999</v>
      </c>
      <c r="E70" s="232">
        <v>1922.8499999999997</v>
      </c>
      <c r="F70" s="232">
        <v>1912.7499999999998</v>
      </c>
      <c r="G70" s="232">
        <v>1897.1999999999996</v>
      </c>
      <c r="H70" s="232">
        <v>1948.4999999999998</v>
      </c>
      <c r="I70" s="232">
        <v>1964.05</v>
      </c>
      <c r="J70" s="232">
        <v>1974.1499999999999</v>
      </c>
      <c r="K70" s="231">
        <v>1953.95</v>
      </c>
      <c r="L70" s="231">
        <v>1928.3</v>
      </c>
      <c r="M70" s="231">
        <v>1.49969</v>
      </c>
      <c r="N70" s="1"/>
      <c r="O70" s="1"/>
    </row>
    <row r="71" spans="1:15" ht="12.75" customHeight="1">
      <c r="A71" s="214">
        <v>62</v>
      </c>
      <c r="B71" s="217" t="s">
        <v>848</v>
      </c>
      <c r="C71" s="231">
        <v>307.55</v>
      </c>
      <c r="D71" s="232">
        <v>311.34999999999997</v>
      </c>
      <c r="E71" s="232">
        <v>303.19999999999993</v>
      </c>
      <c r="F71" s="232">
        <v>298.84999999999997</v>
      </c>
      <c r="G71" s="232">
        <v>290.69999999999993</v>
      </c>
      <c r="H71" s="232">
        <v>315.69999999999993</v>
      </c>
      <c r="I71" s="232">
        <v>323.84999999999991</v>
      </c>
      <c r="J71" s="232">
        <v>328.19999999999993</v>
      </c>
      <c r="K71" s="231">
        <v>319.5</v>
      </c>
      <c r="L71" s="231">
        <v>307</v>
      </c>
      <c r="M71" s="231">
        <v>15.47222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3388.5</v>
      </c>
      <c r="D72" s="232">
        <v>3376.6333333333332</v>
      </c>
      <c r="E72" s="232">
        <v>3359.2666666666664</v>
      </c>
      <c r="F72" s="232">
        <v>3330.0333333333333</v>
      </c>
      <c r="G72" s="232">
        <v>3312.6666666666665</v>
      </c>
      <c r="H72" s="232">
        <v>3405.8666666666663</v>
      </c>
      <c r="I72" s="232">
        <v>3423.2333333333331</v>
      </c>
      <c r="J72" s="232">
        <v>3452.4666666666662</v>
      </c>
      <c r="K72" s="231">
        <v>3394</v>
      </c>
      <c r="L72" s="231">
        <v>3347.4</v>
      </c>
      <c r="M72" s="231">
        <v>1.4270400000000001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3516.75</v>
      </c>
      <c r="D73" s="232">
        <v>3536.85</v>
      </c>
      <c r="E73" s="232">
        <v>3484.8999999999996</v>
      </c>
      <c r="F73" s="232">
        <v>3453.0499999999997</v>
      </c>
      <c r="G73" s="232">
        <v>3401.0999999999995</v>
      </c>
      <c r="H73" s="232">
        <v>3568.7</v>
      </c>
      <c r="I73" s="232">
        <v>3620.6499999999996</v>
      </c>
      <c r="J73" s="232">
        <v>3652.5</v>
      </c>
      <c r="K73" s="231">
        <v>3588.8</v>
      </c>
      <c r="L73" s="231">
        <v>3505</v>
      </c>
      <c r="M73" s="231">
        <v>2.03661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2158.6999999999998</v>
      </c>
      <c r="D74" s="232">
        <v>2150.2499999999995</v>
      </c>
      <c r="E74" s="232">
        <v>2138.3999999999992</v>
      </c>
      <c r="F74" s="232">
        <v>2118.0999999999995</v>
      </c>
      <c r="G74" s="232">
        <v>2106.2499999999991</v>
      </c>
      <c r="H74" s="232">
        <v>2170.5499999999993</v>
      </c>
      <c r="I74" s="232">
        <v>2182.3999999999996</v>
      </c>
      <c r="J74" s="232">
        <v>2202.6999999999994</v>
      </c>
      <c r="K74" s="231">
        <v>2162.1</v>
      </c>
      <c r="L74" s="231">
        <v>2129.9499999999998</v>
      </c>
      <c r="M74" s="231">
        <v>0.68593000000000004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4364.3500000000004</v>
      </c>
      <c r="D75" s="232">
        <v>4367.0999999999995</v>
      </c>
      <c r="E75" s="232">
        <v>4339.2499999999991</v>
      </c>
      <c r="F75" s="232">
        <v>4314.1499999999996</v>
      </c>
      <c r="G75" s="232">
        <v>4286.2999999999993</v>
      </c>
      <c r="H75" s="232">
        <v>4392.1999999999989</v>
      </c>
      <c r="I75" s="232">
        <v>4420.0499999999993</v>
      </c>
      <c r="J75" s="232">
        <v>4445.1499999999987</v>
      </c>
      <c r="K75" s="231">
        <v>4394.95</v>
      </c>
      <c r="L75" s="231">
        <v>4342</v>
      </c>
      <c r="M75" s="231">
        <v>2.63693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3177.6</v>
      </c>
      <c r="D76" s="232">
        <v>3173.2000000000003</v>
      </c>
      <c r="E76" s="232">
        <v>3154.4000000000005</v>
      </c>
      <c r="F76" s="232">
        <v>3131.2000000000003</v>
      </c>
      <c r="G76" s="232">
        <v>3112.4000000000005</v>
      </c>
      <c r="H76" s="232">
        <v>3196.4000000000005</v>
      </c>
      <c r="I76" s="232">
        <v>3215.2000000000007</v>
      </c>
      <c r="J76" s="232">
        <v>3238.4000000000005</v>
      </c>
      <c r="K76" s="231">
        <v>3192</v>
      </c>
      <c r="L76" s="231">
        <v>3150</v>
      </c>
      <c r="M76" s="231">
        <v>3.3081399999999999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432.05</v>
      </c>
      <c r="D77" s="232">
        <v>432.90000000000003</v>
      </c>
      <c r="E77" s="232">
        <v>430.35000000000008</v>
      </c>
      <c r="F77" s="232">
        <v>428.65000000000003</v>
      </c>
      <c r="G77" s="232">
        <v>426.10000000000008</v>
      </c>
      <c r="H77" s="232">
        <v>434.60000000000008</v>
      </c>
      <c r="I77" s="232">
        <v>437.15000000000003</v>
      </c>
      <c r="J77" s="232">
        <v>438.85000000000008</v>
      </c>
      <c r="K77" s="231">
        <v>435.45</v>
      </c>
      <c r="L77" s="231">
        <v>431.2</v>
      </c>
      <c r="M77" s="231">
        <v>0.48485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2091.1</v>
      </c>
      <c r="D78" s="232">
        <v>2098.1166666666668</v>
      </c>
      <c r="E78" s="232">
        <v>2074.2333333333336</v>
      </c>
      <c r="F78" s="232">
        <v>2057.3666666666668</v>
      </c>
      <c r="G78" s="232">
        <v>2033.4833333333336</v>
      </c>
      <c r="H78" s="232">
        <v>2114.9833333333336</v>
      </c>
      <c r="I78" s="232">
        <v>2138.8666666666668</v>
      </c>
      <c r="J78" s="232">
        <v>2155.7333333333336</v>
      </c>
      <c r="K78" s="231">
        <v>2122</v>
      </c>
      <c r="L78" s="231">
        <v>2081.25</v>
      </c>
      <c r="M78" s="231">
        <v>3.6614300000000002</v>
      </c>
      <c r="N78" s="1"/>
      <c r="O78" s="1"/>
    </row>
    <row r="79" spans="1:15" ht="12.75" customHeight="1">
      <c r="A79" s="214">
        <v>70</v>
      </c>
      <c r="B79" s="217" t="s">
        <v>806</v>
      </c>
      <c r="C79" s="231">
        <v>128.94999999999999</v>
      </c>
      <c r="D79" s="232">
        <v>128.5</v>
      </c>
      <c r="E79" s="232">
        <v>123.80000000000001</v>
      </c>
      <c r="F79" s="232">
        <v>118.65</v>
      </c>
      <c r="G79" s="232">
        <v>113.95000000000002</v>
      </c>
      <c r="H79" s="232">
        <v>133.65</v>
      </c>
      <c r="I79" s="232">
        <v>138.35</v>
      </c>
      <c r="J79" s="232">
        <v>143.5</v>
      </c>
      <c r="K79" s="231">
        <v>133.19999999999999</v>
      </c>
      <c r="L79" s="231">
        <v>123.35</v>
      </c>
      <c r="M79" s="231">
        <v>526.51238000000001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136.69999999999999</v>
      </c>
      <c r="D80" s="232">
        <v>136.73333333333332</v>
      </c>
      <c r="E80" s="232">
        <v>134.71666666666664</v>
      </c>
      <c r="F80" s="232">
        <v>132.73333333333332</v>
      </c>
      <c r="G80" s="232">
        <v>130.71666666666664</v>
      </c>
      <c r="H80" s="232">
        <v>138.71666666666664</v>
      </c>
      <c r="I80" s="232">
        <v>140.73333333333335</v>
      </c>
      <c r="J80" s="232">
        <v>142.71666666666664</v>
      </c>
      <c r="K80" s="231">
        <v>138.75</v>
      </c>
      <c r="L80" s="231">
        <v>134.75</v>
      </c>
      <c r="M80" s="231">
        <v>191.24929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284.05</v>
      </c>
      <c r="D81" s="232">
        <v>283.68333333333334</v>
      </c>
      <c r="E81" s="232">
        <v>282.36666666666667</v>
      </c>
      <c r="F81" s="232">
        <v>280.68333333333334</v>
      </c>
      <c r="G81" s="232">
        <v>279.36666666666667</v>
      </c>
      <c r="H81" s="232">
        <v>285.36666666666667</v>
      </c>
      <c r="I81" s="232">
        <v>286.68333333333339</v>
      </c>
      <c r="J81" s="232">
        <v>288.36666666666667</v>
      </c>
      <c r="K81" s="231">
        <v>285</v>
      </c>
      <c r="L81" s="231">
        <v>282</v>
      </c>
      <c r="M81" s="231">
        <v>2.79074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97.25</v>
      </c>
      <c r="D82" s="232">
        <v>97.316666666666677</v>
      </c>
      <c r="E82" s="232">
        <v>96.833333333333357</v>
      </c>
      <c r="F82" s="232">
        <v>96.416666666666686</v>
      </c>
      <c r="G82" s="232">
        <v>95.933333333333366</v>
      </c>
      <c r="H82" s="232">
        <v>97.733333333333348</v>
      </c>
      <c r="I82" s="232">
        <v>98.216666666666669</v>
      </c>
      <c r="J82" s="232">
        <v>98.63333333333334</v>
      </c>
      <c r="K82" s="231">
        <v>97.8</v>
      </c>
      <c r="L82" s="231">
        <v>96.9</v>
      </c>
      <c r="M82" s="231">
        <v>94.171949999999995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1423.45</v>
      </c>
      <c r="D83" s="232">
        <v>1413.5166666666667</v>
      </c>
      <c r="E83" s="232">
        <v>1397.0833333333333</v>
      </c>
      <c r="F83" s="232">
        <v>1370.7166666666667</v>
      </c>
      <c r="G83" s="232">
        <v>1354.2833333333333</v>
      </c>
      <c r="H83" s="232">
        <v>1439.8833333333332</v>
      </c>
      <c r="I83" s="232">
        <v>1456.3166666666666</v>
      </c>
      <c r="J83" s="232">
        <v>1482.6833333333332</v>
      </c>
      <c r="K83" s="231">
        <v>1429.95</v>
      </c>
      <c r="L83" s="231">
        <v>1387.15</v>
      </c>
      <c r="M83" s="231">
        <v>3.39215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929.1</v>
      </c>
      <c r="D84" s="232">
        <v>927.71666666666658</v>
      </c>
      <c r="E84" s="232">
        <v>922.43333333333317</v>
      </c>
      <c r="F84" s="232">
        <v>915.76666666666654</v>
      </c>
      <c r="G84" s="232">
        <v>910.48333333333312</v>
      </c>
      <c r="H84" s="232">
        <v>934.38333333333321</v>
      </c>
      <c r="I84" s="232">
        <v>939.66666666666674</v>
      </c>
      <c r="J84" s="232">
        <v>946.33333333333326</v>
      </c>
      <c r="K84" s="231">
        <v>933</v>
      </c>
      <c r="L84" s="231">
        <v>921.05</v>
      </c>
      <c r="M84" s="231">
        <v>4.4842500000000003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1247.8</v>
      </c>
      <c r="D85" s="232">
        <v>1241.3333333333333</v>
      </c>
      <c r="E85" s="232">
        <v>1231.5666666666666</v>
      </c>
      <c r="F85" s="232">
        <v>1215.3333333333333</v>
      </c>
      <c r="G85" s="232">
        <v>1205.5666666666666</v>
      </c>
      <c r="H85" s="232">
        <v>1257.5666666666666</v>
      </c>
      <c r="I85" s="232">
        <v>1267.3333333333335</v>
      </c>
      <c r="J85" s="232">
        <v>1283.5666666666666</v>
      </c>
      <c r="K85" s="231">
        <v>1251.0999999999999</v>
      </c>
      <c r="L85" s="231">
        <v>1225.0999999999999</v>
      </c>
      <c r="M85" s="231">
        <v>2.8739300000000001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1676.5</v>
      </c>
      <c r="D86" s="232">
        <v>1675.75</v>
      </c>
      <c r="E86" s="232">
        <v>1664.7</v>
      </c>
      <c r="F86" s="232">
        <v>1652.9</v>
      </c>
      <c r="G86" s="232">
        <v>1641.8500000000001</v>
      </c>
      <c r="H86" s="232">
        <v>1687.55</v>
      </c>
      <c r="I86" s="232">
        <v>1698.6000000000001</v>
      </c>
      <c r="J86" s="232">
        <v>1710.3999999999999</v>
      </c>
      <c r="K86" s="231">
        <v>1686.8</v>
      </c>
      <c r="L86" s="231">
        <v>1663.95</v>
      </c>
      <c r="M86" s="231">
        <v>7.1413900000000003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455.45</v>
      </c>
      <c r="D87" s="232">
        <v>454.3</v>
      </c>
      <c r="E87" s="232">
        <v>448.15000000000003</v>
      </c>
      <c r="F87" s="232">
        <v>440.85</v>
      </c>
      <c r="G87" s="232">
        <v>434.70000000000005</v>
      </c>
      <c r="H87" s="232">
        <v>461.6</v>
      </c>
      <c r="I87" s="232">
        <v>467.75</v>
      </c>
      <c r="J87" s="232">
        <v>475.05</v>
      </c>
      <c r="K87" s="231">
        <v>460.45</v>
      </c>
      <c r="L87" s="231">
        <v>447</v>
      </c>
      <c r="M87" s="231">
        <v>7.8588899999999997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274</v>
      </c>
      <c r="D88" s="232">
        <v>274.53333333333336</v>
      </c>
      <c r="E88" s="232">
        <v>271.7166666666667</v>
      </c>
      <c r="F88" s="232">
        <v>269.43333333333334</v>
      </c>
      <c r="G88" s="232">
        <v>266.61666666666667</v>
      </c>
      <c r="H88" s="232">
        <v>276.81666666666672</v>
      </c>
      <c r="I88" s="232">
        <v>279.63333333333344</v>
      </c>
      <c r="J88" s="232">
        <v>281.91666666666674</v>
      </c>
      <c r="K88" s="231">
        <v>277.35000000000002</v>
      </c>
      <c r="L88" s="231">
        <v>272.25</v>
      </c>
      <c r="M88" s="231">
        <v>2.8045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1115.1500000000001</v>
      </c>
      <c r="D89" s="232">
        <v>1118.3666666666666</v>
      </c>
      <c r="E89" s="232">
        <v>1110.8833333333332</v>
      </c>
      <c r="F89" s="232">
        <v>1106.6166666666666</v>
      </c>
      <c r="G89" s="232">
        <v>1099.1333333333332</v>
      </c>
      <c r="H89" s="232">
        <v>1122.6333333333332</v>
      </c>
      <c r="I89" s="232">
        <v>1130.1166666666663</v>
      </c>
      <c r="J89" s="232">
        <v>1134.3833333333332</v>
      </c>
      <c r="K89" s="231">
        <v>1125.8499999999999</v>
      </c>
      <c r="L89" s="231">
        <v>1114.0999999999999</v>
      </c>
      <c r="M89" s="231">
        <v>69.050920000000005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2070.15</v>
      </c>
      <c r="D90" s="232">
        <v>2078.6666666666665</v>
      </c>
      <c r="E90" s="232">
        <v>2058.4833333333331</v>
      </c>
      <c r="F90" s="232">
        <v>2046.8166666666666</v>
      </c>
      <c r="G90" s="232">
        <v>2026.6333333333332</v>
      </c>
      <c r="H90" s="232">
        <v>2090.333333333333</v>
      </c>
      <c r="I90" s="232">
        <v>2110.5166666666664</v>
      </c>
      <c r="J90" s="232">
        <v>2122.1833333333329</v>
      </c>
      <c r="K90" s="231">
        <v>2098.85</v>
      </c>
      <c r="L90" s="231">
        <v>2067</v>
      </c>
      <c r="M90" s="231">
        <v>1.3304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1637.3</v>
      </c>
      <c r="D91" s="232">
        <v>1626.1999999999998</v>
      </c>
      <c r="E91" s="232">
        <v>1610.7999999999997</v>
      </c>
      <c r="F91" s="232">
        <v>1584.3</v>
      </c>
      <c r="G91" s="232">
        <v>1568.8999999999999</v>
      </c>
      <c r="H91" s="232">
        <v>1652.6999999999996</v>
      </c>
      <c r="I91" s="232">
        <v>1668.0999999999997</v>
      </c>
      <c r="J91" s="232">
        <v>1694.5999999999995</v>
      </c>
      <c r="K91" s="231">
        <v>1641.6</v>
      </c>
      <c r="L91" s="231">
        <v>1599.7</v>
      </c>
      <c r="M91" s="231">
        <v>95.453209999999999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601.04999999999995</v>
      </c>
      <c r="D92" s="232">
        <v>603.18333333333328</v>
      </c>
      <c r="E92" s="232">
        <v>596.31666666666661</v>
      </c>
      <c r="F92" s="232">
        <v>591.58333333333337</v>
      </c>
      <c r="G92" s="232">
        <v>584.7166666666667</v>
      </c>
      <c r="H92" s="232">
        <v>607.91666666666652</v>
      </c>
      <c r="I92" s="232">
        <v>614.78333333333308</v>
      </c>
      <c r="J92" s="232">
        <v>619.51666666666642</v>
      </c>
      <c r="K92" s="231">
        <v>610.04999999999995</v>
      </c>
      <c r="L92" s="231">
        <v>598.45000000000005</v>
      </c>
      <c r="M92" s="231">
        <v>32.916510000000002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1202.8</v>
      </c>
      <c r="D93" s="232">
        <v>1196.2166666666667</v>
      </c>
      <c r="E93" s="232">
        <v>1181.9333333333334</v>
      </c>
      <c r="F93" s="232">
        <v>1161.0666666666666</v>
      </c>
      <c r="G93" s="232">
        <v>1146.7833333333333</v>
      </c>
      <c r="H93" s="232">
        <v>1217.0833333333335</v>
      </c>
      <c r="I93" s="232">
        <v>1231.3666666666668</v>
      </c>
      <c r="J93" s="232">
        <v>1252.2333333333336</v>
      </c>
      <c r="K93" s="231">
        <v>1210.5</v>
      </c>
      <c r="L93" s="231">
        <v>1175.3499999999999</v>
      </c>
      <c r="M93" s="231">
        <v>9.2722700000000007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2769.95</v>
      </c>
      <c r="D94" s="232">
        <v>2767.9166666666665</v>
      </c>
      <c r="E94" s="232">
        <v>2749.4833333333331</v>
      </c>
      <c r="F94" s="232">
        <v>2729.0166666666664</v>
      </c>
      <c r="G94" s="232">
        <v>2710.583333333333</v>
      </c>
      <c r="H94" s="232">
        <v>2788.3833333333332</v>
      </c>
      <c r="I94" s="232">
        <v>2806.8166666666666</v>
      </c>
      <c r="J94" s="232">
        <v>2827.2833333333333</v>
      </c>
      <c r="K94" s="231">
        <v>2786.35</v>
      </c>
      <c r="L94" s="231">
        <v>2747.45</v>
      </c>
      <c r="M94" s="231">
        <v>1.5979099999999999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502.95</v>
      </c>
      <c r="D95" s="232">
        <v>498.48333333333335</v>
      </c>
      <c r="E95" s="232">
        <v>492.9666666666667</v>
      </c>
      <c r="F95" s="232">
        <v>482.98333333333335</v>
      </c>
      <c r="G95" s="232">
        <v>477.4666666666667</v>
      </c>
      <c r="H95" s="232">
        <v>508.4666666666667</v>
      </c>
      <c r="I95" s="232">
        <v>513.98333333333335</v>
      </c>
      <c r="J95" s="232">
        <v>523.9666666666667</v>
      </c>
      <c r="K95" s="231">
        <v>504</v>
      </c>
      <c r="L95" s="231">
        <v>488.5</v>
      </c>
      <c r="M95" s="231">
        <v>120.45667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2434.6999999999998</v>
      </c>
      <c r="D96" s="232">
        <v>2445.1166666666668</v>
      </c>
      <c r="E96" s="232">
        <v>2414.2333333333336</v>
      </c>
      <c r="F96" s="232">
        <v>2393.7666666666669</v>
      </c>
      <c r="G96" s="232">
        <v>2362.8833333333337</v>
      </c>
      <c r="H96" s="232">
        <v>2465.5833333333335</v>
      </c>
      <c r="I96" s="232">
        <v>2496.4666666666667</v>
      </c>
      <c r="J96" s="232">
        <v>2516.9333333333334</v>
      </c>
      <c r="K96" s="231">
        <v>2476</v>
      </c>
      <c r="L96" s="231">
        <v>2424.65</v>
      </c>
      <c r="M96" s="231">
        <v>6.5289299999999999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243.3</v>
      </c>
      <c r="D97" s="232">
        <v>243.4</v>
      </c>
      <c r="E97" s="232">
        <v>241.55</v>
      </c>
      <c r="F97" s="232">
        <v>239.8</v>
      </c>
      <c r="G97" s="232">
        <v>237.95000000000002</v>
      </c>
      <c r="H97" s="232">
        <v>245.15</v>
      </c>
      <c r="I97" s="232">
        <v>246.99999999999997</v>
      </c>
      <c r="J97" s="232">
        <v>248.75</v>
      </c>
      <c r="K97" s="231">
        <v>245.25</v>
      </c>
      <c r="L97" s="231">
        <v>241.65</v>
      </c>
      <c r="M97" s="231">
        <v>17.76615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2686.2</v>
      </c>
      <c r="D98" s="232">
        <v>2679.9</v>
      </c>
      <c r="E98" s="232">
        <v>2666.3</v>
      </c>
      <c r="F98" s="232">
        <v>2646.4</v>
      </c>
      <c r="G98" s="232">
        <v>2632.8</v>
      </c>
      <c r="H98" s="232">
        <v>2699.8</v>
      </c>
      <c r="I98" s="232">
        <v>2713.3999999999996</v>
      </c>
      <c r="J98" s="232">
        <v>2733.3</v>
      </c>
      <c r="K98" s="231">
        <v>2693.5</v>
      </c>
      <c r="L98" s="231">
        <v>2660</v>
      </c>
      <c r="M98" s="231">
        <v>20.380749999999999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361.35</v>
      </c>
      <c r="D99" s="232">
        <v>358.58333333333331</v>
      </c>
      <c r="E99" s="232">
        <v>353.26666666666665</v>
      </c>
      <c r="F99" s="232">
        <v>345.18333333333334</v>
      </c>
      <c r="G99" s="232">
        <v>339.86666666666667</v>
      </c>
      <c r="H99" s="232">
        <v>366.66666666666663</v>
      </c>
      <c r="I99" s="232">
        <v>371.98333333333335</v>
      </c>
      <c r="J99" s="232">
        <v>380.06666666666661</v>
      </c>
      <c r="K99" s="231">
        <v>363.9</v>
      </c>
      <c r="L99" s="231">
        <v>350.5</v>
      </c>
      <c r="M99" s="231">
        <v>22.521750000000001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39618.5</v>
      </c>
      <c r="D100" s="232">
        <v>39643.916666666664</v>
      </c>
      <c r="E100" s="232">
        <v>39293.833333333328</v>
      </c>
      <c r="F100" s="232">
        <v>38969.166666666664</v>
      </c>
      <c r="G100" s="232">
        <v>38619.083333333328</v>
      </c>
      <c r="H100" s="232">
        <v>39968.583333333328</v>
      </c>
      <c r="I100" s="232">
        <v>40318.666666666657</v>
      </c>
      <c r="J100" s="232">
        <v>40643.333333333328</v>
      </c>
      <c r="K100" s="231">
        <v>39994</v>
      </c>
      <c r="L100" s="231">
        <v>39319.25</v>
      </c>
      <c r="M100" s="231">
        <v>1.8700000000000001E-2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2687.65</v>
      </c>
      <c r="D101" s="232">
        <v>2669.4833333333331</v>
      </c>
      <c r="E101" s="232">
        <v>2647.6166666666663</v>
      </c>
      <c r="F101" s="232">
        <v>2607.583333333333</v>
      </c>
      <c r="G101" s="232">
        <v>2585.7166666666662</v>
      </c>
      <c r="H101" s="232">
        <v>2709.5166666666664</v>
      </c>
      <c r="I101" s="232">
        <v>2731.3833333333332</v>
      </c>
      <c r="J101" s="232">
        <v>2771.4166666666665</v>
      </c>
      <c r="K101" s="231">
        <v>2691.35</v>
      </c>
      <c r="L101" s="231">
        <v>2629.45</v>
      </c>
      <c r="M101" s="231">
        <v>38.674079999999996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869.5</v>
      </c>
      <c r="D102" s="232">
        <v>866.7166666666667</v>
      </c>
      <c r="E102" s="232">
        <v>861.43333333333339</v>
      </c>
      <c r="F102" s="232">
        <v>853.36666666666667</v>
      </c>
      <c r="G102" s="232">
        <v>848.08333333333337</v>
      </c>
      <c r="H102" s="232">
        <v>874.78333333333342</v>
      </c>
      <c r="I102" s="232">
        <v>880.06666666666672</v>
      </c>
      <c r="J102" s="232">
        <v>888.13333333333344</v>
      </c>
      <c r="K102" s="231">
        <v>872</v>
      </c>
      <c r="L102" s="231">
        <v>858.65</v>
      </c>
      <c r="M102" s="231">
        <v>113.13898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1200.1500000000001</v>
      </c>
      <c r="D103" s="232">
        <v>1202.8833333333334</v>
      </c>
      <c r="E103" s="232">
        <v>1171.7666666666669</v>
      </c>
      <c r="F103" s="232">
        <v>1143.3833333333334</v>
      </c>
      <c r="G103" s="232">
        <v>1112.2666666666669</v>
      </c>
      <c r="H103" s="232">
        <v>1231.2666666666669</v>
      </c>
      <c r="I103" s="232">
        <v>1262.3833333333332</v>
      </c>
      <c r="J103" s="232">
        <v>1290.7666666666669</v>
      </c>
      <c r="K103" s="231">
        <v>1234</v>
      </c>
      <c r="L103" s="231">
        <v>1174.5</v>
      </c>
      <c r="M103" s="231">
        <v>39.771210000000004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487.35</v>
      </c>
      <c r="D104" s="232">
        <v>483.7</v>
      </c>
      <c r="E104" s="232">
        <v>478.65</v>
      </c>
      <c r="F104" s="232">
        <v>469.95</v>
      </c>
      <c r="G104" s="232">
        <v>464.9</v>
      </c>
      <c r="H104" s="232">
        <v>492.4</v>
      </c>
      <c r="I104" s="232">
        <v>497.45000000000005</v>
      </c>
      <c r="J104" s="232">
        <v>506.15</v>
      </c>
      <c r="K104" s="231">
        <v>488.75</v>
      </c>
      <c r="L104" s="231">
        <v>475</v>
      </c>
      <c r="M104" s="231">
        <v>46.738289999999999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512.1</v>
      </c>
      <c r="D105" s="232">
        <v>511.04999999999995</v>
      </c>
      <c r="E105" s="232">
        <v>505.09999999999991</v>
      </c>
      <c r="F105" s="232">
        <v>498.09999999999997</v>
      </c>
      <c r="G105" s="232">
        <v>492.14999999999992</v>
      </c>
      <c r="H105" s="232">
        <v>518.04999999999995</v>
      </c>
      <c r="I105" s="232">
        <v>524</v>
      </c>
      <c r="J105" s="232">
        <v>530.99999999999989</v>
      </c>
      <c r="K105" s="231">
        <v>517</v>
      </c>
      <c r="L105" s="231">
        <v>504.05</v>
      </c>
      <c r="M105" s="231">
        <v>2.7465700000000002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59.3</v>
      </c>
      <c r="D106" s="232">
        <v>59.383333333333333</v>
      </c>
      <c r="E106" s="232">
        <v>58.916666666666664</v>
      </c>
      <c r="F106" s="232">
        <v>58.533333333333331</v>
      </c>
      <c r="G106" s="232">
        <v>58.066666666666663</v>
      </c>
      <c r="H106" s="232">
        <v>59.766666666666666</v>
      </c>
      <c r="I106" s="232">
        <v>60.233333333333334</v>
      </c>
      <c r="J106" s="232">
        <v>60.616666666666667</v>
      </c>
      <c r="K106" s="231">
        <v>59.85</v>
      </c>
      <c r="L106" s="231">
        <v>59</v>
      </c>
      <c r="M106" s="231">
        <v>155.47909000000001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334.65</v>
      </c>
      <c r="D107" s="232">
        <v>334.53333333333336</v>
      </c>
      <c r="E107" s="232">
        <v>332.51666666666671</v>
      </c>
      <c r="F107" s="232">
        <v>330.38333333333333</v>
      </c>
      <c r="G107" s="232">
        <v>328.36666666666667</v>
      </c>
      <c r="H107" s="232">
        <v>336.66666666666674</v>
      </c>
      <c r="I107" s="232">
        <v>338.68333333333339</v>
      </c>
      <c r="J107" s="232">
        <v>340.81666666666678</v>
      </c>
      <c r="K107" s="231">
        <v>336.55</v>
      </c>
      <c r="L107" s="231">
        <v>332.4</v>
      </c>
      <c r="M107" s="231">
        <v>125.55526999999999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4510.6499999999996</v>
      </c>
      <c r="D108" s="232">
        <v>4519.333333333333</v>
      </c>
      <c r="E108" s="232">
        <v>4451.3166666666657</v>
      </c>
      <c r="F108" s="232">
        <v>4391.9833333333327</v>
      </c>
      <c r="G108" s="232">
        <v>4323.9666666666653</v>
      </c>
      <c r="H108" s="232">
        <v>4578.6666666666661</v>
      </c>
      <c r="I108" s="232">
        <v>4646.6833333333343</v>
      </c>
      <c r="J108" s="232">
        <v>4706.0166666666664</v>
      </c>
      <c r="K108" s="231">
        <v>4587.3500000000004</v>
      </c>
      <c r="L108" s="231">
        <v>4460</v>
      </c>
      <c r="M108" s="231">
        <v>0.76249</v>
      </c>
      <c r="N108" s="1"/>
      <c r="O108" s="1"/>
    </row>
    <row r="109" spans="1:15" ht="12.75" customHeight="1">
      <c r="A109" s="214">
        <v>100</v>
      </c>
      <c r="B109" s="217" t="s">
        <v>386</v>
      </c>
      <c r="C109" s="231">
        <v>280.60000000000002</v>
      </c>
      <c r="D109" s="232">
        <v>282.34999999999997</v>
      </c>
      <c r="E109" s="232">
        <v>275.99999999999994</v>
      </c>
      <c r="F109" s="232">
        <v>271.39999999999998</v>
      </c>
      <c r="G109" s="232">
        <v>265.04999999999995</v>
      </c>
      <c r="H109" s="232">
        <v>286.94999999999993</v>
      </c>
      <c r="I109" s="232">
        <v>293.29999999999995</v>
      </c>
      <c r="J109" s="232">
        <v>297.89999999999992</v>
      </c>
      <c r="K109" s="231">
        <v>288.7</v>
      </c>
      <c r="L109" s="231">
        <v>277.75</v>
      </c>
      <c r="M109" s="231">
        <v>16.493729999999999</v>
      </c>
      <c r="N109" s="1"/>
      <c r="O109" s="1"/>
    </row>
    <row r="110" spans="1:15" ht="12.75" customHeight="1">
      <c r="A110" s="214">
        <v>101</v>
      </c>
      <c r="B110" s="217" t="s">
        <v>387</v>
      </c>
      <c r="C110" s="231">
        <v>139.5</v>
      </c>
      <c r="D110" s="232">
        <v>139.68333333333334</v>
      </c>
      <c r="E110" s="232">
        <v>139.01666666666668</v>
      </c>
      <c r="F110" s="232">
        <v>138.53333333333333</v>
      </c>
      <c r="G110" s="232">
        <v>137.86666666666667</v>
      </c>
      <c r="H110" s="232">
        <v>140.16666666666669</v>
      </c>
      <c r="I110" s="232">
        <v>140.83333333333331</v>
      </c>
      <c r="J110" s="232">
        <v>141.31666666666669</v>
      </c>
      <c r="K110" s="231">
        <v>140.35</v>
      </c>
      <c r="L110" s="231">
        <v>139.19999999999999</v>
      </c>
      <c r="M110" s="231">
        <v>14.837580000000001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303.8</v>
      </c>
      <c r="D111" s="232">
        <v>305.39999999999998</v>
      </c>
      <c r="E111" s="232">
        <v>301.29999999999995</v>
      </c>
      <c r="F111" s="232">
        <v>298.79999999999995</v>
      </c>
      <c r="G111" s="232">
        <v>294.69999999999993</v>
      </c>
      <c r="H111" s="232">
        <v>307.89999999999998</v>
      </c>
      <c r="I111" s="232">
        <v>312</v>
      </c>
      <c r="J111" s="232">
        <v>314.5</v>
      </c>
      <c r="K111" s="231">
        <v>309.5</v>
      </c>
      <c r="L111" s="231">
        <v>302.89999999999998</v>
      </c>
      <c r="M111" s="231">
        <v>35.002249999999997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82.15</v>
      </c>
      <c r="D112" s="232">
        <v>82.100000000000009</v>
      </c>
      <c r="E112" s="232">
        <v>81.300000000000011</v>
      </c>
      <c r="F112" s="232">
        <v>80.45</v>
      </c>
      <c r="G112" s="232">
        <v>79.650000000000006</v>
      </c>
      <c r="H112" s="232">
        <v>82.950000000000017</v>
      </c>
      <c r="I112" s="232">
        <v>83.75</v>
      </c>
      <c r="J112" s="232">
        <v>84.600000000000023</v>
      </c>
      <c r="K112" s="231">
        <v>82.9</v>
      </c>
      <c r="L112" s="231">
        <v>81.25</v>
      </c>
      <c r="M112" s="231">
        <v>79.801640000000006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640.15</v>
      </c>
      <c r="D113" s="232">
        <v>640.11666666666667</v>
      </c>
      <c r="E113" s="232">
        <v>637.73333333333335</v>
      </c>
      <c r="F113" s="232">
        <v>635.31666666666672</v>
      </c>
      <c r="G113" s="232">
        <v>632.93333333333339</v>
      </c>
      <c r="H113" s="232">
        <v>642.5333333333333</v>
      </c>
      <c r="I113" s="232">
        <v>644.91666666666674</v>
      </c>
      <c r="J113" s="232">
        <v>647.33333333333326</v>
      </c>
      <c r="K113" s="231">
        <v>642.5</v>
      </c>
      <c r="L113" s="231">
        <v>637.70000000000005</v>
      </c>
      <c r="M113" s="231">
        <v>7.0620200000000004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422.2</v>
      </c>
      <c r="D114" s="232">
        <v>420.26666666666665</v>
      </c>
      <c r="E114" s="232">
        <v>417.68333333333328</v>
      </c>
      <c r="F114" s="232">
        <v>413.16666666666663</v>
      </c>
      <c r="G114" s="232">
        <v>410.58333333333326</v>
      </c>
      <c r="H114" s="232">
        <v>424.7833333333333</v>
      </c>
      <c r="I114" s="232">
        <v>427.36666666666667</v>
      </c>
      <c r="J114" s="232">
        <v>431.88333333333333</v>
      </c>
      <c r="K114" s="231">
        <v>422.85</v>
      </c>
      <c r="L114" s="231">
        <v>415.75</v>
      </c>
      <c r="M114" s="231">
        <v>5.7200800000000003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177.05</v>
      </c>
      <c r="D115" s="232">
        <v>176.56666666666669</v>
      </c>
      <c r="E115" s="232">
        <v>175.53333333333339</v>
      </c>
      <c r="F115" s="232">
        <v>174.01666666666671</v>
      </c>
      <c r="G115" s="232">
        <v>172.98333333333341</v>
      </c>
      <c r="H115" s="232">
        <v>178.08333333333337</v>
      </c>
      <c r="I115" s="232">
        <v>179.11666666666667</v>
      </c>
      <c r="J115" s="232">
        <v>180.63333333333335</v>
      </c>
      <c r="K115" s="231">
        <v>177.6</v>
      </c>
      <c r="L115" s="231">
        <v>175.05</v>
      </c>
      <c r="M115" s="231">
        <v>20.40813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1223</v>
      </c>
      <c r="D116" s="232">
        <v>1226.3333333333333</v>
      </c>
      <c r="E116" s="232">
        <v>1214.6666666666665</v>
      </c>
      <c r="F116" s="232">
        <v>1206.3333333333333</v>
      </c>
      <c r="G116" s="232">
        <v>1194.6666666666665</v>
      </c>
      <c r="H116" s="232">
        <v>1234.6666666666665</v>
      </c>
      <c r="I116" s="232">
        <v>1246.333333333333</v>
      </c>
      <c r="J116" s="232">
        <v>1254.6666666666665</v>
      </c>
      <c r="K116" s="231">
        <v>1238</v>
      </c>
      <c r="L116" s="231">
        <v>1218</v>
      </c>
      <c r="M116" s="231">
        <v>18.65108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3748.85</v>
      </c>
      <c r="D117" s="232">
        <v>3739.6166666666668</v>
      </c>
      <c r="E117" s="232">
        <v>3720.2333333333336</v>
      </c>
      <c r="F117" s="232">
        <v>3691.6166666666668</v>
      </c>
      <c r="G117" s="232">
        <v>3672.2333333333336</v>
      </c>
      <c r="H117" s="232">
        <v>3768.2333333333336</v>
      </c>
      <c r="I117" s="232">
        <v>3787.6166666666668</v>
      </c>
      <c r="J117" s="232">
        <v>3816.2333333333336</v>
      </c>
      <c r="K117" s="231">
        <v>3759</v>
      </c>
      <c r="L117" s="231">
        <v>3711</v>
      </c>
      <c r="M117" s="231">
        <v>1.34398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1545.4</v>
      </c>
      <c r="D118" s="232">
        <v>1545.6166666666668</v>
      </c>
      <c r="E118" s="232">
        <v>1539.3833333333337</v>
      </c>
      <c r="F118" s="232">
        <v>1533.3666666666668</v>
      </c>
      <c r="G118" s="232">
        <v>1527.1333333333337</v>
      </c>
      <c r="H118" s="232">
        <v>1551.6333333333337</v>
      </c>
      <c r="I118" s="232">
        <v>1557.8666666666668</v>
      </c>
      <c r="J118" s="232">
        <v>1563.8833333333337</v>
      </c>
      <c r="K118" s="231">
        <v>1551.85</v>
      </c>
      <c r="L118" s="231">
        <v>1539.6</v>
      </c>
      <c r="M118" s="231">
        <v>58.430979999999998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2084.25</v>
      </c>
      <c r="D119" s="232">
        <v>2090.2999999999997</v>
      </c>
      <c r="E119" s="232">
        <v>2073.9499999999994</v>
      </c>
      <c r="F119" s="232">
        <v>2063.6499999999996</v>
      </c>
      <c r="G119" s="232">
        <v>2047.2999999999993</v>
      </c>
      <c r="H119" s="232">
        <v>2100.5999999999995</v>
      </c>
      <c r="I119" s="232">
        <v>2116.9499999999998</v>
      </c>
      <c r="J119" s="232">
        <v>2127.2499999999995</v>
      </c>
      <c r="K119" s="231">
        <v>2106.65</v>
      </c>
      <c r="L119" s="231">
        <v>2080</v>
      </c>
      <c r="M119" s="231">
        <v>4.8868400000000003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875.5</v>
      </c>
      <c r="D120" s="232">
        <v>869.05000000000007</v>
      </c>
      <c r="E120" s="232">
        <v>854.45000000000016</v>
      </c>
      <c r="F120" s="232">
        <v>833.40000000000009</v>
      </c>
      <c r="G120" s="232">
        <v>818.80000000000018</v>
      </c>
      <c r="H120" s="232">
        <v>890.10000000000014</v>
      </c>
      <c r="I120" s="232">
        <v>904.7</v>
      </c>
      <c r="J120" s="232">
        <v>925.75000000000011</v>
      </c>
      <c r="K120" s="231">
        <v>883.65</v>
      </c>
      <c r="L120" s="231">
        <v>848</v>
      </c>
      <c r="M120" s="231">
        <v>3.21116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264.85000000000002</v>
      </c>
      <c r="D121" s="232">
        <v>265.88333333333338</v>
      </c>
      <c r="E121" s="232">
        <v>261.96666666666675</v>
      </c>
      <c r="F121" s="232">
        <v>259.08333333333337</v>
      </c>
      <c r="G121" s="232">
        <v>255.16666666666674</v>
      </c>
      <c r="H121" s="232">
        <v>268.76666666666677</v>
      </c>
      <c r="I121" s="232">
        <v>272.68333333333339</v>
      </c>
      <c r="J121" s="232">
        <v>275.56666666666678</v>
      </c>
      <c r="K121" s="231">
        <v>269.8</v>
      </c>
      <c r="L121" s="231">
        <v>263</v>
      </c>
      <c r="M121" s="231">
        <v>5.1350100000000003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767.15</v>
      </c>
      <c r="D122" s="232">
        <v>763.95000000000016</v>
      </c>
      <c r="E122" s="232">
        <v>758.40000000000032</v>
      </c>
      <c r="F122" s="232">
        <v>749.6500000000002</v>
      </c>
      <c r="G122" s="232">
        <v>744.10000000000036</v>
      </c>
      <c r="H122" s="232">
        <v>772.70000000000027</v>
      </c>
      <c r="I122" s="232">
        <v>778.25000000000023</v>
      </c>
      <c r="J122" s="232">
        <v>787.00000000000023</v>
      </c>
      <c r="K122" s="231">
        <v>769.5</v>
      </c>
      <c r="L122" s="231">
        <v>755.2</v>
      </c>
      <c r="M122" s="231">
        <v>17.40579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601.04999999999995</v>
      </c>
      <c r="D123" s="232">
        <v>597.43333333333328</v>
      </c>
      <c r="E123" s="232">
        <v>591.36666666666656</v>
      </c>
      <c r="F123" s="232">
        <v>581.68333333333328</v>
      </c>
      <c r="G123" s="232">
        <v>575.61666666666656</v>
      </c>
      <c r="H123" s="232">
        <v>607.11666666666656</v>
      </c>
      <c r="I123" s="232">
        <v>613.18333333333339</v>
      </c>
      <c r="J123" s="232">
        <v>622.86666666666656</v>
      </c>
      <c r="K123" s="231">
        <v>603.5</v>
      </c>
      <c r="L123" s="231">
        <v>587.75</v>
      </c>
      <c r="M123" s="231">
        <v>40.792610000000003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503.8</v>
      </c>
      <c r="D124" s="232">
        <v>500.8</v>
      </c>
      <c r="E124" s="232">
        <v>495.65000000000003</v>
      </c>
      <c r="F124" s="232">
        <v>487.5</v>
      </c>
      <c r="G124" s="232">
        <v>482.35</v>
      </c>
      <c r="H124" s="232">
        <v>508.95000000000005</v>
      </c>
      <c r="I124" s="232">
        <v>514.1</v>
      </c>
      <c r="J124" s="232">
        <v>522.25</v>
      </c>
      <c r="K124" s="231">
        <v>505.95</v>
      </c>
      <c r="L124" s="231">
        <v>492.65</v>
      </c>
      <c r="M124" s="231">
        <v>16.703579999999999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1799.1</v>
      </c>
      <c r="D125" s="232">
        <v>1807.3666666666668</v>
      </c>
      <c r="E125" s="232">
        <v>1787.7333333333336</v>
      </c>
      <c r="F125" s="232">
        <v>1776.3666666666668</v>
      </c>
      <c r="G125" s="232">
        <v>1756.7333333333336</v>
      </c>
      <c r="H125" s="232">
        <v>1818.7333333333336</v>
      </c>
      <c r="I125" s="232">
        <v>1838.3666666666668</v>
      </c>
      <c r="J125" s="232">
        <v>1849.7333333333336</v>
      </c>
      <c r="K125" s="231">
        <v>1827</v>
      </c>
      <c r="L125" s="231">
        <v>1796</v>
      </c>
      <c r="M125" s="231">
        <v>28.352319999999999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95.25</v>
      </c>
      <c r="D126" s="232">
        <v>95.05</v>
      </c>
      <c r="E126" s="232">
        <v>94.35</v>
      </c>
      <c r="F126" s="232">
        <v>93.45</v>
      </c>
      <c r="G126" s="232">
        <v>92.75</v>
      </c>
      <c r="H126" s="232">
        <v>95.949999999999989</v>
      </c>
      <c r="I126" s="232">
        <v>96.65</v>
      </c>
      <c r="J126" s="232">
        <v>97.549999999999983</v>
      </c>
      <c r="K126" s="231">
        <v>95.75</v>
      </c>
      <c r="L126" s="231">
        <v>94.15</v>
      </c>
      <c r="M126" s="231">
        <v>52.819299999999998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3419.1</v>
      </c>
      <c r="D127" s="232">
        <v>3422.0833333333335</v>
      </c>
      <c r="E127" s="232">
        <v>3404.3666666666668</v>
      </c>
      <c r="F127" s="232">
        <v>3389.6333333333332</v>
      </c>
      <c r="G127" s="232">
        <v>3371.9166666666665</v>
      </c>
      <c r="H127" s="232">
        <v>3436.8166666666671</v>
      </c>
      <c r="I127" s="232">
        <v>3454.5333333333333</v>
      </c>
      <c r="J127" s="232">
        <v>3469.2666666666673</v>
      </c>
      <c r="K127" s="231">
        <v>3439.8</v>
      </c>
      <c r="L127" s="231">
        <v>3407.35</v>
      </c>
      <c r="M127" s="231">
        <v>3.43926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396.4</v>
      </c>
      <c r="D128" s="232">
        <v>395.95</v>
      </c>
      <c r="E128" s="232">
        <v>393.45</v>
      </c>
      <c r="F128" s="232">
        <v>390.5</v>
      </c>
      <c r="G128" s="232">
        <v>388</v>
      </c>
      <c r="H128" s="232">
        <v>398.9</v>
      </c>
      <c r="I128" s="232">
        <v>401.4</v>
      </c>
      <c r="J128" s="232">
        <v>404.34999999999997</v>
      </c>
      <c r="K128" s="231">
        <v>398.45</v>
      </c>
      <c r="L128" s="231">
        <v>393</v>
      </c>
      <c r="M128" s="231">
        <v>7.6416399999999998</v>
      </c>
      <c r="N128" s="1"/>
      <c r="O128" s="1"/>
    </row>
    <row r="129" spans="1:15" ht="12.75" customHeight="1">
      <c r="A129" s="214">
        <v>120</v>
      </c>
      <c r="B129" s="217" t="s">
        <v>880</v>
      </c>
      <c r="C129" s="231">
        <v>4273.75</v>
      </c>
      <c r="D129" s="232">
        <v>4277</v>
      </c>
      <c r="E129" s="232">
        <v>4252.75</v>
      </c>
      <c r="F129" s="232">
        <v>4231.75</v>
      </c>
      <c r="G129" s="232">
        <v>4207.5</v>
      </c>
      <c r="H129" s="232">
        <v>4298</v>
      </c>
      <c r="I129" s="232">
        <v>4322.25</v>
      </c>
      <c r="J129" s="232">
        <v>4343.25</v>
      </c>
      <c r="K129" s="231">
        <v>4301.25</v>
      </c>
      <c r="L129" s="231">
        <v>4256</v>
      </c>
      <c r="M129" s="231">
        <v>2.0589599999999999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2266.5</v>
      </c>
      <c r="D130" s="232">
        <v>2247.1</v>
      </c>
      <c r="E130" s="232">
        <v>2219.3999999999996</v>
      </c>
      <c r="F130" s="232">
        <v>2172.2999999999997</v>
      </c>
      <c r="G130" s="232">
        <v>2144.5999999999995</v>
      </c>
      <c r="H130" s="232">
        <v>2294.1999999999998</v>
      </c>
      <c r="I130" s="232">
        <v>2321.8999999999996</v>
      </c>
      <c r="J130" s="232">
        <v>2369</v>
      </c>
      <c r="K130" s="231">
        <v>2274.8000000000002</v>
      </c>
      <c r="L130" s="231">
        <v>2200</v>
      </c>
      <c r="M130" s="231">
        <v>40.900489999999998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354.65</v>
      </c>
      <c r="D131" s="232">
        <v>354.08333333333331</v>
      </c>
      <c r="E131" s="232">
        <v>352.21666666666664</v>
      </c>
      <c r="F131" s="232">
        <v>349.7833333333333</v>
      </c>
      <c r="G131" s="232">
        <v>347.91666666666663</v>
      </c>
      <c r="H131" s="232">
        <v>356.51666666666665</v>
      </c>
      <c r="I131" s="232">
        <v>358.38333333333333</v>
      </c>
      <c r="J131" s="232">
        <v>360.81666666666666</v>
      </c>
      <c r="K131" s="231">
        <v>355.95</v>
      </c>
      <c r="L131" s="231">
        <v>351.65</v>
      </c>
      <c r="M131" s="231">
        <v>7.7415700000000003</v>
      </c>
      <c r="N131" s="1"/>
      <c r="O131" s="1"/>
    </row>
    <row r="132" spans="1:15" ht="12.75" customHeight="1">
      <c r="A132" s="214">
        <v>123</v>
      </c>
      <c r="B132" s="217" t="s">
        <v>849</v>
      </c>
      <c r="C132" s="231">
        <v>706.6</v>
      </c>
      <c r="D132" s="232">
        <v>706.26666666666677</v>
      </c>
      <c r="E132" s="232">
        <v>703.43333333333351</v>
      </c>
      <c r="F132" s="232">
        <v>700.26666666666677</v>
      </c>
      <c r="G132" s="232">
        <v>697.43333333333351</v>
      </c>
      <c r="H132" s="232">
        <v>709.43333333333351</v>
      </c>
      <c r="I132" s="232">
        <v>712.26666666666677</v>
      </c>
      <c r="J132" s="232">
        <v>715.43333333333351</v>
      </c>
      <c r="K132" s="231">
        <v>709.1</v>
      </c>
      <c r="L132" s="231">
        <v>703.1</v>
      </c>
      <c r="M132" s="231">
        <v>6.0165699999999998</v>
      </c>
      <c r="N132" s="1"/>
      <c r="O132" s="1"/>
    </row>
    <row r="133" spans="1:15" ht="12.75" customHeight="1">
      <c r="A133" s="214">
        <v>124</v>
      </c>
      <c r="B133" s="217" t="s">
        <v>413</v>
      </c>
      <c r="C133" s="231">
        <v>3373.55</v>
      </c>
      <c r="D133" s="232">
        <v>3395.7000000000003</v>
      </c>
      <c r="E133" s="232">
        <v>3343.4000000000005</v>
      </c>
      <c r="F133" s="232">
        <v>3313.2500000000005</v>
      </c>
      <c r="G133" s="232">
        <v>3260.9500000000007</v>
      </c>
      <c r="H133" s="232">
        <v>3425.8500000000004</v>
      </c>
      <c r="I133" s="232">
        <v>3478.1500000000005</v>
      </c>
      <c r="J133" s="232">
        <v>3508.3</v>
      </c>
      <c r="K133" s="231">
        <v>3448</v>
      </c>
      <c r="L133" s="231">
        <v>3365.55</v>
      </c>
      <c r="M133" s="231">
        <v>0.18002000000000001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767.15</v>
      </c>
      <c r="D134" s="232">
        <v>763.18333333333339</v>
      </c>
      <c r="E134" s="232">
        <v>756.36666666666679</v>
      </c>
      <c r="F134" s="232">
        <v>745.58333333333337</v>
      </c>
      <c r="G134" s="232">
        <v>738.76666666666677</v>
      </c>
      <c r="H134" s="232">
        <v>773.96666666666681</v>
      </c>
      <c r="I134" s="232">
        <v>780.78333333333342</v>
      </c>
      <c r="J134" s="232">
        <v>791.56666666666683</v>
      </c>
      <c r="K134" s="231">
        <v>770</v>
      </c>
      <c r="L134" s="231">
        <v>752.4</v>
      </c>
      <c r="M134" s="231">
        <v>9.6139399999999995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90196.85</v>
      </c>
      <c r="D135" s="232">
        <v>89958.916666666672</v>
      </c>
      <c r="E135" s="232">
        <v>89517.883333333346</v>
      </c>
      <c r="F135" s="232">
        <v>88838.916666666672</v>
      </c>
      <c r="G135" s="232">
        <v>88397.883333333346</v>
      </c>
      <c r="H135" s="232">
        <v>90637.883333333346</v>
      </c>
      <c r="I135" s="232">
        <v>91078.916666666672</v>
      </c>
      <c r="J135" s="232">
        <v>91757.883333333346</v>
      </c>
      <c r="K135" s="231">
        <v>90399.95</v>
      </c>
      <c r="L135" s="231">
        <v>89279.95</v>
      </c>
      <c r="M135" s="231">
        <v>6.5159999999999996E-2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232.15</v>
      </c>
      <c r="D136" s="232">
        <v>231.5</v>
      </c>
      <c r="E136" s="232">
        <v>229.5</v>
      </c>
      <c r="F136" s="232">
        <v>226.85</v>
      </c>
      <c r="G136" s="232">
        <v>224.85</v>
      </c>
      <c r="H136" s="232">
        <v>234.15</v>
      </c>
      <c r="I136" s="232">
        <v>236.15</v>
      </c>
      <c r="J136" s="232">
        <v>238.8</v>
      </c>
      <c r="K136" s="231">
        <v>233.5</v>
      </c>
      <c r="L136" s="231">
        <v>228.85</v>
      </c>
      <c r="M136" s="231">
        <v>19.300599999999999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1322.15</v>
      </c>
      <c r="D137" s="232">
        <v>1318.4166666666667</v>
      </c>
      <c r="E137" s="232">
        <v>1311.8333333333335</v>
      </c>
      <c r="F137" s="232">
        <v>1301.5166666666667</v>
      </c>
      <c r="G137" s="232">
        <v>1294.9333333333334</v>
      </c>
      <c r="H137" s="232">
        <v>1328.7333333333336</v>
      </c>
      <c r="I137" s="232">
        <v>1335.3166666666671</v>
      </c>
      <c r="J137" s="232">
        <v>1345.6333333333337</v>
      </c>
      <c r="K137" s="231">
        <v>1325</v>
      </c>
      <c r="L137" s="231">
        <v>1308.0999999999999</v>
      </c>
      <c r="M137" s="231">
        <v>11.799379999999999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508.05</v>
      </c>
      <c r="D138" s="232">
        <v>507.81666666666661</v>
      </c>
      <c r="E138" s="232">
        <v>505.63333333333321</v>
      </c>
      <c r="F138" s="232">
        <v>503.21666666666658</v>
      </c>
      <c r="G138" s="232">
        <v>501.03333333333319</v>
      </c>
      <c r="H138" s="232">
        <v>510.23333333333323</v>
      </c>
      <c r="I138" s="232">
        <v>512.41666666666663</v>
      </c>
      <c r="J138" s="232">
        <v>514.83333333333326</v>
      </c>
      <c r="K138" s="231">
        <v>510</v>
      </c>
      <c r="L138" s="231">
        <v>505.4</v>
      </c>
      <c r="M138" s="231">
        <v>7.3149499999999996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8494.0499999999993</v>
      </c>
      <c r="D139" s="232">
        <v>8498.5833333333321</v>
      </c>
      <c r="E139" s="232">
        <v>8459.7666666666646</v>
      </c>
      <c r="F139" s="232">
        <v>8425.4833333333318</v>
      </c>
      <c r="G139" s="232">
        <v>8386.6666666666642</v>
      </c>
      <c r="H139" s="232">
        <v>8532.866666666665</v>
      </c>
      <c r="I139" s="232">
        <v>8571.6833333333307</v>
      </c>
      <c r="J139" s="232">
        <v>8605.9666666666653</v>
      </c>
      <c r="K139" s="231">
        <v>8537.4</v>
      </c>
      <c r="L139" s="231">
        <v>8464.2999999999993</v>
      </c>
      <c r="M139" s="231">
        <v>4.0288300000000001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828.35</v>
      </c>
      <c r="D140" s="232">
        <v>820.38333333333321</v>
      </c>
      <c r="E140" s="232">
        <v>809.76666666666642</v>
      </c>
      <c r="F140" s="232">
        <v>791.18333333333317</v>
      </c>
      <c r="G140" s="232">
        <v>780.56666666666638</v>
      </c>
      <c r="H140" s="232">
        <v>838.96666666666647</v>
      </c>
      <c r="I140" s="232">
        <v>849.58333333333326</v>
      </c>
      <c r="J140" s="232">
        <v>868.16666666666652</v>
      </c>
      <c r="K140" s="231">
        <v>831</v>
      </c>
      <c r="L140" s="231">
        <v>801.8</v>
      </c>
      <c r="M140" s="231">
        <v>29.943049999999999</v>
      </c>
      <c r="N140" s="1"/>
      <c r="O140" s="1"/>
    </row>
    <row r="141" spans="1:15" ht="12.75" customHeight="1">
      <c r="A141" s="214">
        <v>132</v>
      </c>
      <c r="B141" s="217" t="s">
        <v>421</v>
      </c>
      <c r="C141" s="231">
        <v>452</v>
      </c>
      <c r="D141" s="232">
        <v>451.26666666666665</v>
      </c>
      <c r="E141" s="232">
        <v>446.68333333333328</v>
      </c>
      <c r="F141" s="232">
        <v>441.36666666666662</v>
      </c>
      <c r="G141" s="232">
        <v>436.78333333333325</v>
      </c>
      <c r="H141" s="232">
        <v>456.58333333333331</v>
      </c>
      <c r="I141" s="232">
        <v>461.16666666666669</v>
      </c>
      <c r="J141" s="232">
        <v>466.48333333333335</v>
      </c>
      <c r="K141" s="231">
        <v>455.85</v>
      </c>
      <c r="L141" s="231">
        <v>445.95</v>
      </c>
      <c r="M141" s="231">
        <v>11.33398</v>
      </c>
      <c r="N141" s="1"/>
      <c r="O141" s="1"/>
    </row>
    <row r="142" spans="1:15" ht="12.75" customHeight="1">
      <c r="A142" s="214">
        <v>133</v>
      </c>
      <c r="B142" s="217" t="s">
        <v>850</v>
      </c>
      <c r="C142" s="231">
        <v>52</v>
      </c>
      <c r="D142" s="232">
        <v>52.04999999999999</v>
      </c>
      <c r="E142" s="232">
        <v>51.749999999999979</v>
      </c>
      <c r="F142" s="232">
        <v>51.499999999999986</v>
      </c>
      <c r="G142" s="232">
        <v>51.199999999999974</v>
      </c>
      <c r="H142" s="232">
        <v>52.299999999999983</v>
      </c>
      <c r="I142" s="232">
        <v>52.599999999999994</v>
      </c>
      <c r="J142" s="232">
        <v>52.849999999999987</v>
      </c>
      <c r="K142" s="231">
        <v>52.35</v>
      </c>
      <c r="L142" s="231">
        <v>51.8</v>
      </c>
      <c r="M142" s="231">
        <v>123.29919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2047.05</v>
      </c>
      <c r="D143" s="232">
        <v>2047.2333333333333</v>
      </c>
      <c r="E143" s="232">
        <v>2037.7666666666669</v>
      </c>
      <c r="F143" s="232">
        <v>2028.4833333333336</v>
      </c>
      <c r="G143" s="232">
        <v>2019.0166666666671</v>
      </c>
      <c r="H143" s="232">
        <v>2056.5166666666664</v>
      </c>
      <c r="I143" s="232">
        <v>2065.9833333333336</v>
      </c>
      <c r="J143" s="232">
        <v>2075.2666666666664</v>
      </c>
      <c r="K143" s="231">
        <v>2056.6999999999998</v>
      </c>
      <c r="L143" s="231">
        <v>2037.95</v>
      </c>
      <c r="M143" s="231">
        <v>2.3910399999999998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1054.55</v>
      </c>
      <c r="D144" s="232">
        <v>1052.25</v>
      </c>
      <c r="E144" s="232">
        <v>1046.5</v>
      </c>
      <c r="F144" s="232">
        <v>1038.45</v>
      </c>
      <c r="G144" s="232">
        <v>1032.7</v>
      </c>
      <c r="H144" s="232">
        <v>1060.3</v>
      </c>
      <c r="I144" s="232">
        <v>1066.05</v>
      </c>
      <c r="J144" s="232">
        <v>1074.0999999999999</v>
      </c>
      <c r="K144" s="231">
        <v>1058</v>
      </c>
      <c r="L144" s="231">
        <v>1044.2</v>
      </c>
      <c r="M144" s="231">
        <v>2.17584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169.45</v>
      </c>
      <c r="D145" s="232">
        <v>168.75</v>
      </c>
      <c r="E145" s="232">
        <v>167.8</v>
      </c>
      <c r="F145" s="232">
        <v>166.15</v>
      </c>
      <c r="G145" s="232">
        <v>165.20000000000002</v>
      </c>
      <c r="H145" s="232">
        <v>170.4</v>
      </c>
      <c r="I145" s="232">
        <v>171.35</v>
      </c>
      <c r="J145" s="232">
        <v>173</v>
      </c>
      <c r="K145" s="231">
        <v>169.7</v>
      </c>
      <c r="L145" s="231">
        <v>167.1</v>
      </c>
      <c r="M145" s="231">
        <v>55.360570000000003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85.25</v>
      </c>
      <c r="D146" s="232">
        <v>85.05</v>
      </c>
      <c r="E146" s="232">
        <v>84.3</v>
      </c>
      <c r="F146" s="232">
        <v>83.35</v>
      </c>
      <c r="G146" s="232">
        <v>82.6</v>
      </c>
      <c r="H146" s="232">
        <v>86</v>
      </c>
      <c r="I146" s="232">
        <v>86.75</v>
      </c>
      <c r="J146" s="232">
        <v>87.7</v>
      </c>
      <c r="K146" s="231">
        <v>85.8</v>
      </c>
      <c r="L146" s="231">
        <v>84.1</v>
      </c>
      <c r="M146" s="231">
        <v>196.12529000000001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4090.5</v>
      </c>
      <c r="D147" s="232">
        <v>4083.0499999999997</v>
      </c>
      <c r="E147" s="232">
        <v>4067.0999999999995</v>
      </c>
      <c r="F147" s="232">
        <v>4043.7</v>
      </c>
      <c r="G147" s="232">
        <v>4027.7499999999995</v>
      </c>
      <c r="H147" s="232">
        <v>4106.4499999999989</v>
      </c>
      <c r="I147" s="232">
        <v>4122.3999999999996</v>
      </c>
      <c r="J147" s="232">
        <v>4145.7999999999993</v>
      </c>
      <c r="K147" s="231">
        <v>4099</v>
      </c>
      <c r="L147" s="231">
        <v>4059.65</v>
      </c>
      <c r="M147" s="231">
        <v>0.27431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19823.349999999999</v>
      </c>
      <c r="D148" s="232">
        <v>19879.533333333333</v>
      </c>
      <c r="E148" s="232">
        <v>19717.166666666664</v>
      </c>
      <c r="F148" s="232">
        <v>19610.98333333333</v>
      </c>
      <c r="G148" s="232">
        <v>19448.616666666661</v>
      </c>
      <c r="H148" s="232">
        <v>19985.716666666667</v>
      </c>
      <c r="I148" s="232">
        <v>20148.083333333336</v>
      </c>
      <c r="J148" s="232">
        <v>20254.26666666667</v>
      </c>
      <c r="K148" s="231">
        <v>20041.900000000001</v>
      </c>
      <c r="L148" s="231">
        <v>19773.349999999999</v>
      </c>
      <c r="M148" s="231">
        <v>0.36398999999999998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249.85</v>
      </c>
      <c r="D149" s="232">
        <v>250.88333333333333</v>
      </c>
      <c r="E149" s="232">
        <v>248.16666666666666</v>
      </c>
      <c r="F149" s="232">
        <v>246.48333333333332</v>
      </c>
      <c r="G149" s="232">
        <v>243.76666666666665</v>
      </c>
      <c r="H149" s="232">
        <v>252.56666666666666</v>
      </c>
      <c r="I149" s="232">
        <v>255.28333333333336</v>
      </c>
      <c r="J149" s="232">
        <v>256.9666666666667</v>
      </c>
      <c r="K149" s="231">
        <v>253.6</v>
      </c>
      <c r="L149" s="231">
        <v>249.2</v>
      </c>
      <c r="M149" s="231">
        <v>1.7469600000000001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849.9</v>
      </c>
      <c r="D150" s="232">
        <v>853.43333333333339</v>
      </c>
      <c r="E150" s="232">
        <v>843.96666666666681</v>
      </c>
      <c r="F150" s="232">
        <v>838.03333333333342</v>
      </c>
      <c r="G150" s="232">
        <v>828.56666666666683</v>
      </c>
      <c r="H150" s="232">
        <v>859.36666666666679</v>
      </c>
      <c r="I150" s="232">
        <v>868.83333333333348</v>
      </c>
      <c r="J150" s="232">
        <v>874.76666666666677</v>
      </c>
      <c r="K150" s="231">
        <v>862.9</v>
      </c>
      <c r="L150" s="231">
        <v>847.5</v>
      </c>
      <c r="M150" s="231">
        <v>4.0789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149.25</v>
      </c>
      <c r="D151" s="232">
        <v>149.06666666666666</v>
      </c>
      <c r="E151" s="232">
        <v>148.38333333333333</v>
      </c>
      <c r="F151" s="232">
        <v>147.51666666666665</v>
      </c>
      <c r="G151" s="232">
        <v>146.83333333333331</v>
      </c>
      <c r="H151" s="232">
        <v>149.93333333333334</v>
      </c>
      <c r="I151" s="232">
        <v>150.61666666666667</v>
      </c>
      <c r="J151" s="232">
        <v>151.48333333333335</v>
      </c>
      <c r="K151" s="231">
        <v>149.75</v>
      </c>
      <c r="L151" s="231">
        <v>148.19999999999999</v>
      </c>
      <c r="M151" s="231">
        <v>121.39643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233.15</v>
      </c>
      <c r="D152" s="232">
        <v>231.71666666666667</v>
      </c>
      <c r="E152" s="232">
        <v>227.43333333333334</v>
      </c>
      <c r="F152" s="232">
        <v>221.71666666666667</v>
      </c>
      <c r="G152" s="232">
        <v>217.43333333333334</v>
      </c>
      <c r="H152" s="232">
        <v>237.43333333333334</v>
      </c>
      <c r="I152" s="232">
        <v>241.7166666666667</v>
      </c>
      <c r="J152" s="232">
        <v>247.43333333333334</v>
      </c>
      <c r="K152" s="231">
        <v>236</v>
      </c>
      <c r="L152" s="231">
        <v>226</v>
      </c>
      <c r="M152" s="231">
        <v>21.491679999999999</v>
      </c>
      <c r="N152" s="1"/>
      <c r="O152" s="1"/>
    </row>
    <row r="153" spans="1:15" ht="12.75" customHeight="1">
      <c r="A153" s="214">
        <v>144</v>
      </c>
      <c r="B153" s="217" t="s">
        <v>807</v>
      </c>
      <c r="C153" s="231">
        <v>531.70000000000005</v>
      </c>
      <c r="D153" s="232">
        <v>532.18333333333328</v>
      </c>
      <c r="E153" s="232">
        <v>528.46666666666658</v>
      </c>
      <c r="F153" s="232">
        <v>525.23333333333335</v>
      </c>
      <c r="G153" s="232">
        <v>521.51666666666665</v>
      </c>
      <c r="H153" s="232">
        <v>535.41666666666652</v>
      </c>
      <c r="I153" s="232">
        <v>539.13333333333321</v>
      </c>
      <c r="J153" s="232">
        <v>542.36666666666645</v>
      </c>
      <c r="K153" s="231">
        <v>535.9</v>
      </c>
      <c r="L153" s="231">
        <v>528.95000000000005</v>
      </c>
      <c r="M153" s="231">
        <v>26.011690000000002</v>
      </c>
      <c r="N153" s="1"/>
      <c r="O153" s="1"/>
    </row>
    <row r="154" spans="1:15" ht="12.75" customHeight="1">
      <c r="A154" s="214">
        <v>145</v>
      </c>
      <c r="B154" s="217" t="s">
        <v>433</v>
      </c>
      <c r="C154" s="231">
        <v>3114.65</v>
      </c>
      <c r="D154" s="232">
        <v>3122.4166666666665</v>
      </c>
      <c r="E154" s="232">
        <v>3094.9833333333331</v>
      </c>
      <c r="F154" s="232">
        <v>3075.3166666666666</v>
      </c>
      <c r="G154" s="232">
        <v>3047.8833333333332</v>
      </c>
      <c r="H154" s="232">
        <v>3142.083333333333</v>
      </c>
      <c r="I154" s="232">
        <v>3169.5166666666664</v>
      </c>
      <c r="J154" s="232">
        <v>3189.1833333333329</v>
      </c>
      <c r="K154" s="231">
        <v>3149.85</v>
      </c>
      <c r="L154" s="231">
        <v>3102.75</v>
      </c>
      <c r="M154" s="231">
        <v>0.49937999999999999</v>
      </c>
      <c r="N154" s="1"/>
      <c r="O154" s="1"/>
    </row>
    <row r="155" spans="1:15" ht="12.75" customHeight="1">
      <c r="A155" s="214">
        <v>146</v>
      </c>
      <c r="B155" s="217" t="s">
        <v>808</v>
      </c>
      <c r="C155" s="231">
        <v>445</v>
      </c>
      <c r="D155" s="232">
        <v>442.66666666666669</v>
      </c>
      <c r="E155" s="232">
        <v>436.33333333333337</v>
      </c>
      <c r="F155" s="232">
        <v>427.66666666666669</v>
      </c>
      <c r="G155" s="232">
        <v>421.33333333333337</v>
      </c>
      <c r="H155" s="232">
        <v>451.33333333333337</v>
      </c>
      <c r="I155" s="232">
        <v>457.66666666666674</v>
      </c>
      <c r="J155" s="232">
        <v>466.33333333333337</v>
      </c>
      <c r="K155" s="231">
        <v>449</v>
      </c>
      <c r="L155" s="231">
        <v>434</v>
      </c>
      <c r="M155" s="231">
        <v>21.167349999999999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3249.9</v>
      </c>
      <c r="D156" s="232">
        <v>3256.0499999999997</v>
      </c>
      <c r="E156" s="232">
        <v>3225.8499999999995</v>
      </c>
      <c r="F156" s="232">
        <v>3201.7999999999997</v>
      </c>
      <c r="G156" s="232">
        <v>3171.5999999999995</v>
      </c>
      <c r="H156" s="232">
        <v>3280.0999999999995</v>
      </c>
      <c r="I156" s="232">
        <v>3310.2999999999993</v>
      </c>
      <c r="J156" s="232">
        <v>3334.3499999999995</v>
      </c>
      <c r="K156" s="231">
        <v>3286.25</v>
      </c>
      <c r="L156" s="231">
        <v>3232</v>
      </c>
      <c r="M156" s="231">
        <v>0.97926000000000002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40624.1</v>
      </c>
      <c r="D157" s="232">
        <v>40588.049999999996</v>
      </c>
      <c r="E157" s="232">
        <v>40306.049999999988</v>
      </c>
      <c r="F157" s="232">
        <v>39987.999999999993</v>
      </c>
      <c r="G157" s="232">
        <v>39705.999999999985</v>
      </c>
      <c r="H157" s="232">
        <v>40906.099999999991</v>
      </c>
      <c r="I157" s="232">
        <v>41188.100000000006</v>
      </c>
      <c r="J157" s="232">
        <v>41506.149999999994</v>
      </c>
      <c r="K157" s="231">
        <v>40870.050000000003</v>
      </c>
      <c r="L157" s="231">
        <v>40270</v>
      </c>
      <c r="M157" s="231">
        <v>0.25444</v>
      </c>
      <c r="N157" s="1"/>
      <c r="O157" s="1"/>
    </row>
    <row r="158" spans="1:15" ht="12.75" customHeight="1">
      <c r="A158" s="214">
        <v>149</v>
      </c>
      <c r="B158" s="217" t="s">
        <v>851</v>
      </c>
      <c r="C158" s="231">
        <v>1193.05</v>
      </c>
      <c r="D158" s="232">
        <v>1174.1000000000001</v>
      </c>
      <c r="E158" s="232">
        <v>1143.9500000000003</v>
      </c>
      <c r="F158" s="232">
        <v>1094.8500000000001</v>
      </c>
      <c r="G158" s="232">
        <v>1064.7000000000003</v>
      </c>
      <c r="H158" s="232">
        <v>1223.2000000000003</v>
      </c>
      <c r="I158" s="232">
        <v>1253.3500000000004</v>
      </c>
      <c r="J158" s="232">
        <v>1302.4500000000003</v>
      </c>
      <c r="K158" s="231">
        <v>1204.25</v>
      </c>
      <c r="L158" s="231">
        <v>1125</v>
      </c>
      <c r="M158" s="231">
        <v>4.29488</v>
      </c>
      <c r="N158" s="1"/>
      <c r="O158" s="1"/>
    </row>
    <row r="159" spans="1:15" ht="12.75" customHeight="1">
      <c r="A159" s="214">
        <v>150</v>
      </c>
      <c r="B159" s="217" t="s">
        <v>438</v>
      </c>
      <c r="C159" s="231">
        <v>3959.6</v>
      </c>
      <c r="D159" s="232">
        <v>3961.65</v>
      </c>
      <c r="E159" s="232">
        <v>3905.4</v>
      </c>
      <c r="F159" s="232">
        <v>3851.2</v>
      </c>
      <c r="G159" s="232">
        <v>3794.95</v>
      </c>
      <c r="H159" s="232">
        <v>4015.8500000000004</v>
      </c>
      <c r="I159" s="232">
        <v>4072.1000000000004</v>
      </c>
      <c r="J159" s="232">
        <v>4126.3000000000011</v>
      </c>
      <c r="K159" s="231">
        <v>4017.9</v>
      </c>
      <c r="L159" s="231">
        <v>3907.45</v>
      </c>
      <c r="M159" s="231">
        <v>2.7835700000000001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222</v>
      </c>
      <c r="D160" s="232">
        <v>221.4</v>
      </c>
      <c r="E160" s="232">
        <v>220.4</v>
      </c>
      <c r="F160" s="232">
        <v>218.8</v>
      </c>
      <c r="G160" s="232">
        <v>217.8</v>
      </c>
      <c r="H160" s="232">
        <v>223</v>
      </c>
      <c r="I160" s="232">
        <v>224</v>
      </c>
      <c r="J160" s="232">
        <v>225.6</v>
      </c>
      <c r="K160" s="231">
        <v>222.4</v>
      </c>
      <c r="L160" s="231">
        <v>219.8</v>
      </c>
      <c r="M160" s="231">
        <v>12.70865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2488.65</v>
      </c>
      <c r="D161" s="232">
        <v>2471.0333333333333</v>
      </c>
      <c r="E161" s="232">
        <v>2448.7666666666664</v>
      </c>
      <c r="F161" s="232">
        <v>2408.8833333333332</v>
      </c>
      <c r="G161" s="232">
        <v>2386.6166666666663</v>
      </c>
      <c r="H161" s="232">
        <v>2510.9166666666665</v>
      </c>
      <c r="I161" s="232">
        <v>2533.1833333333338</v>
      </c>
      <c r="J161" s="232">
        <v>2573.0666666666666</v>
      </c>
      <c r="K161" s="231">
        <v>2493.3000000000002</v>
      </c>
      <c r="L161" s="231">
        <v>2431.15</v>
      </c>
      <c r="M161" s="231">
        <v>1.7586900000000001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2753.6</v>
      </c>
      <c r="D162" s="232">
        <v>2746.3166666666671</v>
      </c>
      <c r="E162" s="232">
        <v>2727.7833333333342</v>
      </c>
      <c r="F162" s="232">
        <v>2701.9666666666672</v>
      </c>
      <c r="G162" s="232">
        <v>2683.4333333333343</v>
      </c>
      <c r="H162" s="232">
        <v>2772.1333333333341</v>
      </c>
      <c r="I162" s="232">
        <v>2790.666666666667</v>
      </c>
      <c r="J162" s="232">
        <v>2816.483333333334</v>
      </c>
      <c r="K162" s="231">
        <v>2764.85</v>
      </c>
      <c r="L162" s="231">
        <v>2720.5</v>
      </c>
      <c r="M162" s="231">
        <v>2.7505899999999999</v>
      </c>
      <c r="N162" s="1"/>
      <c r="O162" s="1"/>
    </row>
    <row r="163" spans="1:15" ht="12.75" customHeight="1">
      <c r="A163" s="214">
        <v>154</v>
      </c>
      <c r="B163" s="217" t="s">
        <v>785</v>
      </c>
      <c r="C163" s="231">
        <v>301.35000000000002</v>
      </c>
      <c r="D163" s="232">
        <v>299.45</v>
      </c>
      <c r="E163" s="232">
        <v>294</v>
      </c>
      <c r="F163" s="232">
        <v>286.65000000000003</v>
      </c>
      <c r="G163" s="232">
        <v>281.20000000000005</v>
      </c>
      <c r="H163" s="232">
        <v>306.79999999999995</v>
      </c>
      <c r="I163" s="232">
        <v>312.24999999999989</v>
      </c>
      <c r="J163" s="232">
        <v>319.59999999999991</v>
      </c>
      <c r="K163" s="231">
        <v>304.89999999999998</v>
      </c>
      <c r="L163" s="231">
        <v>292.10000000000002</v>
      </c>
      <c r="M163" s="231">
        <v>41.561410000000002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151.69999999999999</v>
      </c>
      <c r="D164" s="232">
        <v>151.16666666666666</v>
      </c>
      <c r="E164" s="232">
        <v>150.33333333333331</v>
      </c>
      <c r="F164" s="232">
        <v>148.96666666666667</v>
      </c>
      <c r="G164" s="232">
        <v>148.13333333333333</v>
      </c>
      <c r="H164" s="232">
        <v>152.5333333333333</v>
      </c>
      <c r="I164" s="232">
        <v>153.36666666666662</v>
      </c>
      <c r="J164" s="232">
        <v>154.73333333333329</v>
      </c>
      <c r="K164" s="231">
        <v>152</v>
      </c>
      <c r="L164" s="231">
        <v>149.80000000000001</v>
      </c>
      <c r="M164" s="231">
        <v>56.617730000000002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219.35</v>
      </c>
      <c r="D165" s="232">
        <v>218.63333333333333</v>
      </c>
      <c r="E165" s="232">
        <v>217.11666666666665</v>
      </c>
      <c r="F165" s="232">
        <v>214.88333333333333</v>
      </c>
      <c r="G165" s="232">
        <v>213.36666666666665</v>
      </c>
      <c r="H165" s="232">
        <v>220.86666666666665</v>
      </c>
      <c r="I165" s="232">
        <v>222.3833333333333</v>
      </c>
      <c r="J165" s="232">
        <v>224.61666666666665</v>
      </c>
      <c r="K165" s="231">
        <v>220.15</v>
      </c>
      <c r="L165" s="231">
        <v>216.4</v>
      </c>
      <c r="M165" s="231">
        <v>83.785269999999997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441.75</v>
      </c>
      <c r="D166" s="232">
        <v>443.81666666666666</v>
      </c>
      <c r="E166" s="232">
        <v>437.93333333333334</v>
      </c>
      <c r="F166" s="232">
        <v>434.11666666666667</v>
      </c>
      <c r="G166" s="232">
        <v>428.23333333333335</v>
      </c>
      <c r="H166" s="232">
        <v>447.63333333333333</v>
      </c>
      <c r="I166" s="232">
        <v>453.51666666666665</v>
      </c>
      <c r="J166" s="232">
        <v>457.33333333333331</v>
      </c>
      <c r="K166" s="231">
        <v>449.7</v>
      </c>
      <c r="L166" s="231">
        <v>440</v>
      </c>
      <c r="M166" s="231">
        <v>2.09463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13864.7</v>
      </c>
      <c r="D167" s="232">
        <v>13877.916666666666</v>
      </c>
      <c r="E167" s="232">
        <v>13806.883333333331</v>
      </c>
      <c r="F167" s="232">
        <v>13749.066666666666</v>
      </c>
      <c r="G167" s="232">
        <v>13678.033333333331</v>
      </c>
      <c r="H167" s="232">
        <v>13935.733333333332</v>
      </c>
      <c r="I167" s="232">
        <v>14006.766666666668</v>
      </c>
      <c r="J167" s="232">
        <v>14064.583333333332</v>
      </c>
      <c r="K167" s="231">
        <v>13948.95</v>
      </c>
      <c r="L167" s="231">
        <v>13820.1</v>
      </c>
      <c r="M167" s="231">
        <v>9.7900000000000001E-3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56.75</v>
      </c>
      <c r="D168" s="232">
        <v>57.066666666666663</v>
      </c>
      <c r="E168" s="232">
        <v>56.133333333333326</v>
      </c>
      <c r="F168" s="232">
        <v>55.516666666666666</v>
      </c>
      <c r="G168" s="232">
        <v>54.583333333333329</v>
      </c>
      <c r="H168" s="232">
        <v>57.683333333333323</v>
      </c>
      <c r="I168" s="232">
        <v>58.61666666666666</v>
      </c>
      <c r="J168" s="232">
        <v>59.23333333333332</v>
      </c>
      <c r="K168" s="231">
        <v>58</v>
      </c>
      <c r="L168" s="231">
        <v>56.45</v>
      </c>
      <c r="M168" s="231">
        <v>685.57704000000001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123.7</v>
      </c>
      <c r="D169" s="232">
        <v>123.66666666666667</v>
      </c>
      <c r="E169" s="232">
        <v>122.98333333333335</v>
      </c>
      <c r="F169" s="232">
        <v>122.26666666666668</v>
      </c>
      <c r="G169" s="232">
        <v>121.58333333333336</v>
      </c>
      <c r="H169" s="232">
        <v>124.38333333333334</v>
      </c>
      <c r="I169" s="232">
        <v>125.06666666666665</v>
      </c>
      <c r="J169" s="232">
        <v>125.78333333333333</v>
      </c>
      <c r="K169" s="231">
        <v>124.35</v>
      </c>
      <c r="L169" s="231">
        <v>122.95</v>
      </c>
      <c r="M169" s="231">
        <v>76.366849999999999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2474.6999999999998</v>
      </c>
      <c r="D170" s="232">
        <v>2475.3833333333332</v>
      </c>
      <c r="E170" s="232">
        <v>2459.6666666666665</v>
      </c>
      <c r="F170" s="232">
        <v>2444.6333333333332</v>
      </c>
      <c r="G170" s="232">
        <v>2428.9166666666665</v>
      </c>
      <c r="H170" s="232">
        <v>2490.4166666666665</v>
      </c>
      <c r="I170" s="232">
        <v>2506.1333333333337</v>
      </c>
      <c r="J170" s="232">
        <v>2521.1666666666665</v>
      </c>
      <c r="K170" s="231">
        <v>2491.1</v>
      </c>
      <c r="L170" s="231">
        <v>2460.35</v>
      </c>
      <c r="M170" s="231">
        <v>62.06382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765.1</v>
      </c>
      <c r="D171" s="232">
        <v>764.06666666666661</v>
      </c>
      <c r="E171" s="232">
        <v>760.13333333333321</v>
      </c>
      <c r="F171" s="232">
        <v>755.16666666666663</v>
      </c>
      <c r="G171" s="232">
        <v>751.23333333333323</v>
      </c>
      <c r="H171" s="232">
        <v>769.03333333333319</v>
      </c>
      <c r="I171" s="232">
        <v>772.96666666666658</v>
      </c>
      <c r="J171" s="232">
        <v>777.93333333333317</v>
      </c>
      <c r="K171" s="231">
        <v>768</v>
      </c>
      <c r="L171" s="231">
        <v>759.1</v>
      </c>
      <c r="M171" s="231">
        <v>6.2662599999999999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1310.6500000000001</v>
      </c>
      <c r="D172" s="232">
        <v>1311.6000000000001</v>
      </c>
      <c r="E172" s="232">
        <v>1301.2000000000003</v>
      </c>
      <c r="F172" s="232">
        <v>1291.7500000000002</v>
      </c>
      <c r="G172" s="232">
        <v>1281.3500000000004</v>
      </c>
      <c r="H172" s="232">
        <v>1321.0500000000002</v>
      </c>
      <c r="I172" s="232">
        <v>1331.4500000000003</v>
      </c>
      <c r="J172" s="232">
        <v>1340.9</v>
      </c>
      <c r="K172" s="231">
        <v>1322</v>
      </c>
      <c r="L172" s="231">
        <v>1302.1500000000001</v>
      </c>
      <c r="M172" s="231">
        <v>10.788729999999999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2169.5</v>
      </c>
      <c r="D173" s="232">
        <v>2175.0166666666669</v>
      </c>
      <c r="E173" s="232">
        <v>2159.2333333333336</v>
      </c>
      <c r="F173" s="232">
        <v>2148.9666666666667</v>
      </c>
      <c r="G173" s="232">
        <v>2133.1833333333334</v>
      </c>
      <c r="H173" s="232">
        <v>2185.2833333333338</v>
      </c>
      <c r="I173" s="232">
        <v>2201.0666666666675</v>
      </c>
      <c r="J173" s="232">
        <v>2211.3333333333339</v>
      </c>
      <c r="K173" s="231">
        <v>2190.8000000000002</v>
      </c>
      <c r="L173" s="231">
        <v>2164.75</v>
      </c>
      <c r="M173" s="231">
        <v>3.7818000000000001</v>
      </c>
      <c r="N173" s="1"/>
      <c r="O173" s="1"/>
    </row>
    <row r="174" spans="1:15" ht="12.75" customHeight="1">
      <c r="A174" s="214">
        <v>165</v>
      </c>
      <c r="B174" s="217" t="s">
        <v>804</v>
      </c>
      <c r="C174" s="231">
        <v>74.400000000000006</v>
      </c>
      <c r="D174" s="232">
        <v>74.283333333333346</v>
      </c>
      <c r="E174" s="232">
        <v>73.916666666666686</v>
      </c>
      <c r="F174" s="232">
        <v>73.433333333333337</v>
      </c>
      <c r="G174" s="232">
        <v>73.066666666666677</v>
      </c>
      <c r="H174" s="232">
        <v>74.766666666666694</v>
      </c>
      <c r="I174" s="232">
        <v>75.13333333333334</v>
      </c>
      <c r="J174" s="232">
        <v>75.616666666666703</v>
      </c>
      <c r="K174" s="231">
        <v>74.650000000000006</v>
      </c>
      <c r="L174" s="231">
        <v>73.8</v>
      </c>
      <c r="M174" s="231">
        <v>67.570229999999995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24059.9</v>
      </c>
      <c r="D175" s="232">
        <v>24005.166666666668</v>
      </c>
      <c r="E175" s="232">
        <v>23871.733333333337</v>
      </c>
      <c r="F175" s="232">
        <v>23683.566666666669</v>
      </c>
      <c r="G175" s="232">
        <v>23550.133333333339</v>
      </c>
      <c r="H175" s="232">
        <v>24193.333333333336</v>
      </c>
      <c r="I175" s="232">
        <v>24326.766666666663</v>
      </c>
      <c r="J175" s="232">
        <v>24514.933333333334</v>
      </c>
      <c r="K175" s="231">
        <v>24138.6</v>
      </c>
      <c r="L175" s="231">
        <v>23817</v>
      </c>
      <c r="M175" s="231">
        <v>0.22616</v>
      </c>
      <c r="N175" s="1"/>
      <c r="O175" s="1"/>
    </row>
    <row r="176" spans="1:15" ht="12.75" customHeight="1">
      <c r="A176" s="214">
        <v>167</v>
      </c>
      <c r="B176" t="s">
        <v>960</v>
      </c>
      <c r="C176" s="341" t="e">
        <v>#N/A</v>
      </c>
      <c r="D176" s="342" t="e">
        <v>#N/A</v>
      </c>
      <c r="E176" s="342" t="e">
        <v>#N/A</v>
      </c>
      <c r="F176" s="342" t="e">
        <v>#N/A</v>
      </c>
      <c r="G176" s="342" t="e">
        <v>#N/A</v>
      </c>
      <c r="H176" s="342" t="e">
        <v>#N/A</v>
      </c>
      <c r="I176" s="342" t="e">
        <v>#N/A</v>
      </c>
      <c r="J176" s="342" t="e">
        <v>#N/A</v>
      </c>
      <c r="K176" s="341" t="e">
        <v>#N/A</v>
      </c>
      <c r="L176" s="341" t="e">
        <v>#N/A</v>
      </c>
      <c r="M176" s="341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3064.65</v>
      </c>
      <c r="D177" s="232">
        <v>3037.35</v>
      </c>
      <c r="E177" s="232">
        <v>2990.45</v>
      </c>
      <c r="F177" s="232">
        <v>2916.25</v>
      </c>
      <c r="G177" s="232">
        <v>2869.35</v>
      </c>
      <c r="H177" s="232">
        <v>3111.5499999999997</v>
      </c>
      <c r="I177" s="232">
        <v>3158.4500000000003</v>
      </c>
      <c r="J177" s="232">
        <v>3232.6499999999996</v>
      </c>
      <c r="K177" s="231">
        <v>3084.25</v>
      </c>
      <c r="L177" s="231">
        <v>2963.15</v>
      </c>
      <c r="M177" s="231">
        <v>13.57682</v>
      </c>
      <c r="N177" s="1"/>
      <c r="O177" s="1"/>
    </row>
    <row r="178" spans="1:15" ht="12.75" customHeight="1">
      <c r="A178" s="214">
        <v>169</v>
      </c>
      <c r="B178" s="217" t="s">
        <v>799</v>
      </c>
      <c r="C178" s="231">
        <v>420.25</v>
      </c>
      <c r="D178" s="232">
        <v>419.16666666666669</v>
      </c>
      <c r="E178" s="232">
        <v>417.33333333333337</v>
      </c>
      <c r="F178" s="232">
        <v>414.41666666666669</v>
      </c>
      <c r="G178" s="232">
        <v>412.58333333333337</v>
      </c>
      <c r="H178" s="232">
        <v>422.08333333333337</v>
      </c>
      <c r="I178" s="232">
        <v>423.91666666666674</v>
      </c>
      <c r="J178" s="232">
        <v>426.83333333333337</v>
      </c>
      <c r="K178" s="231">
        <v>421</v>
      </c>
      <c r="L178" s="231">
        <v>416.25</v>
      </c>
      <c r="M178" s="231">
        <v>6.5963700000000003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591.45000000000005</v>
      </c>
      <c r="D179" s="232">
        <v>592.06666666666661</v>
      </c>
      <c r="E179" s="232">
        <v>586.98333333333323</v>
      </c>
      <c r="F179" s="232">
        <v>582.51666666666665</v>
      </c>
      <c r="G179" s="232">
        <v>577.43333333333328</v>
      </c>
      <c r="H179" s="232">
        <v>596.53333333333319</v>
      </c>
      <c r="I179" s="232">
        <v>601.61666666666667</v>
      </c>
      <c r="J179" s="232">
        <v>606.08333333333314</v>
      </c>
      <c r="K179" s="231">
        <v>597.15</v>
      </c>
      <c r="L179" s="231">
        <v>587.6</v>
      </c>
      <c r="M179" s="231">
        <v>115.38075000000001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90.7</v>
      </c>
      <c r="D180" s="232">
        <v>89.75</v>
      </c>
      <c r="E180" s="232">
        <v>88.3</v>
      </c>
      <c r="F180" s="232">
        <v>85.899999999999991</v>
      </c>
      <c r="G180" s="232">
        <v>84.449999999999989</v>
      </c>
      <c r="H180" s="232">
        <v>92.15</v>
      </c>
      <c r="I180" s="232">
        <v>93.6</v>
      </c>
      <c r="J180" s="232">
        <v>96.000000000000014</v>
      </c>
      <c r="K180" s="231">
        <v>91.2</v>
      </c>
      <c r="L180" s="231">
        <v>87.35</v>
      </c>
      <c r="M180" s="231">
        <v>390.56707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1040.0999999999999</v>
      </c>
      <c r="D181" s="232">
        <v>1037.25</v>
      </c>
      <c r="E181" s="232">
        <v>1033</v>
      </c>
      <c r="F181" s="232">
        <v>1025.9000000000001</v>
      </c>
      <c r="G181" s="232">
        <v>1021.6500000000001</v>
      </c>
      <c r="H181" s="232">
        <v>1044.3499999999999</v>
      </c>
      <c r="I181" s="232">
        <v>1048.5999999999999</v>
      </c>
      <c r="J181" s="232">
        <v>1055.6999999999998</v>
      </c>
      <c r="K181" s="231">
        <v>1041.5</v>
      </c>
      <c r="L181" s="231">
        <v>1030.1500000000001</v>
      </c>
      <c r="M181" s="231">
        <v>12.384510000000001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485.7</v>
      </c>
      <c r="D182" s="232">
        <v>484.76666666666665</v>
      </c>
      <c r="E182" s="232">
        <v>482.38333333333333</v>
      </c>
      <c r="F182" s="232">
        <v>479.06666666666666</v>
      </c>
      <c r="G182" s="232">
        <v>476.68333333333334</v>
      </c>
      <c r="H182" s="232">
        <v>488.08333333333331</v>
      </c>
      <c r="I182" s="232">
        <v>490.46666666666664</v>
      </c>
      <c r="J182" s="232">
        <v>493.7833333333333</v>
      </c>
      <c r="K182" s="231">
        <v>487.15</v>
      </c>
      <c r="L182" s="231">
        <v>481.45</v>
      </c>
      <c r="M182" s="231">
        <v>3.05294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612.29999999999995</v>
      </c>
      <c r="D183" s="232">
        <v>609.04999999999995</v>
      </c>
      <c r="E183" s="232">
        <v>604.29999999999995</v>
      </c>
      <c r="F183" s="232">
        <v>596.29999999999995</v>
      </c>
      <c r="G183" s="232">
        <v>591.54999999999995</v>
      </c>
      <c r="H183" s="232">
        <v>617.04999999999995</v>
      </c>
      <c r="I183" s="232">
        <v>621.79999999999995</v>
      </c>
      <c r="J183" s="232">
        <v>629.79999999999995</v>
      </c>
      <c r="K183" s="231">
        <v>613.79999999999995</v>
      </c>
      <c r="L183" s="231">
        <v>601.04999999999995</v>
      </c>
      <c r="M183" s="231">
        <v>3.4340700000000002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1002.05</v>
      </c>
      <c r="D184" s="232">
        <v>1000.2666666666668</v>
      </c>
      <c r="E184" s="232">
        <v>992.58333333333348</v>
      </c>
      <c r="F184" s="232">
        <v>983.11666666666667</v>
      </c>
      <c r="G184" s="232">
        <v>975.43333333333339</v>
      </c>
      <c r="H184" s="232">
        <v>1009.7333333333336</v>
      </c>
      <c r="I184" s="232">
        <v>1017.4166666666667</v>
      </c>
      <c r="J184" s="232">
        <v>1026.8833333333337</v>
      </c>
      <c r="K184" s="231">
        <v>1007.95</v>
      </c>
      <c r="L184" s="231">
        <v>990.8</v>
      </c>
      <c r="M184" s="231">
        <v>22.027229999999999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998.95</v>
      </c>
      <c r="D185" s="232">
        <v>995.93333333333339</v>
      </c>
      <c r="E185" s="232">
        <v>991.36666666666679</v>
      </c>
      <c r="F185" s="232">
        <v>983.78333333333342</v>
      </c>
      <c r="G185" s="232">
        <v>979.21666666666681</v>
      </c>
      <c r="H185" s="232">
        <v>1003.5166666666668</v>
      </c>
      <c r="I185" s="232">
        <v>1008.0833333333334</v>
      </c>
      <c r="J185" s="232">
        <v>1015.6666666666667</v>
      </c>
      <c r="K185" s="231">
        <v>1000.5</v>
      </c>
      <c r="L185" s="231">
        <v>988.35</v>
      </c>
      <c r="M185" s="231">
        <v>7.3465100000000003</v>
      </c>
      <c r="N185" s="1"/>
      <c r="O185" s="1"/>
    </row>
    <row r="186" spans="1:15" ht="12.75" customHeight="1">
      <c r="A186" s="214">
        <v>177</v>
      </c>
      <c r="B186" s="217" t="s">
        <v>488</v>
      </c>
      <c r="C186" s="231">
        <v>1388.1</v>
      </c>
      <c r="D186" s="232">
        <v>1393.05</v>
      </c>
      <c r="E186" s="232">
        <v>1381.1</v>
      </c>
      <c r="F186" s="232">
        <v>1374.1</v>
      </c>
      <c r="G186" s="232">
        <v>1362.1499999999999</v>
      </c>
      <c r="H186" s="232">
        <v>1400.05</v>
      </c>
      <c r="I186" s="232">
        <v>1412.0000000000002</v>
      </c>
      <c r="J186" s="232">
        <v>1419</v>
      </c>
      <c r="K186" s="231">
        <v>1405</v>
      </c>
      <c r="L186" s="231">
        <v>1386.05</v>
      </c>
      <c r="M186" s="231">
        <v>3.97384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3390</v>
      </c>
      <c r="D187" s="232">
        <v>3390.4</v>
      </c>
      <c r="E187" s="232">
        <v>3371.8500000000004</v>
      </c>
      <c r="F187" s="232">
        <v>3353.7000000000003</v>
      </c>
      <c r="G187" s="232">
        <v>3335.1500000000005</v>
      </c>
      <c r="H187" s="232">
        <v>3408.55</v>
      </c>
      <c r="I187" s="232">
        <v>3427.1000000000004</v>
      </c>
      <c r="J187" s="232">
        <v>3445.25</v>
      </c>
      <c r="K187" s="231">
        <v>3408.95</v>
      </c>
      <c r="L187" s="231">
        <v>3372.25</v>
      </c>
      <c r="M187" s="231">
        <v>24.21189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750.5</v>
      </c>
      <c r="D188" s="232">
        <v>749.91666666666663</v>
      </c>
      <c r="E188" s="232">
        <v>747.13333333333321</v>
      </c>
      <c r="F188" s="232">
        <v>743.76666666666654</v>
      </c>
      <c r="G188" s="232">
        <v>740.98333333333312</v>
      </c>
      <c r="H188" s="232">
        <v>753.2833333333333</v>
      </c>
      <c r="I188" s="232">
        <v>756.06666666666683</v>
      </c>
      <c r="J188" s="232">
        <v>759.43333333333339</v>
      </c>
      <c r="K188" s="231">
        <v>752.7</v>
      </c>
      <c r="L188" s="231">
        <v>746.55</v>
      </c>
      <c r="M188" s="231">
        <v>7.4759200000000003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6262.9</v>
      </c>
      <c r="D189" s="232">
        <v>6258.166666666667</v>
      </c>
      <c r="E189" s="232">
        <v>6231.3333333333339</v>
      </c>
      <c r="F189" s="232">
        <v>6199.7666666666673</v>
      </c>
      <c r="G189" s="232">
        <v>6172.9333333333343</v>
      </c>
      <c r="H189" s="232">
        <v>6289.7333333333336</v>
      </c>
      <c r="I189" s="232">
        <v>6316.5666666666675</v>
      </c>
      <c r="J189" s="232">
        <v>6348.1333333333332</v>
      </c>
      <c r="K189" s="231">
        <v>6285</v>
      </c>
      <c r="L189" s="231">
        <v>6226.6</v>
      </c>
      <c r="M189" s="231">
        <v>0.64600999999999997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408.4</v>
      </c>
      <c r="D190" s="232">
        <v>410.59999999999997</v>
      </c>
      <c r="E190" s="232">
        <v>405.24999999999994</v>
      </c>
      <c r="F190" s="232">
        <v>402.09999999999997</v>
      </c>
      <c r="G190" s="232">
        <v>396.74999999999994</v>
      </c>
      <c r="H190" s="232">
        <v>413.74999999999994</v>
      </c>
      <c r="I190" s="232">
        <v>419.09999999999997</v>
      </c>
      <c r="J190" s="232">
        <v>422.24999999999994</v>
      </c>
      <c r="K190" s="231">
        <v>415.95</v>
      </c>
      <c r="L190" s="231">
        <v>407.45</v>
      </c>
      <c r="M190" s="231">
        <v>133.10316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207.5</v>
      </c>
      <c r="D191" s="232">
        <v>207.7166666666667</v>
      </c>
      <c r="E191" s="232">
        <v>207.0833333333334</v>
      </c>
      <c r="F191" s="232">
        <v>206.66666666666671</v>
      </c>
      <c r="G191" s="232">
        <v>206.03333333333342</v>
      </c>
      <c r="H191" s="232">
        <v>208.13333333333338</v>
      </c>
      <c r="I191" s="232">
        <v>208.76666666666671</v>
      </c>
      <c r="J191" s="232">
        <v>209.18333333333337</v>
      </c>
      <c r="K191" s="231">
        <v>208.35</v>
      </c>
      <c r="L191" s="231">
        <v>207.3</v>
      </c>
      <c r="M191" s="231">
        <v>45.646180000000001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122.45</v>
      </c>
      <c r="D192" s="232">
        <v>121.81666666666666</v>
      </c>
      <c r="E192" s="232">
        <v>120.63333333333333</v>
      </c>
      <c r="F192" s="232">
        <v>118.81666666666666</v>
      </c>
      <c r="G192" s="232">
        <v>117.63333333333333</v>
      </c>
      <c r="H192" s="232">
        <v>123.63333333333333</v>
      </c>
      <c r="I192" s="232">
        <v>124.81666666666666</v>
      </c>
      <c r="J192" s="232">
        <v>126.63333333333333</v>
      </c>
      <c r="K192" s="231">
        <v>123</v>
      </c>
      <c r="L192" s="231">
        <v>120</v>
      </c>
      <c r="M192" s="231">
        <v>647.49064999999996</v>
      </c>
      <c r="N192" s="1"/>
      <c r="O192" s="1"/>
    </row>
    <row r="193" spans="1:15" ht="12.75" customHeight="1">
      <c r="A193" s="214">
        <v>184</v>
      </c>
      <c r="B193" s="217" t="s">
        <v>788</v>
      </c>
      <c r="C193" s="231">
        <v>87.4</v>
      </c>
      <c r="D193" s="232">
        <v>85.65000000000002</v>
      </c>
      <c r="E193" s="232">
        <v>83.900000000000034</v>
      </c>
      <c r="F193" s="232">
        <v>80.40000000000002</v>
      </c>
      <c r="G193" s="232">
        <v>78.650000000000034</v>
      </c>
      <c r="H193" s="232">
        <v>89.150000000000034</v>
      </c>
      <c r="I193" s="232">
        <v>90.9</v>
      </c>
      <c r="J193" s="232">
        <v>94.400000000000034</v>
      </c>
      <c r="K193" s="231">
        <v>87.4</v>
      </c>
      <c r="L193" s="231">
        <v>82.15</v>
      </c>
      <c r="M193" s="231">
        <v>41.605330000000002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1048.3499999999999</v>
      </c>
      <c r="D194" s="232">
        <v>1047.7833333333333</v>
      </c>
      <c r="E194" s="232">
        <v>1044.0666666666666</v>
      </c>
      <c r="F194" s="232">
        <v>1039.7833333333333</v>
      </c>
      <c r="G194" s="232">
        <v>1036.0666666666666</v>
      </c>
      <c r="H194" s="232">
        <v>1052.0666666666666</v>
      </c>
      <c r="I194" s="232">
        <v>1055.7833333333333</v>
      </c>
      <c r="J194" s="232">
        <v>1060.0666666666666</v>
      </c>
      <c r="K194" s="231">
        <v>1051.5</v>
      </c>
      <c r="L194" s="231">
        <v>1043.5</v>
      </c>
      <c r="M194" s="231">
        <v>11.38627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714.15</v>
      </c>
      <c r="D195" s="232">
        <v>711.58333333333337</v>
      </c>
      <c r="E195" s="232">
        <v>707.66666666666674</v>
      </c>
      <c r="F195" s="232">
        <v>701.18333333333339</v>
      </c>
      <c r="G195" s="232">
        <v>697.26666666666677</v>
      </c>
      <c r="H195" s="232">
        <v>718.06666666666672</v>
      </c>
      <c r="I195" s="232">
        <v>721.98333333333346</v>
      </c>
      <c r="J195" s="232">
        <v>728.4666666666667</v>
      </c>
      <c r="K195" s="231">
        <v>715.5</v>
      </c>
      <c r="L195" s="231">
        <v>705.1</v>
      </c>
      <c r="M195" s="231">
        <v>3.3885299999999998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2424.1</v>
      </c>
      <c r="D196" s="232">
        <v>2422.25</v>
      </c>
      <c r="E196" s="232">
        <v>2414.65</v>
      </c>
      <c r="F196" s="232">
        <v>2405.2000000000003</v>
      </c>
      <c r="G196" s="232">
        <v>2397.6000000000004</v>
      </c>
      <c r="H196" s="232">
        <v>2431.6999999999998</v>
      </c>
      <c r="I196" s="232">
        <v>2439.3000000000002</v>
      </c>
      <c r="J196" s="232">
        <v>2448.7499999999995</v>
      </c>
      <c r="K196" s="231">
        <v>2429.85</v>
      </c>
      <c r="L196" s="231">
        <v>2412.8000000000002</v>
      </c>
      <c r="M196" s="231">
        <v>6.0123300000000004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1617.6</v>
      </c>
      <c r="D197" s="232">
        <v>1606.6333333333332</v>
      </c>
      <c r="E197" s="232">
        <v>1593.2666666666664</v>
      </c>
      <c r="F197" s="232">
        <v>1568.9333333333332</v>
      </c>
      <c r="G197" s="232">
        <v>1555.5666666666664</v>
      </c>
      <c r="H197" s="232">
        <v>1630.9666666666665</v>
      </c>
      <c r="I197" s="232">
        <v>1644.3333333333333</v>
      </c>
      <c r="J197" s="232">
        <v>1668.6666666666665</v>
      </c>
      <c r="K197" s="231">
        <v>1620</v>
      </c>
      <c r="L197" s="231">
        <v>1582.3</v>
      </c>
      <c r="M197" s="231">
        <v>1.20699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479.55</v>
      </c>
      <c r="D198" s="232">
        <v>480.95</v>
      </c>
      <c r="E198" s="232">
        <v>476.95</v>
      </c>
      <c r="F198" s="232">
        <v>474.35</v>
      </c>
      <c r="G198" s="232">
        <v>470.35</v>
      </c>
      <c r="H198" s="232">
        <v>483.54999999999995</v>
      </c>
      <c r="I198" s="232">
        <v>487.54999999999995</v>
      </c>
      <c r="J198" s="232">
        <v>490.14999999999992</v>
      </c>
      <c r="K198" s="231">
        <v>484.95</v>
      </c>
      <c r="L198" s="231">
        <v>478.35</v>
      </c>
      <c r="M198" s="231">
        <v>1.3819600000000001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1222.8</v>
      </c>
      <c r="D199" s="232">
        <v>1215.3166666666668</v>
      </c>
      <c r="E199" s="232">
        <v>1198.3833333333337</v>
      </c>
      <c r="F199" s="232">
        <v>1173.9666666666669</v>
      </c>
      <c r="G199" s="232">
        <v>1157.0333333333338</v>
      </c>
      <c r="H199" s="232">
        <v>1239.7333333333336</v>
      </c>
      <c r="I199" s="232">
        <v>1256.6666666666665</v>
      </c>
      <c r="J199" s="232">
        <v>1281.0833333333335</v>
      </c>
      <c r="K199" s="231">
        <v>1232.25</v>
      </c>
      <c r="L199" s="231">
        <v>1190.9000000000001</v>
      </c>
      <c r="M199" s="231">
        <v>8.0259800000000006</v>
      </c>
      <c r="N199" s="1"/>
      <c r="O199" s="1"/>
    </row>
    <row r="200" spans="1:15" ht="12.75" customHeight="1">
      <c r="A200" s="214">
        <v>191</v>
      </c>
      <c r="B200" s="217" t="s">
        <v>495</v>
      </c>
      <c r="C200" s="231">
        <v>33.4</v>
      </c>
      <c r="D200" s="232">
        <v>33.483333333333327</v>
      </c>
      <c r="E200" s="232">
        <v>33.266666666666652</v>
      </c>
      <c r="F200" s="232">
        <v>33.133333333333326</v>
      </c>
      <c r="G200" s="232">
        <v>32.91666666666665</v>
      </c>
      <c r="H200" s="232">
        <v>33.616666666666653</v>
      </c>
      <c r="I200" s="232">
        <v>33.833333333333336</v>
      </c>
      <c r="J200" s="232">
        <v>33.966666666666654</v>
      </c>
      <c r="K200" s="231">
        <v>33.700000000000003</v>
      </c>
      <c r="L200" s="231">
        <v>33.35</v>
      </c>
      <c r="M200" s="231">
        <v>23.49419</v>
      </c>
      <c r="N200" s="1"/>
      <c r="O200" s="1"/>
    </row>
    <row r="201" spans="1:15" ht="12.75" customHeight="1">
      <c r="A201" s="214">
        <v>192</v>
      </c>
      <c r="B201" s="217" t="s">
        <v>497</v>
      </c>
      <c r="C201" s="231">
        <v>2638.25</v>
      </c>
      <c r="D201" s="232">
        <v>2639.7666666666669</v>
      </c>
      <c r="E201" s="232">
        <v>2615.5333333333338</v>
      </c>
      <c r="F201" s="232">
        <v>2592.8166666666671</v>
      </c>
      <c r="G201" s="232">
        <v>2568.5833333333339</v>
      </c>
      <c r="H201" s="232">
        <v>2662.4833333333336</v>
      </c>
      <c r="I201" s="232">
        <v>2686.7166666666662</v>
      </c>
      <c r="J201" s="232">
        <v>2709.4333333333334</v>
      </c>
      <c r="K201" s="231">
        <v>2664</v>
      </c>
      <c r="L201" s="231">
        <v>2617.0500000000002</v>
      </c>
      <c r="M201" s="231">
        <v>1.2572099999999999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732.35</v>
      </c>
      <c r="D202" s="232">
        <v>729.13333333333321</v>
      </c>
      <c r="E202" s="232">
        <v>724.26666666666642</v>
      </c>
      <c r="F202" s="232">
        <v>716.18333333333317</v>
      </c>
      <c r="G202" s="232">
        <v>711.31666666666638</v>
      </c>
      <c r="H202" s="232">
        <v>737.21666666666647</v>
      </c>
      <c r="I202" s="232">
        <v>742.08333333333326</v>
      </c>
      <c r="J202" s="232">
        <v>750.16666666666652</v>
      </c>
      <c r="K202" s="231">
        <v>734</v>
      </c>
      <c r="L202" s="231">
        <v>721.05</v>
      </c>
      <c r="M202" s="231">
        <v>14.308619999999999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7283.45</v>
      </c>
      <c r="D203" s="232">
        <v>7312.1500000000005</v>
      </c>
      <c r="E203" s="232">
        <v>7241.3000000000011</v>
      </c>
      <c r="F203" s="232">
        <v>7199.1500000000005</v>
      </c>
      <c r="G203" s="232">
        <v>7128.3000000000011</v>
      </c>
      <c r="H203" s="232">
        <v>7354.3000000000011</v>
      </c>
      <c r="I203" s="232">
        <v>7425.1500000000015</v>
      </c>
      <c r="J203" s="232">
        <v>7467.3000000000011</v>
      </c>
      <c r="K203" s="231">
        <v>7383</v>
      </c>
      <c r="L203" s="231">
        <v>7270</v>
      </c>
      <c r="M203" s="231">
        <v>4.47736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81.25</v>
      </c>
      <c r="D204" s="232">
        <v>81.38333333333334</v>
      </c>
      <c r="E204" s="232">
        <v>80.51666666666668</v>
      </c>
      <c r="F204" s="232">
        <v>79.783333333333346</v>
      </c>
      <c r="G204" s="232">
        <v>78.916666666666686</v>
      </c>
      <c r="H204" s="232">
        <v>82.116666666666674</v>
      </c>
      <c r="I204" s="232">
        <v>82.98333333333332</v>
      </c>
      <c r="J204" s="232">
        <v>83.716666666666669</v>
      </c>
      <c r="K204" s="231">
        <v>82.25</v>
      </c>
      <c r="L204" s="231">
        <v>80.650000000000006</v>
      </c>
      <c r="M204" s="231">
        <v>80.642139999999998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1613.65</v>
      </c>
      <c r="D205" s="232">
        <v>1608.7166666666665</v>
      </c>
      <c r="E205" s="232">
        <v>1600.0333333333328</v>
      </c>
      <c r="F205" s="232">
        <v>1586.4166666666663</v>
      </c>
      <c r="G205" s="232">
        <v>1577.7333333333327</v>
      </c>
      <c r="H205" s="232">
        <v>1622.333333333333</v>
      </c>
      <c r="I205" s="232">
        <v>1631.0166666666669</v>
      </c>
      <c r="J205" s="232">
        <v>1644.6333333333332</v>
      </c>
      <c r="K205" s="231">
        <v>1617.4</v>
      </c>
      <c r="L205" s="231">
        <v>1595.1</v>
      </c>
      <c r="M205" s="231">
        <v>1.0504199999999999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849.45</v>
      </c>
      <c r="D206" s="232">
        <v>849.81666666666661</v>
      </c>
      <c r="E206" s="232">
        <v>845.63333333333321</v>
      </c>
      <c r="F206" s="232">
        <v>841.81666666666661</v>
      </c>
      <c r="G206" s="232">
        <v>837.63333333333321</v>
      </c>
      <c r="H206" s="232">
        <v>853.63333333333321</v>
      </c>
      <c r="I206" s="232">
        <v>857.81666666666661</v>
      </c>
      <c r="J206" s="232">
        <v>861.63333333333321</v>
      </c>
      <c r="K206" s="231">
        <v>854</v>
      </c>
      <c r="L206" s="231">
        <v>846</v>
      </c>
      <c r="M206" s="231">
        <v>3.5940099999999999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1217.3</v>
      </c>
      <c r="D207" s="232">
        <v>1216.3333333333333</v>
      </c>
      <c r="E207" s="232">
        <v>1207.9666666666665</v>
      </c>
      <c r="F207" s="232">
        <v>1198.6333333333332</v>
      </c>
      <c r="G207" s="232">
        <v>1190.2666666666664</v>
      </c>
      <c r="H207" s="232">
        <v>1225.6666666666665</v>
      </c>
      <c r="I207" s="232">
        <v>1234.0333333333333</v>
      </c>
      <c r="J207" s="232">
        <v>1243.3666666666666</v>
      </c>
      <c r="K207" s="231">
        <v>1224.7</v>
      </c>
      <c r="L207" s="231">
        <v>1207</v>
      </c>
      <c r="M207" s="231">
        <v>8.1914499999999997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324.14999999999998</v>
      </c>
      <c r="D208" s="232">
        <v>322.73333333333335</v>
      </c>
      <c r="E208" s="232">
        <v>319.66666666666669</v>
      </c>
      <c r="F208" s="232">
        <v>315.18333333333334</v>
      </c>
      <c r="G208" s="232">
        <v>312.11666666666667</v>
      </c>
      <c r="H208" s="232">
        <v>327.2166666666667</v>
      </c>
      <c r="I208" s="232">
        <v>330.2833333333333</v>
      </c>
      <c r="J208" s="232">
        <v>334.76666666666671</v>
      </c>
      <c r="K208" s="231">
        <v>325.8</v>
      </c>
      <c r="L208" s="231">
        <v>318.25</v>
      </c>
      <c r="M208" s="231">
        <v>122.39219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7.3</v>
      </c>
      <c r="D209" s="232">
        <v>7.2666666666666657</v>
      </c>
      <c r="E209" s="232">
        <v>7.1833333333333318</v>
      </c>
      <c r="F209" s="232">
        <v>7.0666666666666664</v>
      </c>
      <c r="G209" s="232">
        <v>6.9833333333333325</v>
      </c>
      <c r="H209" s="232">
        <v>7.3833333333333311</v>
      </c>
      <c r="I209" s="232">
        <v>7.466666666666665</v>
      </c>
      <c r="J209" s="232">
        <v>7.5833333333333304</v>
      </c>
      <c r="K209" s="231">
        <v>7.35</v>
      </c>
      <c r="L209" s="231">
        <v>7.15</v>
      </c>
      <c r="M209" s="231">
        <v>403.76481999999999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802.2</v>
      </c>
      <c r="D210" s="232">
        <v>804.88333333333333</v>
      </c>
      <c r="E210" s="232">
        <v>797.9666666666667</v>
      </c>
      <c r="F210" s="232">
        <v>793.73333333333335</v>
      </c>
      <c r="G210" s="232">
        <v>786.81666666666672</v>
      </c>
      <c r="H210" s="232">
        <v>809.11666666666667</v>
      </c>
      <c r="I210" s="232">
        <v>816.03333333333342</v>
      </c>
      <c r="J210" s="232">
        <v>820.26666666666665</v>
      </c>
      <c r="K210" s="231">
        <v>811.8</v>
      </c>
      <c r="L210" s="231">
        <v>800.65</v>
      </c>
      <c r="M210" s="231">
        <v>12.74164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1440.4</v>
      </c>
      <c r="D211" s="232">
        <v>1443.5333333333335</v>
      </c>
      <c r="E211" s="232">
        <v>1428.0666666666671</v>
      </c>
      <c r="F211" s="232">
        <v>1415.7333333333336</v>
      </c>
      <c r="G211" s="232">
        <v>1400.2666666666671</v>
      </c>
      <c r="H211" s="232">
        <v>1455.866666666667</v>
      </c>
      <c r="I211" s="232">
        <v>1471.3333333333337</v>
      </c>
      <c r="J211" s="232">
        <v>1483.666666666667</v>
      </c>
      <c r="K211" s="231">
        <v>1459</v>
      </c>
      <c r="L211" s="231">
        <v>1431.2</v>
      </c>
      <c r="M211" s="231">
        <v>0.47139999999999999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403.2</v>
      </c>
      <c r="D212" s="232">
        <v>401.68333333333334</v>
      </c>
      <c r="E212" s="232">
        <v>399.51666666666665</v>
      </c>
      <c r="F212" s="232">
        <v>395.83333333333331</v>
      </c>
      <c r="G212" s="232">
        <v>393.66666666666663</v>
      </c>
      <c r="H212" s="232">
        <v>405.36666666666667</v>
      </c>
      <c r="I212" s="232">
        <v>407.5333333333333</v>
      </c>
      <c r="J212" s="232">
        <v>411.2166666666667</v>
      </c>
      <c r="K212" s="231">
        <v>403.85</v>
      </c>
      <c r="L212" s="231">
        <v>398</v>
      </c>
      <c r="M212" s="231">
        <v>80.40213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20.350000000000001</v>
      </c>
      <c r="D213" s="232">
        <v>20.266666666666666</v>
      </c>
      <c r="E213" s="232">
        <v>20.083333333333332</v>
      </c>
      <c r="F213" s="232">
        <v>19.816666666666666</v>
      </c>
      <c r="G213" s="232">
        <v>19.633333333333333</v>
      </c>
      <c r="H213" s="232">
        <v>20.533333333333331</v>
      </c>
      <c r="I213" s="232">
        <v>20.716666666666669</v>
      </c>
      <c r="J213" s="232">
        <v>20.983333333333331</v>
      </c>
      <c r="K213" s="231">
        <v>20.45</v>
      </c>
      <c r="L213" s="231">
        <v>20</v>
      </c>
      <c r="M213" s="231">
        <v>978.88454999999999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230.05</v>
      </c>
      <c r="D214" s="232">
        <v>229.04999999999998</v>
      </c>
      <c r="E214" s="232">
        <v>227.49999999999997</v>
      </c>
      <c r="F214" s="232">
        <v>224.95</v>
      </c>
      <c r="G214" s="232">
        <v>223.39999999999998</v>
      </c>
      <c r="H214" s="232">
        <v>231.59999999999997</v>
      </c>
      <c r="I214" s="232">
        <v>233.14999999999998</v>
      </c>
      <c r="J214" s="232">
        <v>235.69999999999996</v>
      </c>
      <c r="K214" s="231">
        <v>230.6</v>
      </c>
      <c r="L214" s="231">
        <v>226.5</v>
      </c>
      <c r="M214" s="231">
        <v>49.895620000000001</v>
      </c>
      <c r="N214" s="1"/>
      <c r="O214" s="1"/>
    </row>
    <row r="215" spans="1:15" ht="12.75" customHeight="1">
      <c r="A215" s="214">
        <v>206</v>
      </c>
      <c r="B215" s="217" t="s">
        <v>809</v>
      </c>
      <c r="C215" s="231">
        <v>51</v>
      </c>
      <c r="D215" s="232">
        <v>50.433333333333337</v>
      </c>
      <c r="E215" s="232">
        <v>49.416666666666671</v>
      </c>
      <c r="F215" s="232">
        <v>47.833333333333336</v>
      </c>
      <c r="G215" s="232">
        <v>46.81666666666667</v>
      </c>
      <c r="H215" s="232">
        <v>52.016666666666673</v>
      </c>
      <c r="I215" s="232">
        <v>53.033333333333339</v>
      </c>
      <c r="J215" s="232">
        <v>54.616666666666674</v>
      </c>
      <c r="K215" s="231">
        <v>51.45</v>
      </c>
      <c r="L215" s="231">
        <v>48.85</v>
      </c>
      <c r="M215" s="231">
        <v>845.41854999999998</v>
      </c>
      <c r="N215" s="1"/>
      <c r="O215" s="1"/>
    </row>
    <row r="216" spans="1:15" ht="12.75" customHeight="1">
      <c r="A216" s="214">
        <v>207</v>
      </c>
      <c r="B216" s="217" t="s">
        <v>800</v>
      </c>
      <c r="C216" s="231">
        <v>443.45</v>
      </c>
      <c r="D216" s="232">
        <v>440.34999999999997</v>
      </c>
      <c r="E216" s="232">
        <v>435.09999999999991</v>
      </c>
      <c r="F216" s="232">
        <v>426.74999999999994</v>
      </c>
      <c r="G216" s="232">
        <v>421.49999999999989</v>
      </c>
      <c r="H216" s="232">
        <v>448.69999999999993</v>
      </c>
      <c r="I216" s="232">
        <v>453.95000000000005</v>
      </c>
      <c r="J216" s="232">
        <v>462.29999999999995</v>
      </c>
      <c r="K216" s="231">
        <v>445.6</v>
      </c>
      <c r="L216" s="231">
        <v>432</v>
      </c>
      <c r="M216" s="231">
        <v>17.65081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2"/>
  <sheetViews>
    <sheetView zoomScale="85" zoomScaleNormal="85" workbookViewId="0">
      <pane ySplit="10" topLeftCell="A11" activePane="bottomLeft" state="frozen"/>
      <selection pane="bottomLeft" activeCell="G16" sqref="G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8"/>
      <c r="B1" s="379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44945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1" t="s">
        <v>16</v>
      </c>
      <c r="B9" s="373" t="s">
        <v>18</v>
      </c>
      <c r="C9" s="377" t="s">
        <v>20</v>
      </c>
      <c r="D9" s="377" t="s">
        <v>21</v>
      </c>
      <c r="E9" s="368" t="s">
        <v>22</v>
      </c>
      <c r="F9" s="369"/>
      <c r="G9" s="370"/>
      <c r="H9" s="368" t="s">
        <v>23</v>
      </c>
      <c r="I9" s="369"/>
      <c r="J9" s="370"/>
      <c r="K9" s="23"/>
      <c r="L9" s="24"/>
      <c r="M9" s="50"/>
      <c r="N9" s="1"/>
      <c r="O9" s="1"/>
    </row>
    <row r="10" spans="1:15" ht="42.75" customHeight="1">
      <c r="A10" s="375"/>
      <c r="B10" s="376"/>
      <c r="C10" s="376"/>
      <c r="D10" s="37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22629.5</v>
      </c>
      <c r="D11" s="232">
        <v>22624.183333333334</v>
      </c>
      <c r="E11" s="232">
        <v>22523.366666666669</v>
      </c>
      <c r="F11" s="232">
        <v>22417.233333333334</v>
      </c>
      <c r="G11" s="232">
        <v>22316.416666666668</v>
      </c>
      <c r="H11" s="232">
        <v>22730.316666666669</v>
      </c>
      <c r="I11" s="232">
        <v>22831.133333333335</v>
      </c>
      <c r="J11" s="232">
        <v>22937.26666666667</v>
      </c>
      <c r="K11" s="231">
        <v>22725</v>
      </c>
      <c r="L11" s="231">
        <v>22518.05</v>
      </c>
      <c r="M11" s="231">
        <v>2.1870000000000001E-2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2920.35</v>
      </c>
      <c r="D12" s="232">
        <v>2907.4500000000003</v>
      </c>
      <c r="E12" s="232">
        <v>2889.9000000000005</v>
      </c>
      <c r="F12" s="232">
        <v>2859.4500000000003</v>
      </c>
      <c r="G12" s="232">
        <v>2841.9000000000005</v>
      </c>
      <c r="H12" s="232">
        <v>2937.9000000000005</v>
      </c>
      <c r="I12" s="232">
        <v>2955.4500000000007</v>
      </c>
      <c r="J12" s="232">
        <v>2985.9000000000005</v>
      </c>
      <c r="K12" s="231">
        <v>2925</v>
      </c>
      <c r="L12" s="231">
        <v>2877</v>
      </c>
      <c r="M12" s="231">
        <v>1.52461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2365</v>
      </c>
      <c r="D13" s="232">
        <v>2355</v>
      </c>
      <c r="E13" s="232">
        <v>2340</v>
      </c>
      <c r="F13" s="232">
        <v>2315</v>
      </c>
      <c r="G13" s="232">
        <v>2300</v>
      </c>
      <c r="H13" s="232">
        <v>2380</v>
      </c>
      <c r="I13" s="232">
        <v>2395</v>
      </c>
      <c r="J13" s="232">
        <v>2420</v>
      </c>
      <c r="K13" s="231">
        <v>2370</v>
      </c>
      <c r="L13" s="231">
        <v>2330</v>
      </c>
      <c r="M13" s="231">
        <v>2.17218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2414.35</v>
      </c>
      <c r="D14" s="232">
        <v>2424.15</v>
      </c>
      <c r="E14" s="232">
        <v>2395.2000000000003</v>
      </c>
      <c r="F14" s="232">
        <v>2376.0500000000002</v>
      </c>
      <c r="G14" s="232">
        <v>2347.1000000000004</v>
      </c>
      <c r="H14" s="232">
        <v>2443.3000000000002</v>
      </c>
      <c r="I14" s="232">
        <v>2472.25</v>
      </c>
      <c r="J14" s="232">
        <v>2491.4</v>
      </c>
      <c r="K14" s="231">
        <v>2453.1</v>
      </c>
      <c r="L14" s="231">
        <v>2405</v>
      </c>
      <c r="M14" s="231">
        <v>0.70701000000000003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1188.9000000000001</v>
      </c>
      <c r="D15" s="232">
        <v>1174.1000000000001</v>
      </c>
      <c r="E15" s="232">
        <v>1158.2000000000003</v>
      </c>
      <c r="F15" s="232">
        <v>1127.5000000000002</v>
      </c>
      <c r="G15" s="232">
        <v>1111.6000000000004</v>
      </c>
      <c r="H15" s="232">
        <v>1204.8000000000002</v>
      </c>
      <c r="I15" s="232">
        <v>1220.7000000000003</v>
      </c>
      <c r="J15" s="232">
        <v>1251.4000000000001</v>
      </c>
      <c r="K15" s="231">
        <v>1190</v>
      </c>
      <c r="L15" s="231">
        <v>1143.4000000000001</v>
      </c>
      <c r="M15" s="231">
        <v>8.6460399999999993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629.5</v>
      </c>
      <c r="D16" s="232">
        <v>628.83333333333337</v>
      </c>
      <c r="E16" s="232">
        <v>625.66666666666674</v>
      </c>
      <c r="F16" s="232">
        <v>621.83333333333337</v>
      </c>
      <c r="G16" s="232">
        <v>618.66666666666674</v>
      </c>
      <c r="H16" s="232">
        <v>632.66666666666674</v>
      </c>
      <c r="I16" s="232">
        <v>635.83333333333348</v>
      </c>
      <c r="J16" s="232">
        <v>639.66666666666674</v>
      </c>
      <c r="K16" s="231">
        <v>632</v>
      </c>
      <c r="L16" s="231">
        <v>625</v>
      </c>
      <c r="M16" s="231">
        <v>6.5873299999999997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441.1</v>
      </c>
      <c r="D17" s="232">
        <v>442.33333333333331</v>
      </c>
      <c r="E17" s="232">
        <v>439.16666666666663</v>
      </c>
      <c r="F17" s="232">
        <v>437.23333333333329</v>
      </c>
      <c r="G17" s="232">
        <v>434.06666666666661</v>
      </c>
      <c r="H17" s="232">
        <v>444.26666666666665</v>
      </c>
      <c r="I17" s="232">
        <v>447.43333333333328</v>
      </c>
      <c r="J17" s="232">
        <v>449.36666666666667</v>
      </c>
      <c r="K17" s="231">
        <v>445.5</v>
      </c>
      <c r="L17" s="231">
        <v>440.4</v>
      </c>
      <c r="M17" s="231">
        <v>0.28072000000000003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1818.65</v>
      </c>
      <c r="D18" s="232">
        <v>1835.95</v>
      </c>
      <c r="E18" s="232">
        <v>1791.7</v>
      </c>
      <c r="F18" s="232">
        <v>1764.75</v>
      </c>
      <c r="G18" s="232">
        <v>1720.5</v>
      </c>
      <c r="H18" s="232">
        <v>1862.9</v>
      </c>
      <c r="I18" s="232">
        <v>1907.15</v>
      </c>
      <c r="J18" s="232">
        <v>1934.1000000000001</v>
      </c>
      <c r="K18" s="231">
        <v>1880.2</v>
      </c>
      <c r="L18" s="231">
        <v>1809</v>
      </c>
      <c r="M18" s="231">
        <v>0.69098999999999999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21962.25</v>
      </c>
      <c r="D19" s="232">
        <v>21874.116666666669</v>
      </c>
      <c r="E19" s="232">
        <v>21701.233333333337</v>
      </c>
      <c r="F19" s="232">
        <v>21440.216666666667</v>
      </c>
      <c r="G19" s="232">
        <v>21267.333333333336</v>
      </c>
      <c r="H19" s="232">
        <v>22135.133333333339</v>
      </c>
      <c r="I19" s="232">
        <v>22308.01666666667</v>
      </c>
      <c r="J19" s="232">
        <v>22569.03333333334</v>
      </c>
      <c r="K19" s="231">
        <v>22047</v>
      </c>
      <c r="L19" s="231">
        <v>21613.1</v>
      </c>
      <c r="M19" s="231">
        <v>7.5899999999999995E-2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3596.7</v>
      </c>
      <c r="D20" s="232">
        <v>3590.6</v>
      </c>
      <c r="E20" s="232">
        <v>3533.2</v>
      </c>
      <c r="F20" s="232">
        <v>3469.7</v>
      </c>
      <c r="G20" s="232">
        <v>3412.2999999999997</v>
      </c>
      <c r="H20" s="232">
        <v>3654.1</v>
      </c>
      <c r="I20" s="232">
        <v>3711.5000000000005</v>
      </c>
      <c r="J20" s="232">
        <v>3775</v>
      </c>
      <c r="K20" s="231">
        <v>3648</v>
      </c>
      <c r="L20" s="231">
        <v>3527.1</v>
      </c>
      <c r="M20" s="231">
        <v>36.522399999999998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2096.9</v>
      </c>
      <c r="D21" s="232">
        <v>2120.6333333333332</v>
      </c>
      <c r="E21" s="232">
        <v>2057.2666666666664</v>
      </c>
      <c r="F21" s="232">
        <v>2017.6333333333332</v>
      </c>
      <c r="G21" s="232">
        <v>1954.2666666666664</v>
      </c>
      <c r="H21" s="232">
        <v>2160.2666666666664</v>
      </c>
      <c r="I21" s="232">
        <v>2223.6333333333332</v>
      </c>
      <c r="J21" s="232">
        <v>2263.2666666666664</v>
      </c>
      <c r="K21" s="231">
        <v>2184</v>
      </c>
      <c r="L21" s="231">
        <v>2081</v>
      </c>
      <c r="M21" s="231">
        <v>19.16506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786.5</v>
      </c>
      <c r="D22" s="232">
        <v>786.31666666666661</v>
      </c>
      <c r="E22" s="232">
        <v>776.78333333333319</v>
      </c>
      <c r="F22" s="232">
        <v>767.06666666666661</v>
      </c>
      <c r="G22" s="232">
        <v>757.53333333333319</v>
      </c>
      <c r="H22" s="232">
        <v>796.03333333333319</v>
      </c>
      <c r="I22" s="232">
        <v>805.56666666666649</v>
      </c>
      <c r="J22" s="232">
        <v>815.28333333333319</v>
      </c>
      <c r="K22" s="231">
        <v>795.85</v>
      </c>
      <c r="L22" s="231">
        <v>776.6</v>
      </c>
      <c r="M22" s="231">
        <v>55.857849999999999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3805.45</v>
      </c>
      <c r="D23" s="232">
        <v>3821.8166666666671</v>
      </c>
      <c r="E23" s="232">
        <v>3759.6333333333341</v>
      </c>
      <c r="F23" s="232">
        <v>3713.8166666666671</v>
      </c>
      <c r="G23" s="232">
        <v>3651.6333333333341</v>
      </c>
      <c r="H23" s="232">
        <v>3867.6333333333341</v>
      </c>
      <c r="I23" s="232">
        <v>3929.8166666666675</v>
      </c>
      <c r="J23" s="232">
        <v>3975.6333333333341</v>
      </c>
      <c r="K23" s="231">
        <v>3884</v>
      </c>
      <c r="L23" s="231">
        <v>3776</v>
      </c>
      <c r="M23" s="231">
        <v>4.8721399999999999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2710.75</v>
      </c>
      <c r="D24" s="232">
        <v>2710.6833333333329</v>
      </c>
      <c r="E24" s="232">
        <v>2682.4166666666661</v>
      </c>
      <c r="F24" s="232">
        <v>2654.083333333333</v>
      </c>
      <c r="G24" s="232">
        <v>2625.8166666666662</v>
      </c>
      <c r="H24" s="232">
        <v>2739.016666666666</v>
      </c>
      <c r="I24" s="232">
        <v>2767.2833333333333</v>
      </c>
      <c r="J24" s="232">
        <v>2795.6166666666659</v>
      </c>
      <c r="K24" s="231">
        <v>2738.95</v>
      </c>
      <c r="L24" s="231">
        <v>2682.35</v>
      </c>
      <c r="M24" s="231">
        <v>4.0917500000000002</v>
      </c>
      <c r="N24" s="1"/>
      <c r="O24" s="1"/>
    </row>
    <row r="25" spans="1:15" ht="12.75" customHeight="1">
      <c r="A25" s="30">
        <v>15</v>
      </c>
      <c r="B25" s="217" t="s">
        <v>847</v>
      </c>
      <c r="C25" s="231">
        <v>566</v>
      </c>
      <c r="D25" s="232">
        <v>568.33333333333337</v>
      </c>
      <c r="E25" s="232">
        <v>562.7166666666667</v>
      </c>
      <c r="F25" s="232">
        <v>559.43333333333328</v>
      </c>
      <c r="G25" s="232">
        <v>553.81666666666661</v>
      </c>
      <c r="H25" s="232">
        <v>571.61666666666679</v>
      </c>
      <c r="I25" s="232">
        <v>577.23333333333335</v>
      </c>
      <c r="J25" s="232">
        <v>580.51666666666688</v>
      </c>
      <c r="K25" s="231">
        <v>573.95000000000005</v>
      </c>
      <c r="L25" s="231">
        <v>565.04999999999995</v>
      </c>
      <c r="M25" s="231">
        <v>8.70228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148.15</v>
      </c>
      <c r="D26" s="232">
        <v>147.63333333333335</v>
      </c>
      <c r="E26" s="232">
        <v>146.7166666666667</v>
      </c>
      <c r="F26" s="232">
        <v>145.28333333333333</v>
      </c>
      <c r="G26" s="232">
        <v>144.36666666666667</v>
      </c>
      <c r="H26" s="232">
        <v>149.06666666666672</v>
      </c>
      <c r="I26" s="232">
        <v>149.98333333333341</v>
      </c>
      <c r="J26" s="232">
        <v>151.41666666666674</v>
      </c>
      <c r="K26" s="231">
        <v>148.55000000000001</v>
      </c>
      <c r="L26" s="231">
        <v>146.19999999999999</v>
      </c>
      <c r="M26" s="231">
        <v>13.429449999999999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265</v>
      </c>
      <c r="D27" s="232">
        <v>264.78333333333336</v>
      </c>
      <c r="E27" s="232">
        <v>261.61666666666673</v>
      </c>
      <c r="F27" s="232">
        <v>258.23333333333335</v>
      </c>
      <c r="G27" s="232">
        <v>255.06666666666672</v>
      </c>
      <c r="H27" s="232">
        <v>268.16666666666674</v>
      </c>
      <c r="I27" s="232">
        <v>271.33333333333337</v>
      </c>
      <c r="J27" s="232">
        <v>274.71666666666675</v>
      </c>
      <c r="K27" s="231">
        <v>267.95</v>
      </c>
      <c r="L27" s="231">
        <v>261.39999999999998</v>
      </c>
      <c r="M27" s="231">
        <v>12.43319</v>
      </c>
      <c r="N27" s="1"/>
      <c r="O27" s="1"/>
    </row>
    <row r="28" spans="1:15" ht="12.75" customHeight="1">
      <c r="A28" s="30">
        <v>18</v>
      </c>
      <c r="B28" s="217" t="s">
        <v>810</v>
      </c>
      <c r="C28" s="231">
        <v>458.05</v>
      </c>
      <c r="D28" s="232">
        <v>457.7</v>
      </c>
      <c r="E28" s="232">
        <v>455.4</v>
      </c>
      <c r="F28" s="232">
        <v>452.75</v>
      </c>
      <c r="G28" s="232">
        <v>450.45</v>
      </c>
      <c r="H28" s="232">
        <v>460.34999999999997</v>
      </c>
      <c r="I28" s="232">
        <v>462.65000000000003</v>
      </c>
      <c r="J28" s="232">
        <v>465.29999999999995</v>
      </c>
      <c r="K28" s="231">
        <v>460</v>
      </c>
      <c r="L28" s="231">
        <v>455.05</v>
      </c>
      <c r="M28" s="231">
        <v>0.23119000000000001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356.5</v>
      </c>
      <c r="D29" s="232">
        <v>356.81666666666666</v>
      </c>
      <c r="E29" s="232">
        <v>353.68333333333334</v>
      </c>
      <c r="F29" s="232">
        <v>350.86666666666667</v>
      </c>
      <c r="G29" s="232">
        <v>347.73333333333335</v>
      </c>
      <c r="H29" s="232">
        <v>359.63333333333333</v>
      </c>
      <c r="I29" s="232">
        <v>362.76666666666665</v>
      </c>
      <c r="J29" s="232">
        <v>365.58333333333331</v>
      </c>
      <c r="K29" s="231">
        <v>359.95</v>
      </c>
      <c r="L29" s="231">
        <v>354</v>
      </c>
      <c r="M29" s="231">
        <v>4.0613200000000003</v>
      </c>
      <c r="N29" s="1"/>
      <c r="O29" s="1"/>
    </row>
    <row r="30" spans="1:15" ht="12.75" customHeight="1">
      <c r="A30" s="30">
        <v>20</v>
      </c>
      <c r="B30" s="217" t="s">
        <v>852</v>
      </c>
      <c r="C30" s="231">
        <v>870.95</v>
      </c>
      <c r="D30" s="232">
        <v>875.13333333333333</v>
      </c>
      <c r="E30" s="232">
        <v>863.81666666666661</v>
      </c>
      <c r="F30" s="232">
        <v>856.68333333333328</v>
      </c>
      <c r="G30" s="232">
        <v>845.36666666666656</v>
      </c>
      <c r="H30" s="232">
        <v>882.26666666666665</v>
      </c>
      <c r="I30" s="232">
        <v>893.58333333333348</v>
      </c>
      <c r="J30" s="232">
        <v>900.7166666666667</v>
      </c>
      <c r="K30" s="231">
        <v>886.45</v>
      </c>
      <c r="L30" s="231">
        <v>868</v>
      </c>
      <c r="M30" s="231">
        <v>0.13696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1017.25</v>
      </c>
      <c r="D31" s="232">
        <v>1020.15</v>
      </c>
      <c r="E31" s="232">
        <v>1012.3</v>
      </c>
      <c r="F31" s="232">
        <v>1007.35</v>
      </c>
      <c r="G31" s="232">
        <v>999.5</v>
      </c>
      <c r="H31" s="232">
        <v>1025.0999999999999</v>
      </c>
      <c r="I31" s="232">
        <v>1032.95</v>
      </c>
      <c r="J31" s="232">
        <v>1037.8999999999999</v>
      </c>
      <c r="K31" s="231">
        <v>1028</v>
      </c>
      <c r="L31" s="231">
        <v>1015.2</v>
      </c>
      <c r="M31" s="231">
        <v>1.91191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1184.5999999999999</v>
      </c>
      <c r="D32" s="232">
        <v>1182.8999999999999</v>
      </c>
      <c r="E32" s="232">
        <v>1164.9999999999998</v>
      </c>
      <c r="F32" s="232">
        <v>1145.3999999999999</v>
      </c>
      <c r="G32" s="232">
        <v>1127.4999999999998</v>
      </c>
      <c r="H32" s="232">
        <v>1202.4999999999998</v>
      </c>
      <c r="I32" s="232">
        <v>1220.3999999999999</v>
      </c>
      <c r="J32" s="232">
        <v>1239.9999999999998</v>
      </c>
      <c r="K32" s="231">
        <v>1200.8</v>
      </c>
      <c r="L32" s="231">
        <v>1163.3</v>
      </c>
      <c r="M32" s="231">
        <v>0.58725000000000005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553.04999999999995</v>
      </c>
      <c r="D33" s="232">
        <v>552.75</v>
      </c>
      <c r="E33" s="232">
        <v>550.65</v>
      </c>
      <c r="F33" s="232">
        <v>548.25</v>
      </c>
      <c r="G33" s="232">
        <v>546.15</v>
      </c>
      <c r="H33" s="232">
        <v>555.15</v>
      </c>
      <c r="I33" s="232">
        <v>557.24999999999989</v>
      </c>
      <c r="J33" s="232">
        <v>559.65</v>
      </c>
      <c r="K33" s="231">
        <v>554.85</v>
      </c>
      <c r="L33" s="231">
        <v>550.35</v>
      </c>
      <c r="M33" s="231">
        <v>0.30330000000000001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3059.2</v>
      </c>
      <c r="D34" s="232">
        <v>3048.9166666666665</v>
      </c>
      <c r="E34" s="232">
        <v>3031.833333333333</v>
      </c>
      <c r="F34" s="232">
        <v>3004.4666666666667</v>
      </c>
      <c r="G34" s="232">
        <v>2987.3833333333332</v>
      </c>
      <c r="H34" s="232">
        <v>3076.2833333333328</v>
      </c>
      <c r="I34" s="232">
        <v>3093.3666666666659</v>
      </c>
      <c r="J34" s="232">
        <v>3120.7333333333327</v>
      </c>
      <c r="K34" s="231">
        <v>3066</v>
      </c>
      <c r="L34" s="231">
        <v>3021.55</v>
      </c>
      <c r="M34" s="231">
        <v>0.18317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2692.25</v>
      </c>
      <c r="D35" s="232">
        <v>2698.0666666666666</v>
      </c>
      <c r="E35" s="232">
        <v>2684.1833333333334</v>
      </c>
      <c r="F35" s="232">
        <v>2676.1166666666668</v>
      </c>
      <c r="G35" s="232">
        <v>2662.2333333333336</v>
      </c>
      <c r="H35" s="232">
        <v>2706.1333333333332</v>
      </c>
      <c r="I35" s="232">
        <v>2720.0166666666664</v>
      </c>
      <c r="J35" s="232">
        <v>2728.083333333333</v>
      </c>
      <c r="K35" s="231">
        <v>2711.95</v>
      </c>
      <c r="L35" s="231">
        <v>2690</v>
      </c>
      <c r="M35" s="231">
        <v>8.1739999999999993E-2</v>
      </c>
      <c r="N35" s="1"/>
      <c r="O35" s="1"/>
    </row>
    <row r="36" spans="1:15" ht="12.75" customHeight="1">
      <c r="A36" s="30">
        <v>26</v>
      </c>
      <c r="B36" s="217" t="s">
        <v>730</v>
      </c>
      <c r="C36" s="231">
        <v>430.25</v>
      </c>
      <c r="D36" s="232">
        <v>426.40000000000003</v>
      </c>
      <c r="E36" s="232">
        <v>416.80000000000007</v>
      </c>
      <c r="F36" s="232">
        <v>403.35</v>
      </c>
      <c r="G36" s="232">
        <v>393.75000000000006</v>
      </c>
      <c r="H36" s="232">
        <v>439.85000000000008</v>
      </c>
      <c r="I36" s="232">
        <v>449.4500000000001</v>
      </c>
      <c r="J36" s="232">
        <v>462.90000000000009</v>
      </c>
      <c r="K36" s="231">
        <v>436</v>
      </c>
      <c r="L36" s="231">
        <v>412.95</v>
      </c>
      <c r="M36" s="231">
        <v>15.461399999999999</v>
      </c>
      <c r="N36" s="1"/>
      <c r="O36" s="1"/>
    </row>
    <row r="37" spans="1:15" ht="12.75" customHeight="1">
      <c r="A37" s="30">
        <v>27</v>
      </c>
      <c r="B37" s="217" t="s">
        <v>838</v>
      </c>
      <c r="C37" s="231">
        <v>14.95</v>
      </c>
      <c r="D37" s="232">
        <v>15.016666666666666</v>
      </c>
      <c r="E37" s="232">
        <v>14.833333333333332</v>
      </c>
      <c r="F37" s="232">
        <v>14.716666666666667</v>
      </c>
      <c r="G37" s="232">
        <v>14.533333333333333</v>
      </c>
      <c r="H37" s="232">
        <v>15.133333333333331</v>
      </c>
      <c r="I37" s="232">
        <v>15.316666666666665</v>
      </c>
      <c r="J37" s="232">
        <v>15.43333333333333</v>
      </c>
      <c r="K37" s="231">
        <v>15.2</v>
      </c>
      <c r="L37" s="231">
        <v>14.9</v>
      </c>
      <c r="M37" s="231">
        <v>11.95125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582.35</v>
      </c>
      <c r="D38" s="232">
        <v>580.15000000000009</v>
      </c>
      <c r="E38" s="232">
        <v>574.35000000000014</v>
      </c>
      <c r="F38" s="232">
        <v>566.35</v>
      </c>
      <c r="G38" s="232">
        <v>560.55000000000007</v>
      </c>
      <c r="H38" s="232">
        <v>588.1500000000002</v>
      </c>
      <c r="I38" s="232">
        <v>593.95000000000016</v>
      </c>
      <c r="J38" s="232">
        <v>601.95000000000027</v>
      </c>
      <c r="K38" s="231">
        <v>585.95000000000005</v>
      </c>
      <c r="L38" s="231">
        <v>572.15</v>
      </c>
      <c r="M38" s="231">
        <v>6.0805300000000004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1858.3</v>
      </c>
      <c r="D39" s="232">
        <v>1862.4166666666667</v>
      </c>
      <c r="E39" s="232">
        <v>1850.0833333333335</v>
      </c>
      <c r="F39" s="232">
        <v>1841.8666666666668</v>
      </c>
      <c r="G39" s="232">
        <v>1829.5333333333335</v>
      </c>
      <c r="H39" s="232">
        <v>1870.6333333333334</v>
      </c>
      <c r="I39" s="232">
        <v>1882.9666666666669</v>
      </c>
      <c r="J39" s="232">
        <v>1891.1833333333334</v>
      </c>
      <c r="K39" s="231">
        <v>1874.75</v>
      </c>
      <c r="L39" s="231">
        <v>1854.2</v>
      </c>
      <c r="M39" s="231">
        <v>0.33189000000000002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520.45000000000005</v>
      </c>
      <c r="D40" s="232">
        <v>518.63333333333333</v>
      </c>
      <c r="E40" s="232">
        <v>514.81666666666661</v>
      </c>
      <c r="F40" s="232">
        <v>509.18333333333328</v>
      </c>
      <c r="G40" s="232">
        <v>505.36666666666656</v>
      </c>
      <c r="H40" s="232">
        <v>524.26666666666665</v>
      </c>
      <c r="I40" s="232">
        <v>528.08333333333348</v>
      </c>
      <c r="J40" s="232">
        <v>533.7166666666667</v>
      </c>
      <c r="K40" s="231">
        <v>522.45000000000005</v>
      </c>
      <c r="L40" s="231">
        <v>513</v>
      </c>
      <c r="M40" s="231">
        <v>23.38626</v>
      </c>
      <c r="N40" s="1"/>
      <c r="O40" s="1"/>
    </row>
    <row r="41" spans="1:15" ht="12.75" customHeight="1">
      <c r="A41" s="30">
        <v>31</v>
      </c>
      <c r="B41" s="217" t="s">
        <v>790</v>
      </c>
      <c r="C41" s="231">
        <v>1265.5</v>
      </c>
      <c r="D41" s="232">
        <v>1273.0166666666667</v>
      </c>
      <c r="E41" s="232">
        <v>1246.7333333333333</v>
      </c>
      <c r="F41" s="232">
        <v>1227.9666666666667</v>
      </c>
      <c r="G41" s="232">
        <v>1201.6833333333334</v>
      </c>
      <c r="H41" s="232">
        <v>1291.7833333333333</v>
      </c>
      <c r="I41" s="232">
        <v>1318.0666666666666</v>
      </c>
      <c r="J41" s="232">
        <v>1336.8333333333333</v>
      </c>
      <c r="K41" s="231">
        <v>1299.3</v>
      </c>
      <c r="L41" s="231">
        <v>1254.25</v>
      </c>
      <c r="M41" s="231">
        <v>3.9846900000000001</v>
      </c>
      <c r="N41" s="1"/>
      <c r="O41" s="1"/>
    </row>
    <row r="42" spans="1:15" ht="12.75" customHeight="1">
      <c r="A42" s="30">
        <v>32</v>
      </c>
      <c r="B42" s="217" t="s">
        <v>759</v>
      </c>
      <c r="C42" s="231">
        <v>658.15</v>
      </c>
      <c r="D42" s="232">
        <v>661.31666666666672</v>
      </c>
      <c r="E42" s="232">
        <v>652.03333333333342</v>
      </c>
      <c r="F42" s="232">
        <v>645.91666666666674</v>
      </c>
      <c r="G42" s="232">
        <v>636.63333333333344</v>
      </c>
      <c r="H42" s="232">
        <v>667.43333333333339</v>
      </c>
      <c r="I42" s="232">
        <v>676.7166666666667</v>
      </c>
      <c r="J42" s="232">
        <v>682.83333333333337</v>
      </c>
      <c r="K42" s="231">
        <v>670.6</v>
      </c>
      <c r="L42" s="231">
        <v>655.20000000000005</v>
      </c>
      <c r="M42" s="231">
        <v>0.36808999999999997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4339.8</v>
      </c>
      <c r="D43" s="232">
        <v>4332.2666666666664</v>
      </c>
      <c r="E43" s="232">
        <v>4312.5333333333328</v>
      </c>
      <c r="F43" s="232">
        <v>4285.2666666666664</v>
      </c>
      <c r="G43" s="232">
        <v>4265.5333333333328</v>
      </c>
      <c r="H43" s="232">
        <v>4359.5333333333328</v>
      </c>
      <c r="I43" s="232">
        <v>4379.2666666666664</v>
      </c>
      <c r="J43" s="232">
        <v>4406.5333333333328</v>
      </c>
      <c r="K43" s="231">
        <v>4352</v>
      </c>
      <c r="L43" s="231">
        <v>4305</v>
      </c>
      <c r="M43" s="231">
        <v>3.31806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323.3</v>
      </c>
      <c r="D44" s="232">
        <v>322.53333333333336</v>
      </c>
      <c r="E44" s="232">
        <v>320.11666666666673</v>
      </c>
      <c r="F44" s="232">
        <v>316.93333333333339</v>
      </c>
      <c r="G44" s="232">
        <v>314.51666666666677</v>
      </c>
      <c r="H44" s="232">
        <v>325.7166666666667</v>
      </c>
      <c r="I44" s="232">
        <v>328.13333333333333</v>
      </c>
      <c r="J44" s="232">
        <v>331.31666666666666</v>
      </c>
      <c r="K44" s="231">
        <v>324.95</v>
      </c>
      <c r="L44" s="231">
        <v>319.35000000000002</v>
      </c>
      <c r="M44" s="231">
        <v>21.294969999999999</v>
      </c>
      <c r="N44" s="1"/>
      <c r="O44" s="1"/>
    </row>
    <row r="45" spans="1:15" ht="12.75" customHeight="1">
      <c r="A45" s="30">
        <v>35</v>
      </c>
      <c r="B45" s="217" t="s">
        <v>811</v>
      </c>
      <c r="C45" s="231">
        <v>289.8</v>
      </c>
      <c r="D45" s="232">
        <v>290.63333333333338</v>
      </c>
      <c r="E45" s="232">
        <v>285.96666666666675</v>
      </c>
      <c r="F45" s="232">
        <v>282.13333333333338</v>
      </c>
      <c r="G45" s="232">
        <v>277.46666666666675</v>
      </c>
      <c r="H45" s="232">
        <v>294.46666666666675</v>
      </c>
      <c r="I45" s="232">
        <v>299.13333333333338</v>
      </c>
      <c r="J45" s="232">
        <v>302.96666666666675</v>
      </c>
      <c r="K45" s="231">
        <v>295.3</v>
      </c>
      <c r="L45" s="231">
        <v>286.8</v>
      </c>
      <c r="M45" s="231">
        <v>0.79259000000000002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508.35</v>
      </c>
      <c r="D46" s="232">
        <v>509.0333333333333</v>
      </c>
      <c r="E46" s="232">
        <v>503.31666666666661</v>
      </c>
      <c r="F46" s="232">
        <v>498.2833333333333</v>
      </c>
      <c r="G46" s="232">
        <v>492.56666666666661</v>
      </c>
      <c r="H46" s="232">
        <v>514.06666666666661</v>
      </c>
      <c r="I46" s="232">
        <v>519.7833333333333</v>
      </c>
      <c r="J46" s="232">
        <v>524.81666666666661</v>
      </c>
      <c r="K46" s="231">
        <v>514.75</v>
      </c>
      <c r="L46" s="231">
        <v>504</v>
      </c>
      <c r="M46" s="231">
        <v>0.80820000000000003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147.4</v>
      </c>
      <c r="D47" s="232">
        <v>147.23333333333332</v>
      </c>
      <c r="E47" s="232">
        <v>146.36666666666665</v>
      </c>
      <c r="F47" s="232">
        <v>145.33333333333331</v>
      </c>
      <c r="G47" s="232">
        <v>144.46666666666664</v>
      </c>
      <c r="H47" s="232">
        <v>148.26666666666665</v>
      </c>
      <c r="I47" s="232">
        <v>149.13333333333333</v>
      </c>
      <c r="J47" s="232">
        <v>150.16666666666666</v>
      </c>
      <c r="K47" s="231">
        <v>148.1</v>
      </c>
      <c r="L47" s="231">
        <v>146.19999999999999</v>
      </c>
      <c r="M47" s="231">
        <v>76.406769999999995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2945.25</v>
      </c>
      <c r="D48" s="232">
        <v>2944.8666666666668</v>
      </c>
      <c r="E48" s="232">
        <v>2929.7333333333336</v>
      </c>
      <c r="F48" s="232">
        <v>2914.2166666666667</v>
      </c>
      <c r="G48" s="232">
        <v>2899.0833333333335</v>
      </c>
      <c r="H48" s="232">
        <v>2960.3833333333337</v>
      </c>
      <c r="I48" s="232">
        <v>2975.5166666666669</v>
      </c>
      <c r="J48" s="232">
        <v>2991.0333333333338</v>
      </c>
      <c r="K48" s="231">
        <v>2960</v>
      </c>
      <c r="L48" s="231">
        <v>2929.35</v>
      </c>
      <c r="M48" s="231">
        <v>8.9380799999999994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222.7</v>
      </c>
      <c r="D49" s="232">
        <v>224.08333333333334</v>
      </c>
      <c r="E49" s="232">
        <v>220.81666666666669</v>
      </c>
      <c r="F49" s="232">
        <v>218.93333333333334</v>
      </c>
      <c r="G49" s="232">
        <v>215.66666666666669</v>
      </c>
      <c r="H49" s="232">
        <v>225.9666666666667</v>
      </c>
      <c r="I49" s="232">
        <v>229.23333333333335</v>
      </c>
      <c r="J49" s="232">
        <v>231.1166666666667</v>
      </c>
      <c r="K49" s="231">
        <v>227.35</v>
      </c>
      <c r="L49" s="231">
        <v>222.2</v>
      </c>
      <c r="M49" s="231">
        <v>1.3444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3452.45</v>
      </c>
      <c r="D50" s="232">
        <v>3455.1166666666668</v>
      </c>
      <c r="E50" s="232">
        <v>3440.2333333333336</v>
      </c>
      <c r="F50" s="232">
        <v>3428.0166666666669</v>
      </c>
      <c r="G50" s="232">
        <v>3413.1333333333337</v>
      </c>
      <c r="H50" s="232">
        <v>3467.3333333333335</v>
      </c>
      <c r="I50" s="232">
        <v>3482.2166666666667</v>
      </c>
      <c r="J50" s="232">
        <v>3494.4333333333334</v>
      </c>
      <c r="K50" s="231">
        <v>3470</v>
      </c>
      <c r="L50" s="231">
        <v>3442.9</v>
      </c>
      <c r="M50" s="231">
        <v>3.7499999999999999E-2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2030.75</v>
      </c>
      <c r="D51" s="232">
        <v>2020.75</v>
      </c>
      <c r="E51" s="232">
        <v>1999</v>
      </c>
      <c r="F51" s="232">
        <v>1967.25</v>
      </c>
      <c r="G51" s="232">
        <v>1945.5</v>
      </c>
      <c r="H51" s="232">
        <v>2052.5</v>
      </c>
      <c r="I51" s="232">
        <v>2074.25</v>
      </c>
      <c r="J51" s="232">
        <v>2106</v>
      </c>
      <c r="K51" s="231">
        <v>2042.5</v>
      </c>
      <c r="L51" s="231">
        <v>1989</v>
      </c>
      <c r="M51" s="231">
        <v>4.3489000000000004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7757.5</v>
      </c>
      <c r="D52" s="232">
        <v>7778.8499999999995</v>
      </c>
      <c r="E52" s="232">
        <v>7723.6499999999987</v>
      </c>
      <c r="F52" s="232">
        <v>7689.7999999999993</v>
      </c>
      <c r="G52" s="232">
        <v>7634.5999999999985</v>
      </c>
      <c r="H52" s="232">
        <v>7812.6999999999989</v>
      </c>
      <c r="I52" s="232">
        <v>7867.9</v>
      </c>
      <c r="J52" s="232">
        <v>7901.7499999999991</v>
      </c>
      <c r="K52" s="231">
        <v>7834.05</v>
      </c>
      <c r="L52" s="231">
        <v>7745</v>
      </c>
      <c r="M52" s="231">
        <v>0.2361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444</v>
      </c>
      <c r="D53" s="232">
        <v>444.2</v>
      </c>
      <c r="E53" s="232">
        <v>441.7</v>
      </c>
      <c r="F53" s="232">
        <v>439.4</v>
      </c>
      <c r="G53" s="232">
        <v>436.9</v>
      </c>
      <c r="H53" s="232">
        <v>446.5</v>
      </c>
      <c r="I53" s="232">
        <v>449</v>
      </c>
      <c r="J53" s="232">
        <v>451.3</v>
      </c>
      <c r="K53" s="231">
        <v>446.7</v>
      </c>
      <c r="L53" s="231">
        <v>441.9</v>
      </c>
      <c r="M53" s="231">
        <v>6.0457900000000002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387.95</v>
      </c>
      <c r="D54" s="232">
        <v>389.41666666666669</v>
      </c>
      <c r="E54" s="232">
        <v>385.83333333333337</v>
      </c>
      <c r="F54" s="232">
        <v>383.7166666666667</v>
      </c>
      <c r="G54" s="232">
        <v>380.13333333333338</v>
      </c>
      <c r="H54" s="232">
        <v>391.53333333333336</v>
      </c>
      <c r="I54" s="232">
        <v>395.11666666666673</v>
      </c>
      <c r="J54" s="232">
        <v>397.23333333333335</v>
      </c>
      <c r="K54" s="231">
        <v>393</v>
      </c>
      <c r="L54" s="231">
        <v>387.3</v>
      </c>
      <c r="M54" s="231">
        <v>0.44718999999999998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3648.6</v>
      </c>
      <c r="D55" s="232">
        <v>3670.0333333333333</v>
      </c>
      <c r="E55" s="232">
        <v>3620.0666666666666</v>
      </c>
      <c r="F55" s="232">
        <v>3591.5333333333333</v>
      </c>
      <c r="G55" s="232">
        <v>3541.5666666666666</v>
      </c>
      <c r="H55" s="232">
        <v>3698.5666666666666</v>
      </c>
      <c r="I55" s="232">
        <v>3748.5333333333328</v>
      </c>
      <c r="J55" s="232">
        <v>3777.0666666666666</v>
      </c>
      <c r="K55" s="231">
        <v>3720</v>
      </c>
      <c r="L55" s="231">
        <v>3641.5</v>
      </c>
      <c r="M55" s="231">
        <v>4.0798800000000002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924</v>
      </c>
      <c r="D56" s="232">
        <v>920.94999999999993</v>
      </c>
      <c r="E56" s="232">
        <v>916.29999999999984</v>
      </c>
      <c r="F56" s="232">
        <v>908.59999999999991</v>
      </c>
      <c r="G56" s="232">
        <v>903.94999999999982</v>
      </c>
      <c r="H56" s="232">
        <v>928.64999999999986</v>
      </c>
      <c r="I56" s="232">
        <v>933.3</v>
      </c>
      <c r="J56" s="232">
        <v>940.99999999999989</v>
      </c>
      <c r="K56" s="231">
        <v>925.6</v>
      </c>
      <c r="L56" s="231">
        <v>913.25</v>
      </c>
      <c r="M56" s="231">
        <v>57.30939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2665.35</v>
      </c>
      <c r="D57" s="232">
        <v>2682.4500000000003</v>
      </c>
      <c r="E57" s="232">
        <v>2636.9000000000005</v>
      </c>
      <c r="F57" s="232">
        <v>2608.4500000000003</v>
      </c>
      <c r="G57" s="232">
        <v>2562.9000000000005</v>
      </c>
      <c r="H57" s="232">
        <v>2710.9000000000005</v>
      </c>
      <c r="I57" s="232">
        <v>2756.4500000000007</v>
      </c>
      <c r="J57" s="232">
        <v>2784.9000000000005</v>
      </c>
      <c r="K57" s="231">
        <v>2728</v>
      </c>
      <c r="L57" s="231">
        <v>2654</v>
      </c>
      <c r="M57" s="231">
        <v>0.14929000000000001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526.85</v>
      </c>
      <c r="D58" s="232">
        <v>528.5333333333333</v>
      </c>
      <c r="E58" s="232">
        <v>523.56666666666661</v>
      </c>
      <c r="F58" s="232">
        <v>520.2833333333333</v>
      </c>
      <c r="G58" s="232">
        <v>515.31666666666661</v>
      </c>
      <c r="H58" s="232">
        <v>531.81666666666661</v>
      </c>
      <c r="I58" s="232">
        <v>536.7833333333333</v>
      </c>
      <c r="J58" s="232">
        <v>540.06666666666661</v>
      </c>
      <c r="K58" s="231">
        <v>533.5</v>
      </c>
      <c r="L58" s="231">
        <v>525.25</v>
      </c>
      <c r="M58" s="231">
        <v>2.4294699999999998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3609.9</v>
      </c>
      <c r="D59" s="232">
        <v>3609.2166666666667</v>
      </c>
      <c r="E59" s="232">
        <v>3579.6833333333334</v>
      </c>
      <c r="F59" s="232">
        <v>3549.4666666666667</v>
      </c>
      <c r="G59" s="232">
        <v>3519.9333333333334</v>
      </c>
      <c r="H59" s="232">
        <v>3639.4333333333334</v>
      </c>
      <c r="I59" s="232">
        <v>3668.9666666666672</v>
      </c>
      <c r="J59" s="232">
        <v>3699.1833333333334</v>
      </c>
      <c r="K59" s="231">
        <v>3638.75</v>
      </c>
      <c r="L59" s="231">
        <v>3579</v>
      </c>
      <c r="M59" s="231">
        <v>3.0627499999999999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1140.5</v>
      </c>
      <c r="D60" s="232">
        <v>1143.6833333333334</v>
      </c>
      <c r="E60" s="232">
        <v>1135.8666666666668</v>
      </c>
      <c r="F60" s="232">
        <v>1131.2333333333333</v>
      </c>
      <c r="G60" s="232">
        <v>1123.4166666666667</v>
      </c>
      <c r="H60" s="232">
        <v>1148.3166666666668</v>
      </c>
      <c r="I60" s="232">
        <v>1156.1333333333334</v>
      </c>
      <c r="J60" s="232">
        <v>1160.7666666666669</v>
      </c>
      <c r="K60" s="231">
        <v>1151.5</v>
      </c>
      <c r="L60" s="231">
        <v>1139.05</v>
      </c>
      <c r="M60" s="231">
        <v>0.11899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5998.65</v>
      </c>
      <c r="D61" s="232">
        <v>6010.8833333333341</v>
      </c>
      <c r="E61" s="232">
        <v>5972.7666666666682</v>
      </c>
      <c r="F61" s="232">
        <v>5946.8833333333341</v>
      </c>
      <c r="G61" s="232">
        <v>5908.7666666666682</v>
      </c>
      <c r="H61" s="232">
        <v>6036.7666666666682</v>
      </c>
      <c r="I61" s="232">
        <v>6074.883333333335</v>
      </c>
      <c r="J61" s="232">
        <v>6100.7666666666682</v>
      </c>
      <c r="K61" s="231">
        <v>6049</v>
      </c>
      <c r="L61" s="231">
        <v>5985</v>
      </c>
      <c r="M61" s="231">
        <v>7.9628100000000002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1367.3</v>
      </c>
      <c r="D62" s="232">
        <v>1370.7666666666667</v>
      </c>
      <c r="E62" s="232">
        <v>1361.5333333333333</v>
      </c>
      <c r="F62" s="232">
        <v>1355.7666666666667</v>
      </c>
      <c r="G62" s="232">
        <v>1346.5333333333333</v>
      </c>
      <c r="H62" s="232">
        <v>1376.5333333333333</v>
      </c>
      <c r="I62" s="232">
        <v>1385.7666666666664</v>
      </c>
      <c r="J62" s="232">
        <v>1391.5333333333333</v>
      </c>
      <c r="K62" s="231">
        <v>1380</v>
      </c>
      <c r="L62" s="231">
        <v>1365</v>
      </c>
      <c r="M62" s="231">
        <v>25.890160000000002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5641.7</v>
      </c>
      <c r="D63" s="232">
        <v>5659.4666666666672</v>
      </c>
      <c r="E63" s="232">
        <v>5583.3333333333339</v>
      </c>
      <c r="F63" s="232">
        <v>5524.9666666666672</v>
      </c>
      <c r="G63" s="232">
        <v>5448.8333333333339</v>
      </c>
      <c r="H63" s="232">
        <v>5717.8333333333339</v>
      </c>
      <c r="I63" s="232">
        <v>5793.9666666666672</v>
      </c>
      <c r="J63" s="232">
        <v>5852.3333333333339</v>
      </c>
      <c r="K63" s="231">
        <v>5735.6</v>
      </c>
      <c r="L63" s="231">
        <v>5601.1</v>
      </c>
      <c r="M63" s="231">
        <v>0.34560000000000002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2442.25</v>
      </c>
      <c r="D64" s="232">
        <v>2463.6333333333337</v>
      </c>
      <c r="E64" s="232">
        <v>2408.6666666666674</v>
      </c>
      <c r="F64" s="232">
        <v>2375.0833333333339</v>
      </c>
      <c r="G64" s="232">
        <v>2320.1166666666677</v>
      </c>
      <c r="H64" s="232">
        <v>2497.2166666666672</v>
      </c>
      <c r="I64" s="232">
        <v>2552.1833333333334</v>
      </c>
      <c r="J64" s="232">
        <v>2585.7666666666669</v>
      </c>
      <c r="K64" s="231">
        <v>2518.6</v>
      </c>
      <c r="L64" s="231">
        <v>2430.0500000000002</v>
      </c>
      <c r="M64" s="231">
        <v>0.70072999999999996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2236.1</v>
      </c>
      <c r="D65" s="232">
        <v>2230.25</v>
      </c>
      <c r="E65" s="232">
        <v>2213.85</v>
      </c>
      <c r="F65" s="232">
        <v>2191.6</v>
      </c>
      <c r="G65" s="232">
        <v>2175.1999999999998</v>
      </c>
      <c r="H65" s="232">
        <v>2252.5</v>
      </c>
      <c r="I65" s="232">
        <v>2268.8999999999996</v>
      </c>
      <c r="J65" s="232">
        <v>2291.15</v>
      </c>
      <c r="K65" s="231">
        <v>2246.65</v>
      </c>
      <c r="L65" s="231">
        <v>2208</v>
      </c>
      <c r="M65" s="231">
        <v>2.9043299999999999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401.05</v>
      </c>
      <c r="D66" s="232">
        <v>401.93333333333334</v>
      </c>
      <c r="E66" s="232">
        <v>397.11666666666667</v>
      </c>
      <c r="F66" s="232">
        <v>393.18333333333334</v>
      </c>
      <c r="G66" s="232">
        <v>388.36666666666667</v>
      </c>
      <c r="H66" s="232">
        <v>405.86666666666667</v>
      </c>
      <c r="I66" s="232">
        <v>410.68333333333339</v>
      </c>
      <c r="J66" s="232">
        <v>414.61666666666667</v>
      </c>
      <c r="K66" s="231">
        <v>406.75</v>
      </c>
      <c r="L66" s="231">
        <v>398</v>
      </c>
      <c r="M66" s="231">
        <v>33.528579999999998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239.9</v>
      </c>
      <c r="D67" s="232">
        <v>239.71666666666667</v>
      </c>
      <c r="E67" s="232">
        <v>238.18333333333334</v>
      </c>
      <c r="F67" s="232">
        <v>236.46666666666667</v>
      </c>
      <c r="G67" s="232">
        <v>234.93333333333334</v>
      </c>
      <c r="H67" s="232">
        <v>241.43333333333334</v>
      </c>
      <c r="I67" s="232">
        <v>242.9666666666667</v>
      </c>
      <c r="J67" s="232">
        <v>244.68333333333334</v>
      </c>
      <c r="K67" s="231">
        <v>241.25</v>
      </c>
      <c r="L67" s="231">
        <v>238</v>
      </c>
      <c r="M67" s="231">
        <v>26.702780000000001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178.25</v>
      </c>
      <c r="D68" s="232">
        <v>179.31666666666669</v>
      </c>
      <c r="E68" s="232">
        <v>176.28333333333339</v>
      </c>
      <c r="F68" s="232">
        <v>174.31666666666669</v>
      </c>
      <c r="G68" s="232">
        <v>171.28333333333339</v>
      </c>
      <c r="H68" s="232">
        <v>181.28333333333339</v>
      </c>
      <c r="I68" s="232">
        <v>184.31666666666669</v>
      </c>
      <c r="J68" s="232">
        <v>186.28333333333339</v>
      </c>
      <c r="K68" s="231">
        <v>182.35</v>
      </c>
      <c r="L68" s="231">
        <v>177.35</v>
      </c>
      <c r="M68" s="231">
        <v>211.52950000000001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89.35</v>
      </c>
      <c r="D69" s="232">
        <v>90.333333333333329</v>
      </c>
      <c r="E69" s="232">
        <v>88.016666666666652</v>
      </c>
      <c r="F69" s="232">
        <v>86.683333333333323</v>
      </c>
      <c r="G69" s="232">
        <v>84.366666666666646</v>
      </c>
      <c r="H69" s="232">
        <v>91.666666666666657</v>
      </c>
      <c r="I69" s="232">
        <v>93.983333333333348</v>
      </c>
      <c r="J69" s="232">
        <v>95.316666666666663</v>
      </c>
      <c r="K69" s="231">
        <v>92.65</v>
      </c>
      <c r="L69" s="231">
        <v>89</v>
      </c>
      <c r="M69" s="231">
        <v>433.0324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32</v>
      </c>
      <c r="D70" s="232">
        <v>32.083333333333336</v>
      </c>
      <c r="E70" s="232">
        <v>31.716666666666669</v>
      </c>
      <c r="F70" s="232">
        <v>31.433333333333334</v>
      </c>
      <c r="G70" s="232">
        <v>31.066666666666666</v>
      </c>
      <c r="H70" s="232">
        <v>32.366666666666674</v>
      </c>
      <c r="I70" s="232">
        <v>32.733333333333334</v>
      </c>
      <c r="J70" s="232">
        <v>33.016666666666673</v>
      </c>
      <c r="K70" s="231">
        <v>32.450000000000003</v>
      </c>
      <c r="L70" s="231">
        <v>31.8</v>
      </c>
      <c r="M70" s="231">
        <v>250.81019000000001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1593.35</v>
      </c>
      <c r="D71" s="232">
        <v>1586.8833333333332</v>
      </c>
      <c r="E71" s="232">
        <v>1574.7666666666664</v>
      </c>
      <c r="F71" s="232">
        <v>1556.1833333333332</v>
      </c>
      <c r="G71" s="232">
        <v>1544.0666666666664</v>
      </c>
      <c r="H71" s="232">
        <v>1605.4666666666665</v>
      </c>
      <c r="I71" s="232">
        <v>1617.5833333333333</v>
      </c>
      <c r="J71" s="232">
        <v>1636.1666666666665</v>
      </c>
      <c r="K71" s="231">
        <v>1599</v>
      </c>
      <c r="L71" s="231">
        <v>1568.3</v>
      </c>
      <c r="M71" s="231">
        <v>2.72783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4712.8</v>
      </c>
      <c r="D72" s="232">
        <v>4727.3666666666668</v>
      </c>
      <c r="E72" s="232">
        <v>4675.4333333333334</v>
      </c>
      <c r="F72" s="232">
        <v>4638.0666666666666</v>
      </c>
      <c r="G72" s="232">
        <v>4586.1333333333332</v>
      </c>
      <c r="H72" s="232">
        <v>4764.7333333333336</v>
      </c>
      <c r="I72" s="232">
        <v>4816.6666666666679</v>
      </c>
      <c r="J72" s="232">
        <v>4854.0333333333338</v>
      </c>
      <c r="K72" s="231">
        <v>4779.3</v>
      </c>
      <c r="L72" s="231">
        <v>4690</v>
      </c>
      <c r="M72" s="231">
        <v>2.5919999999999999E-2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574.79999999999995</v>
      </c>
      <c r="D73" s="232">
        <v>571.98333333333323</v>
      </c>
      <c r="E73" s="232">
        <v>568.31666666666649</v>
      </c>
      <c r="F73" s="232">
        <v>561.83333333333326</v>
      </c>
      <c r="G73" s="232">
        <v>558.16666666666652</v>
      </c>
      <c r="H73" s="232">
        <v>578.46666666666647</v>
      </c>
      <c r="I73" s="232">
        <v>582.13333333333321</v>
      </c>
      <c r="J73" s="232">
        <v>588.61666666666645</v>
      </c>
      <c r="K73" s="231">
        <v>575.65</v>
      </c>
      <c r="L73" s="231">
        <v>565.5</v>
      </c>
      <c r="M73" s="231">
        <v>3.8023500000000001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931.55</v>
      </c>
      <c r="D74" s="232">
        <v>932.65</v>
      </c>
      <c r="E74" s="232">
        <v>926.3</v>
      </c>
      <c r="F74" s="232">
        <v>921.05</v>
      </c>
      <c r="G74" s="232">
        <v>914.69999999999993</v>
      </c>
      <c r="H74" s="232">
        <v>937.9</v>
      </c>
      <c r="I74" s="232">
        <v>944.25000000000011</v>
      </c>
      <c r="J74" s="232">
        <v>949.5</v>
      </c>
      <c r="K74" s="231">
        <v>939</v>
      </c>
      <c r="L74" s="231">
        <v>927.4</v>
      </c>
      <c r="M74" s="231">
        <v>1.72593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102.7</v>
      </c>
      <c r="D75" s="232">
        <v>102.93333333333332</v>
      </c>
      <c r="E75" s="232">
        <v>101.86666666666665</v>
      </c>
      <c r="F75" s="232">
        <v>101.03333333333332</v>
      </c>
      <c r="G75" s="232">
        <v>99.96666666666664</v>
      </c>
      <c r="H75" s="232">
        <v>103.76666666666665</v>
      </c>
      <c r="I75" s="232">
        <v>104.83333333333334</v>
      </c>
      <c r="J75" s="232">
        <v>105.66666666666666</v>
      </c>
      <c r="K75" s="231">
        <v>104</v>
      </c>
      <c r="L75" s="231">
        <v>102.1</v>
      </c>
      <c r="M75" s="231">
        <v>130.05273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872.75</v>
      </c>
      <c r="D76" s="232">
        <v>869.51666666666677</v>
      </c>
      <c r="E76" s="232">
        <v>863.53333333333353</v>
      </c>
      <c r="F76" s="232">
        <v>854.31666666666672</v>
      </c>
      <c r="G76" s="232">
        <v>848.33333333333348</v>
      </c>
      <c r="H76" s="232">
        <v>878.73333333333358</v>
      </c>
      <c r="I76" s="232">
        <v>884.71666666666692</v>
      </c>
      <c r="J76" s="232">
        <v>893.93333333333362</v>
      </c>
      <c r="K76" s="231">
        <v>875.5</v>
      </c>
      <c r="L76" s="231">
        <v>860.3</v>
      </c>
      <c r="M76" s="231">
        <v>5.5375100000000002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80.900000000000006</v>
      </c>
      <c r="D77" s="232">
        <v>80.550000000000011</v>
      </c>
      <c r="E77" s="232">
        <v>79.90000000000002</v>
      </c>
      <c r="F77" s="232">
        <v>78.900000000000006</v>
      </c>
      <c r="G77" s="232">
        <v>78.250000000000014</v>
      </c>
      <c r="H77" s="232">
        <v>81.550000000000026</v>
      </c>
      <c r="I77" s="232">
        <v>82.2</v>
      </c>
      <c r="J77" s="232">
        <v>83.200000000000031</v>
      </c>
      <c r="K77" s="231">
        <v>81.2</v>
      </c>
      <c r="L77" s="231">
        <v>79.55</v>
      </c>
      <c r="M77" s="231">
        <v>122.17655999999999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346.05</v>
      </c>
      <c r="D78" s="232">
        <v>346.08333333333331</v>
      </c>
      <c r="E78" s="232">
        <v>342.86666666666662</v>
      </c>
      <c r="F78" s="232">
        <v>339.68333333333328</v>
      </c>
      <c r="G78" s="232">
        <v>336.46666666666658</v>
      </c>
      <c r="H78" s="232">
        <v>349.26666666666665</v>
      </c>
      <c r="I78" s="232">
        <v>352.48333333333335</v>
      </c>
      <c r="J78" s="232">
        <v>355.66666666666669</v>
      </c>
      <c r="K78" s="231">
        <v>349.3</v>
      </c>
      <c r="L78" s="231">
        <v>342.9</v>
      </c>
      <c r="M78" s="231">
        <v>20.497900000000001</v>
      </c>
      <c r="N78" s="1"/>
      <c r="O78" s="1"/>
    </row>
    <row r="79" spans="1:15" ht="12.75" customHeight="1">
      <c r="A79" s="30">
        <v>69</v>
      </c>
      <c r="B79" s="217" t="s">
        <v>853</v>
      </c>
      <c r="C79" s="231">
        <v>9429.5499999999993</v>
      </c>
      <c r="D79" s="232">
        <v>9446.6</v>
      </c>
      <c r="E79" s="232">
        <v>9393.2000000000007</v>
      </c>
      <c r="F79" s="232">
        <v>9356.85</v>
      </c>
      <c r="G79" s="232">
        <v>9303.4500000000007</v>
      </c>
      <c r="H79" s="232">
        <v>9482.9500000000007</v>
      </c>
      <c r="I79" s="232">
        <v>9536.3499999999985</v>
      </c>
      <c r="J79" s="232">
        <v>9572.7000000000007</v>
      </c>
      <c r="K79" s="231">
        <v>9500</v>
      </c>
      <c r="L79" s="231">
        <v>9410.25</v>
      </c>
      <c r="M79" s="231">
        <v>6.5199999999999998E-3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776.55</v>
      </c>
      <c r="D80" s="232">
        <v>774.18333333333339</v>
      </c>
      <c r="E80" s="232">
        <v>768.36666666666679</v>
      </c>
      <c r="F80" s="232">
        <v>760.18333333333339</v>
      </c>
      <c r="G80" s="232">
        <v>754.36666666666679</v>
      </c>
      <c r="H80" s="232">
        <v>782.36666666666679</v>
      </c>
      <c r="I80" s="232">
        <v>788.18333333333339</v>
      </c>
      <c r="J80" s="232">
        <v>796.36666666666679</v>
      </c>
      <c r="K80" s="231">
        <v>780</v>
      </c>
      <c r="L80" s="231">
        <v>766</v>
      </c>
      <c r="M80" s="231">
        <v>58.008989999999997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249.65</v>
      </c>
      <c r="D81" s="232">
        <v>249.4</v>
      </c>
      <c r="E81" s="232">
        <v>248.25</v>
      </c>
      <c r="F81" s="232">
        <v>246.85</v>
      </c>
      <c r="G81" s="232">
        <v>245.7</v>
      </c>
      <c r="H81" s="232">
        <v>250.8</v>
      </c>
      <c r="I81" s="232">
        <v>251.95000000000005</v>
      </c>
      <c r="J81" s="232">
        <v>253.35000000000002</v>
      </c>
      <c r="K81" s="231">
        <v>250.55</v>
      </c>
      <c r="L81" s="231">
        <v>248</v>
      </c>
      <c r="M81" s="231">
        <v>7.3447100000000001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967.75</v>
      </c>
      <c r="D82" s="232">
        <v>967.4</v>
      </c>
      <c r="E82" s="232">
        <v>961.19999999999993</v>
      </c>
      <c r="F82" s="232">
        <v>954.65</v>
      </c>
      <c r="G82" s="232">
        <v>948.44999999999993</v>
      </c>
      <c r="H82" s="232">
        <v>973.94999999999993</v>
      </c>
      <c r="I82" s="232">
        <v>980.15</v>
      </c>
      <c r="J82" s="232">
        <v>986.69999999999993</v>
      </c>
      <c r="K82" s="231">
        <v>973.6</v>
      </c>
      <c r="L82" s="231">
        <v>960.85</v>
      </c>
      <c r="M82" s="231">
        <v>0.25618000000000002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294.75</v>
      </c>
      <c r="D83" s="232">
        <v>295.91666666666669</v>
      </c>
      <c r="E83" s="232">
        <v>292.93333333333339</v>
      </c>
      <c r="F83" s="232">
        <v>291.11666666666673</v>
      </c>
      <c r="G83" s="232">
        <v>288.13333333333344</v>
      </c>
      <c r="H83" s="232">
        <v>297.73333333333335</v>
      </c>
      <c r="I83" s="232">
        <v>300.71666666666658</v>
      </c>
      <c r="J83" s="232">
        <v>302.5333333333333</v>
      </c>
      <c r="K83" s="231">
        <v>298.89999999999998</v>
      </c>
      <c r="L83" s="231">
        <v>294.10000000000002</v>
      </c>
      <c r="M83" s="231">
        <v>10.043509999999999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7123.55</v>
      </c>
      <c r="D84" s="232">
        <v>7143.5</v>
      </c>
      <c r="E84" s="232">
        <v>7050.2</v>
      </c>
      <c r="F84" s="232">
        <v>6976.8499999999995</v>
      </c>
      <c r="G84" s="232">
        <v>6883.5499999999993</v>
      </c>
      <c r="H84" s="232">
        <v>7216.85</v>
      </c>
      <c r="I84" s="232">
        <v>7310.15</v>
      </c>
      <c r="J84" s="232">
        <v>7383.5000000000009</v>
      </c>
      <c r="K84" s="231">
        <v>7236.8</v>
      </c>
      <c r="L84" s="231">
        <v>7070.15</v>
      </c>
      <c r="M84" s="231">
        <v>0.14591000000000001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1253.5</v>
      </c>
      <c r="D85" s="232">
        <v>1242.75</v>
      </c>
      <c r="E85" s="232">
        <v>1227.5999999999999</v>
      </c>
      <c r="F85" s="232">
        <v>1201.6999999999998</v>
      </c>
      <c r="G85" s="232">
        <v>1186.5499999999997</v>
      </c>
      <c r="H85" s="232">
        <v>1268.6500000000001</v>
      </c>
      <c r="I85" s="232">
        <v>1283.8000000000002</v>
      </c>
      <c r="J85" s="232">
        <v>1309.7000000000003</v>
      </c>
      <c r="K85" s="231">
        <v>1257.9000000000001</v>
      </c>
      <c r="L85" s="231">
        <v>1216.8499999999999</v>
      </c>
      <c r="M85" s="231">
        <v>0.61612999999999996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915.95</v>
      </c>
      <c r="D86" s="232">
        <v>916.65</v>
      </c>
      <c r="E86" s="232">
        <v>908.3</v>
      </c>
      <c r="F86" s="232">
        <v>900.65</v>
      </c>
      <c r="G86" s="232">
        <v>892.3</v>
      </c>
      <c r="H86" s="232">
        <v>924.3</v>
      </c>
      <c r="I86" s="232">
        <v>932.65000000000009</v>
      </c>
      <c r="J86" s="232">
        <v>940.3</v>
      </c>
      <c r="K86" s="231">
        <v>925</v>
      </c>
      <c r="L86" s="231">
        <v>909</v>
      </c>
      <c r="M86" s="231">
        <v>0.15001999999999999</v>
      </c>
      <c r="N86" s="1"/>
      <c r="O86" s="1"/>
    </row>
    <row r="87" spans="1:15" ht="12.75" customHeight="1">
      <c r="A87" s="30">
        <v>77</v>
      </c>
      <c r="B87" s="217" t="s">
        <v>812</v>
      </c>
      <c r="C87" s="231">
        <v>488.9</v>
      </c>
      <c r="D87" s="232">
        <v>489.88333333333327</v>
      </c>
      <c r="E87" s="232">
        <v>485.81666666666655</v>
      </c>
      <c r="F87" s="232">
        <v>482.73333333333329</v>
      </c>
      <c r="G87" s="232">
        <v>478.66666666666657</v>
      </c>
      <c r="H87" s="232">
        <v>492.96666666666653</v>
      </c>
      <c r="I87" s="232">
        <v>497.03333333333325</v>
      </c>
      <c r="J87" s="232">
        <v>500.1166666666665</v>
      </c>
      <c r="K87" s="231">
        <v>493.95</v>
      </c>
      <c r="L87" s="231">
        <v>486.8</v>
      </c>
      <c r="M87" s="231">
        <v>0.77351000000000003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17063</v>
      </c>
      <c r="D88" s="232">
        <v>17044.366666666665</v>
      </c>
      <c r="E88" s="232">
        <v>16903.73333333333</v>
      </c>
      <c r="F88" s="232">
        <v>16744.466666666664</v>
      </c>
      <c r="G88" s="232">
        <v>16603.833333333328</v>
      </c>
      <c r="H88" s="232">
        <v>17203.633333333331</v>
      </c>
      <c r="I88" s="232">
        <v>17344.26666666667</v>
      </c>
      <c r="J88" s="232">
        <v>17503.533333333333</v>
      </c>
      <c r="K88" s="231">
        <v>17185</v>
      </c>
      <c r="L88" s="231">
        <v>16885.099999999999</v>
      </c>
      <c r="M88" s="231">
        <v>0.1416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456.3</v>
      </c>
      <c r="D89" s="232">
        <v>458.16666666666669</v>
      </c>
      <c r="E89" s="232">
        <v>451.33333333333337</v>
      </c>
      <c r="F89" s="232">
        <v>446.36666666666667</v>
      </c>
      <c r="G89" s="232">
        <v>439.53333333333336</v>
      </c>
      <c r="H89" s="232">
        <v>463.13333333333338</v>
      </c>
      <c r="I89" s="232">
        <v>469.96666666666675</v>
      </c>
      <c r="J89" s="232">
        <v>474.93333333333339</v>
      </c>
      <c r="K89" s="231">
        <v>465</v>
      </c>
      <c r="L89" s="231">
        <v>453.2</v>
      </c>
      <c r="M89" s="231">
        <v>1.3381799999999999</v>
      </c>
      <c r="N89" s="1"/>
      <c r="O89" s="1"/>
    </row>
    <row r="90" spans="1:15" ht="12.75" customHeight="1">
      <c r="A90" s="30">
        <v>80</v>
      </c>
      <c r="B90" s="217" t="s">
        <v>813</v>
      </c>
      <c r="C90" s="231">
        <v>28.25</v>
      </c>
      <c r="D90" s="232">
        <v>28.366666666666664</v>
      </c>
      <c r="E90" s="232">
        <v>27.983333333333327</v>
      </c>
      <c r="F90" s="232">
        <v>27.716666666666665</v>
      </c>
      <c r="G90" s="232">
        <v>27.333333333333329</v>
      </c>
      <c r="H90" s="232">
        <v>28.633333333333326</v>
      </c>
      <c r="I90" s="232">
        <v>29.016666666666659</v>
      </c>
      <c r="J90" s="232">
        <v>29.283333333333324</v>
      </c>
      <c r="K90" s="231">
        <v>28.75</v>
      </c>
      <c r="L90" s="231">
        <v>28.1</v>
      </c>
      <c r="M90" s="231">
        <v>82.491919999999993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4393.7</v>
      </c>
      <c r="D91" s="232">
        <v>4390.416666666667</v>
      </c>
      <c r="E91" s="232">
        <v>4358.8333333333339</v>
      </c>
      <c r="F91" s="232">
        <v>4323.9666666666672</v>
      </c>
      <c r="G91" s="232">
        <v>4292.3833333333341</v>
      </c>
      <c r="H91" s="232">
        <v>4425.2833333333338</v>
      </c>
      <c r="I91" s="232">
        <v>4456.8666666666677</v>
      </c>
      <c r="J91" s="232">
        <v>4491.7333333333336</v>
      </c>
      <c r="K91" s="231">
        <v>4422</v>
      </c>
      <c r="L91" s="231">
        <v>4355.55</v>
      </c>
      <c r="M91" s="231">
        <v>1.92855</v>
      </c>
      <c r="N91" s="1"/>
      <c r="O91" s="1"/>
    </row>
    <row r="92" spans="1:15" ht="12.75" customHeight="1">
      <c r="A92" s="30">
        <v>82</v>
      </c>
      <c r="B92" s="217" t="s">
        <v>814</v>
      </c>
      <c r="C92" s="231">
        <v>1072.05</v>
      </c>
      <c r="D92" s="232">
        <v>1073.3666666666666</v>
      </c>
      <c r="E92" s="232">
        <v>1067.6333333333332</v>
      </c>
      <c r="F92" s="232">
        <v>1063.2166666666667</v>
      </c>
      <c r="G92" s="232">
        <v>1057.4833333333333</v>
      </c>
      <c r="H92" s="232">
        <v>1077.7833333333331</v>
      </c>
      <c r="I92" s="232">
        <v>1083.5166666666662</v>
      </c>
      <c r="J92" s="232">
        <v>1087.9333333333329</v>
      </c>
      <c r="K92" s="231">
        <v>1079.0999999999999</v>
      </c>
      <c r="L92" s="231">
        <v>1068.95</v>
      </c>
      <c r="M92" s="231">
        <v>0.21729000000000001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517.54999999999995</v>
      </c>
      <c r="D93" s="232">
        <v>523.85</v>
      </c>
      <c r="E93" s="232">
        <v>508.70000000000005</v>
      </c>
      <c r="F93" s="232">
        <v>499.85</v>
      </c>
      <c r="G93" s="232">
        <v>484.70000000000005</v>
      </c>
      <c r="H93" s="232">
        <v>532.70000000000005</v>
      </c>
      <c r="I93" s="232">
        <v>547.84999999999991</v>
      </c>
      <c r="J93" s="232">
        <v>556.70000000000005</v>
      </c>
      <c r="K93" s="231">
        <v>539</v>
      </c>
      <c r="L93" s="231">
        <v>515</v>
      </c>
      <c r="M93" s="231">
        <v>6.42211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74.7</v>
      </c>
      <c r="D94" s="232">
        <v>74.283333333333346</v>
      </c>
      <c r="E94" s="232">
        <v>73.466666666666697</v>
      </c>
      <c r="F94" s="232">
        <v>72.233333333333348</v>
      </c>
      <c r="G94" s="232">
        <v>71.4166666666667</v>
      </c>
      <c r="H94" s="232">
        <v>75.516666666666694</v>
      </c>
      <c r="I94" s="232">
        <v>76.333333333333329</v>
      </c>
      <c r="J94" s="232">
        <v>77.566666666666691</v>
      </c>
      <c r="K94" s="231">
        <v>75.099999999999994</v>
      </c>
      <c r="L94" s="231">
        <v>73.05</v>
      </c>
      <c r="M94" s="231">
        <v>20.488420000000001</v>
      </c>
      <c r="N94" s="1"/>
      <c r="O94" s="1"/>
    </row>
    <row r="95" spans="1:15" ht="12.75" customHeight="1">
      <c r="A95" s="30">
        <v>85</v>
      </c>
      <c r="B95" s="217" t="s">
        <v>772</v>
      </c>
      <c r="C95" s="231">
        <v>308.35000000000002</v>
      </c>
      <c r="D95" s="232">
        <v>307.46666666666664</v>
      </c>
      <c r="E95" s="232">
        <v>303.98333333333329</v>
      </c>
      <c r="F95" s="232">
        <v>299.61666666666667</v>
      </c>
      <c r="G95" s="232">
        <v>296.13333333333333</v>
      </c>
      <c r="H95" s="232">
        <v>311.83333333333326</v>
      </c>
      <c r="I95" s="232">
        <v>315.31666666666661</v>
      </c>
      <c r="J95" s="232">
        <v>319.68333333333322</v>
      </c>
      <c r="K95" s="231">
        <v>310.95</v>
      </c>
      <c r="L95" s="231">
        <v>303.10000000000002</v>
      </c>
      <c r="M95" s="231">
        <v>27.756440000000001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3000.8</v>
      </c>
      <c r="D96" s="232">
        <v>2991.3166666666671</v>
      </c>
      <c r="E96" s="232">
        <v>2959.5833333333339</v>
      </c>
      <c r="F96" s="232">
        <v>2918.3666666666668</v>
      </c>
      <c r="G96" s="232">
        <v>2886.6333333333337</v>
      </c>
      <c r="H96" s="232">
        <v>3032.5333333333342</v>
      </c>
      <c r="I96" s="232">
        <v>3064.2666666666669</v>
      </c>
      <c r="J96" s="232">
        <v>3105.4833333333345</v>
      </c>
      <c r="K96" s="231">
        <v>3023.05</v>
      </c>
      <c r="L96" s="231">
        <v>2950.1</v>
      </c>
      <c r="M96" s="231">
        <v>0.1211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253.4</v>
      </c>
      <c r="D97" s="232">
        <v>250.78333333333333</v>
      </c>
      <c r="E97" s="232">
        <v>246.61666666666667</v>
      </c>
      <c r="F97" s="232">
        <v>239.83333333333334</v>
      </c>
      <c r="G97" s="232">
        <v>235.66666666666669</v>
      </c>
      <c r="H97" s="232">
        <v>257.56666666666666</v>
      </c>
      <c r="I97" s="232">
        <v>261.73333333333335</v>
      </c>
      <c r="J97" s="232">
        <v>268.51666666666665</v>
      </c>
      <c r="K97" s="231">
        <v>254.95</v>
      </c>
      <c r="L97" s="231">
        <v>244</v>
      </c>
      <c r="M97" s="231">
        <v>3.2469100000000002</v>
      </c>
      <c r="N97" s="1"/>
      <c r="O97" s="1"/>
    </row>
    <row r="98" spans="1:15" ht="12.75" customHeight="1">
      <c r="A98" s="30">
        <v>88</v>
      </c>
      <c r="B98" s="217" t="s">
        <v>854</v>
      </c>
      <c r="C98" s="231">
        <v>386.05</v>
      </c>
      <c r="D98" s="232">
        <v>387.55</v>
      </c>
      <c r="E98" s="232">
        <v>383.6</v>
      </c>
      <c r="F98" s="232">
        <v>381.15000000000003</v>
      </c>
      <c r="G98" s="232">
        <v>377.20000000000005</v>
      </c>
      <c r="H98" s="232">
        <v>390</v>
      </c>
      <c r="I98" s="232">
        <v>393.94999999999993</v>
      </c>
      <c r="J98" s="232">
        <v>396.4</v>
      </c>
      <c r="K98" s="231">
        <v>391.5</v>
      </c>
      <c r="L98" s="231">
        <v>385.1</v>
      </c>
      <c r="M98" s="231">
        <v>3.5038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533.5</v>
      </c>
      <c r="D99" s="232">
        <v>532.31666666666661</v>
      </c>
      <c r="E99" s="232">
        <v>526.58333333333326</v>
      </c>
      <c r="F99" s="232">
        <v>519.66666666666663</v>
      </c>
      <c r="G99" s="232">
        <v>513.93333333333328</v>
      </c>
      <c r="H99" s="232">
        <v>539.23333333333323</v>
      </c>
      <c r="I99" s="232">
        <v>544.96666666666658</v>
      </c>
      <c r="J99" s="232">
        <v>551.88333333333321</v>
      </c>
      <c r="K99" s="231">
        <v>538.04999999999995</v>
      </c>
      <c r="L99" s="231">
        <v>525.4</v>
      </c>
      <c r="M99" s="231">
        <v>6.3809699999999996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317.39999999999998</v>
      </c>
      <c r="D100" s="232">
        <v>318.40000000000003</v>
      </c>
      <c r="E100" s="232">
        <v>314.80000000000007</v>
      </c>
      <c r="F100" s="232">
        <v>312.20000000000005</v>
      </c>
      <c r="G100" s="232">
        <v>308.60000000000008</v>
      </c>
      <c r="H100" s="232">
        <v>321.00000000000006</v>
      </c>
      <c r="I100" s="232">
        <v>324.60000000000008</v>
      </c>
      <c r="J100" s="232">
        <v>327.20000000000005</v>
      </c>
      <c r="K100" s="231">
        <v>322</v>
      </c>
      <c r="L100" s="231">
        <v>315.8</v>
      </c>
      <c r="M100" s="231">
        <v>54.584029999999998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704.05</v>
      </c>
      <c r="D101" s="232">
        <v>706.85</v>
      </c>
      <c r="E101" s="232">
        <v>700.65000000000009</v>
      </c>
      <c r="F101" s="232">
        <v>697.25000000000011</v>
      </c>
      <c r="G101" s="232">
        <v>691.05000000000018</v>
      </c>
      <c r="H101" s="232">
        <v>710.25</v>
      </c>
      <c r="I101" s="232">
        <v>716.45</v>
      </c>
      <c r="J101" s="232">
        <v>719.84999999999991</v>
      </c>
      <c r="K101" s="231">
        <v>713.05</v>
      </c>
      <c r="L101" s="231">
        <v>703.45</v>
      </c>
      <c r="M101" s="231">
        <v>0.25294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748.95</v>
      </c>
      <c r="D102" s="232">
        <v>755.65</v>
      </c>
      <c r="E102" s="232">
        <v>732.3</v>
      </c>
      <c r="F102" s="232">
        <v>715.65</v>
      </c>
      <c r="G102" s="232">
        <v>692.3</v>
      </c>
      <c r="H102" s="232">
        <v>772.3</v>
      </c>
      <c r="I102" s="232">
        <v>795.65000000000009</v>
      </c>
      <c r="J102" s="232">
        <v>812.3</v>
      </c>
      <c r="K102" s="231">
        <v>779</v>
      </c>
      <c r="L102" s="231">
        <v>739</v>
      </c>
      <c r="M102" s="231">
        <v>8.4958600000000004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921.3</v>
      </c>
      <c r="D103" s="232">
        <v>915.58333333333337</v>
      </c>
      <c r="E103" s="232">
        <v>906.16666666666674</v>
      </c>
      <c r="F103" s="232">
        <v>891.03333333333342</v>
      </c>
      <c r="G103" s="232">
        <v>881.61666666666679</v>
      </c>
      <c r="H103" s="232">
        <v>930.7166666666667</v>
      </c>
      <c r="I103" s="232">
        <v>940.13333333333344</v>
      </c>
      <c r="J103" s="232">
        <v>955.26666666666665</v>
      </c>
      <c r="K103" s="231">
        <v>925</v>
      </c>
      <c r="L103" s="231">
        <v>900.45</v>
      </c>
      <c r="M103" s="231">
        <v>1.1114299999999999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122.15</v>
      </c>
      <c r="D104" s="232">
        <v>122.76666666666667</v>
      </c>
      <c r="E104" s="232">
        <v>121.13333333333333</v>
      </c>
      <c r="F104" s="232">
        <v>120.11666666666666</v>
      </c>
      <c r="G104" s="232">
        <v>118.48333333333332</v>
      </c>
      <c r="H104" s="232">
        <v>123.78333333333333</v>
      </c>
      <c r="I104" s="232">
        <v>125.41666666666669</v>
      </c>
      <c r="J104" s="232">
        <v>126.43333333333334</v>
      </c>
      <c r="K104" s="231">
        <v>124.4</v>
      </c>
      <c r="L104" s="231">
        <v>121.75</v>
      </c>
      <c r="M104" s="231">
        <v>3.5354899999999998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1614.85</v>
      </c>
      <c r="D105" s="232">
        <v>1622.25</v>
      </c>
      <c r="E105" s="232">
        <v>1598.6</v>
      </c>
      <c r="F105" s="232">
        <v>1582.35</v>
      </c>
      <c r="G105" s="232">
        <v>1558.6999999999998</v>
      </c>
      <c r="H105" s="232">
        <v>1638.5</v>
      </c>
      <c r="I105" s="232">
        <v>1662.15</v>
      </c>
      <c r="J105" s="232">
        <v>1678.4</v>
      </c>
      <c r="K105" s="231">
        <v>1645.9</v>
      </c>
      <c r="L105" s="231">
        <v>1606</v>
      </c>
      <c r="M105" s="231">
        <v>0.53312000000000004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32.35</v>
      </c>
      <c r="D106" s="232">
        <v>32.400000000000006</v>
      </c>
      <c r="E106" s="232">
        <v>31.850000000000009</v>
      </c>
      <c r="F106" s="232">
        <v>31.35</v>
      </c>
      <c r="G106" s="232">
        <v>30.800000000000004</v>
      </c>
      <c r="H106" s="232">
        <v>32.900000000000013</v>
      </c>
      <c r="I106" s="232">
        <v>33.45000000000001</v>
      </c>
      <c r="J106" s="232">
        <v>33.950000000000017</v>
      </c>
      <c r="K106" s="231">
        <v>32.950000000000003</v>
      </c>
      <c r="L106" s="231">
        <v>31.9</v>
      </c>
      <c r="M106" s="231">
        <v>186.12907000000001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1056.8</v>
      </c>
      <c r="D107" s="232">
        <v>1058.6166666666666</v>
      </c>
      <c r="E107" s="232">
        <v>1052.1833333333332</v>
      </c>
      <c r="F107" s="232">
        <v>1047.5666666666666</v>
      </c>
      <c r="G107" s="232">
        <v>1041.1333333333332</v>
      </c>
      <c r="H107" s="232">
        <v>1063.2333333333331</v>
      </c>
      <c r="I107" s="232">
        <v>1069.6666666666665</v>
      </c>
      <c r="J107" s="232">
        <v>1074.2833333333331</v>
      </c>
      <c r="K107" s="231">
        <v>1065.05</v>
      </c>
      <c r="L107" s="231">
        <v>1054</v>
      </c>
      <c r="M107" s="231">
        <v>2.1879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500.35</v>
      </c>
      <c r="D108" s="232">
        <v>504.23333333333335</v>
      </c>
      <c r="E108" s="232">
        <v>495.11666666666667</v>
      </c>
      <c r="F108" s="232">
        <v>489.88333333333333</v>
      </c>
      <c r="G108" s="232">
        <v>480.76666666666665</v>
      </c>
      <c r="H108" s="232">
        <v>509.4666666666667</v>
      </c>
      <c r="I108" s="232">
        <v>518.58333333333337</v>
      </c>
      <c r="J108" s="232">
        <v>523.81666666666672</v>
      </c>
      <c r="K108" s="231">
        <v>513.35</v>
      </c>
      <c r="L108" s="231">
        <v>499</v>
      </c>
      <c r="M108" s="231">
        <v>1.21272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702.65</v>
      </c>
      <c r="D109" s="232">
        <v>703.56666666666661</v>
      </c>
      <c r="E109" s="232">
        <v>699.18333333333317</v>
      </c>
      <c r="F109" s="232">
        <v>695.71666666666658</v>
      </c>
      <c r="G109" s="232">
        <v>691.33333333333314</v>
      </c>
      <c r="H109" s="232">
        <v>707.03333333333319</v>
      </c>
      <c r="I109" s="232">
        <v>711.41666666666663</v>
      </c>
      <c r="J109" s="232">
        <v>714.88333333333321</v>
      </c>
      <c r="K109" s="231">
        <v>707.95</v>
      </c>
      <c r="L109" s="231">
        <v>700.1</v>
      </c>
      <c r="M109" s="231">
        <v>0.29915000000000003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5382.5</v>
      </c>
      <c r="D110" s="232">
        <v>5383.3833333333332</v>
      </c>
      <c r="E110" s="232">
        <v>5349.1166666666668</v>
      </c>
      <c r="F110" s="232">
        <v>5315.7333333333336</v>
      </c>
      <c r="G110" s="232">
        <v>5281.4666666666672</v>
      </c>
      <c r="H110" s="232">
        <v>5416.7666666666664</v>
      </c>
      <c r="I110" s="232">
        <v>5451.0333333333328</v>
      </c>
      <c r="J110" s="232">
        <v>5484.4166666666661</v>
      </c>
      <c r="K110" s="231">
        <v>5417.65</v>
      </c>
      <c r="L110" s="231">
        <v>5350</v>
      </c>
      <c r="M110" s="231">
        <v>2.597E-2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335.9</v>
      </c>
      <c r="D111" s="232">
        <v>335.7833333333333</v>
      </c>
      <c r="E111" s="232">
        <v>333.11666666666662</v>
      </c>
      <c r="F111" s="232">
        <v>330.33333333333331</v>
      </c>
      <c r="G111" s="232">
        <v>327.66666666666663</v>
      </c>
      <c r="H111" s="232">
        <v>338.56666666666661</v>
      </c>
      <c r="I111" s="232">
        <v>341.23333333333335</v>
      </c>
      <c r="J111" s="232">
        <v>344.01666666666659</v>
      </c>
      <c r="K111" s="231">
        <v>338.45</v>
      </c>
      <c r="L111" s="231">
        <v>333</v>
      </c>
      <c r="M111" s="231">
        <v>0.55245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306.3</v>
      </c>
      <c r="D112" s="232">
        <v>305.66666666666669</v>
      </c>
      <c r="E112" s="232">
        <v>303.43333333333339</v>
      </c>
      <c r="F112" s="232">
        <v>300.56666666666672</v>
      </c>
      <c r="G112" s="232">
        <v>298.33333333333343</v>
      </c>
      <c r="H112" s="232">
        <v>308.53333333333336</v>
      </c>
      <c r="I112" s="232">
        <v>310.76666666666659</v>
      </c>
      <c r="J112" s="232">
        <v>313.63333333333333</v>
      </c>
      <c r="K112" s="231">
        <v>307.89999999999998</v>
      </c>
      <c r="L112" s="231">
        <v>302.8</v>
      </c>
      <c r="M112" s="231">
        <v>7.2248900000000003</v>
      </c>
      <c r="N112" s="1"/>
      <c r="O112" s="1"/>
    </row>
    <row r="113" spans="1:15" ht="12.75" customHeight="1">
      <c r="A113" s="30">
        <v>103</v>
      </c>
      <c r="B113" s="217" t="s">
        <v>815</v>
      </c>
      <c r="C113" s="231">
        <v>447.25</v>
      </c>
      <c r="D113" s="232">
        <v>449.7</v>
      </c>
      <c r="E113" s="232">
        <v>440.54999999999995</v>
      </c>
      <c r="F113" s="232">
        <v>433.84999999999997</v>
      </c>
      <c r="G113" s="232">
        <v>424.69999999999993</v>
      </c>
      <c r="H113" s="232">
        <v>456.4</v>
      </c>
      <c r="I113" s="232">
        <v>465.54999999999995</v>
      </c>
      <c r="J113" s="232">
        <v>472.25</v>
      </c>
      <c r="K113" s="231">
        <v>458.85</v>
      </c>
      <c r="L113" s="231">
        <v>443</v>
      </c>
      <c r="M113" s="231">
        <v>0.70304999999999995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593.04999999999995</v>
      </c>
      <c r="D114" s="232">
        <v>592.0333333333333</v>
      </c>
      <c r="E114" s="232">
        <v>587.41666666666663</v>
      </c>
      <c r="F114" s="232">
        <v>581.7833333333333</v>
      </c>
      <c r="G114" s="232">
        <v>577.16666666666663</v>
      </c>
      <c r="H114" s="232">
        <v>597.66666666666663</v>
      </c>
      <c r="I114" s="232">
        <v>602.28333333333342</v>
      </c>
      <c r="J114" s="232">
        <v>607.91666666666663</v>
      </c>
      <c r="K114" s="231">
        <v>596.65</v>
      </c>
      <c r="L114" s="231">
        <v>586.4</v>
      </c>
      <c r="M114" s="231">
        <v>0.17924999999999999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692.1</v>
      </c>
      <c r="D115" s="232">
        <v>689.01666666666677</v>
      </c>
      <c r="E115" s="232">
        <v>683.13333333333355</v>
      </c>
      <c r="F115" s="232">
        <v>674.16666666666674</v>
      </c>
      <c r="G115" s="232">
        <v>668.28333333333353</v>
      </c>
      <c r="H115" s="232">
        <v>697.98333333333358</v>
      </c>
      <c r="I115" s="232">
        <v>703.86666666666679</v>
      </c>
      <c r="J115" s="232">
        <v>712.8333333333336</v>
      </c>
      <c r="K115" s="231">
        <v>694.9</v>
      </c>
      <c r="L115" s="231">
        <v>680.05</v>
      </c>
      <c r="M115" s="231">
        <v>8.5639299999999992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1063.4000000000001</v>
      </c>
      <c r="D116" s="232">
        <v>1064.9166666666667</v>
      </c>
      <c r="E116" s="232">
        <v>1057.8333333333335</v>
      </c>
      <c r="F116" s="232">
        <v>1052.2666666666667</v>
      </c>
      <c r="G116" s="232">
        <v>1045.1833333333334</v>
      </c>
      <c r="H116" s="232">
        <v>1070.4833333333336</v>
      </c>
      <c r="I116" s="232">
        <v>1077.5666666666671</v>
      </c>
      <c r="J116" s="232">
        <v>1083.1333333333337</v>
      </c>
      <c r="K116" s="231">
        <v>1072</v>
      </c>
      <c r="L116" s="231">
        <v>1059.3499999999999</v>
      </c>
      <c r="M116" s="231">
        <v>12.99797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159.65</v>
      </c>
      <c r="D117" s="232">
        <v>159.23333333333332</v>
      </c>
      <c r="E117" s="232">
        <v>157.61666666666665</v>
      </c>
      <c r="F117" s="232">
        <v>155.58333333333331</v>
      </c>
      <c r="G117" s="232">
        <v>153.96666666666664</v>
      </c>
      <c r="H117" s="232">
        <v>161.26666666666665</v>
      </c>
      <c r="I117" s="232">
        <v>162.88333333333333</v>
      </c>
      <c r="J117" s="232">
        <v>164.91666666666666</v>
      </c>
      <c r="K117" s="231">
        <v>160.85</v>
      </c>
      <c r="L117" s="231">
        <v>157.19999999999999</v>
      </c>
      <c r="M117" s="231">
        <v>51.638120000000001</v>
      </c>
      <c r="N117" s="1"/>
      <c r="O117" s="1"/>
    </row>
    <row r="118" spans="1:15" ht="12.75" customHeight="1">
      <c r="A118" s="30">
        <v>108</v>
      </c>
      <c r="B118" s="217" t="s">
        <v>805</v>
      </c>
      <c r="C118" s="231">
        <v>1431.45</v>
      </c>
      <c r="D118" s="232">
        <v>1434.1166666666668</v>
      </c>
      <c r="E118" s="232">
        <v>1422.3333333333335</v>
      </c>
      <c r="F118" s="232">
        <v>1413.2166666666667</v>
      </c>
      <c r="G118" s="232">
        <v>1401.4333333333334</v>
      </c>
      <c r="H118" s="232">
        <v>1443.2333333333336</v>
      </c>
      <c r="I118" s="232">
        <v>1455.0166666666669</v>
      </c>
      <c r="J118" s="232">
        <v>1464.1333333333337</v>
      </c>
      <c r="K118" s="231">
        <v>1445.9</v>
      </c>
      <c r="L118" s="231">
        <v>1425</v>
      </c>
      <c r="M118" s="231">
        <v>0.21425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216.85</v>
      </c>
      <c r="D119" s="232">
        <v>215.79999999999998</v>
      </c>
      <c r="E119" s="232">
        <v>214.24999999999997</v>
      </c>
      <c r="F119" s="232">
        <v>211.64999999999998</v>
      </c>
      <c r="G119" s="232">
        <v>210.09999999999997</v>
      </c>
      <c r="H119" s="232">
        <v>218.39999999999998</v>
      </c>
      <c r="I119" s="232">
        <v>219.95</v>
      </c>
      <c r="J119" s="232">
        <v>222.54999999999998</v>
      </c>
      <c r="K119" s="231">
        <v>217.35</v>
      </c>
      <c r="L119" s="231">
        <v>213.2</v>
      </c>
      <c r="M119" s="231">
        <v>64.415300000000002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507.45</v>
      </c>
      <c r="D120" s="232">
        <v>504.15000000000003</v>
      </c>
      <c r="E120" s="232">
        <v>498.10000000000008</v>
      </c>
      <c r="F120" s="232">
        <v>488.75000000000006</v>
      </c>
      <c r="G120" s="232">
        <v>482.7000000000001</v>
      </c>
      <c r="H120" s="232">
        <v>513.5</v>
      </c>
      <c r="I120" s="232">
        <v>519.54999999999995</v>
      </c>
      <c r="J120" s="232">
        <v>528.90000000000009</v>
      </c>
      <c r="K120" s="231">
        <v>510.2</v>
      </c>
      <c r="L120" s="231">
        <v>494.8</v>
      </c>
      <c r="M120" s="231">
        <v>7.4012200000000004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3925.8</v>
      </c>
      <c r="D121" s="232">
        <v>3928.2666666666664</v>
      </c>
      <c r="E121" s="232">
        <v>3908.5333333333328</v>
      </c>
      <c r="F121" s="232">
        <v>3891.2666666666664</v>
      </c>
      <c r="G121" s="232">
        <v>3871.5333333333328</v>
      </c>
      <c r="H121" s="232">
        <v>3945.5333333333328</v>
      </c>
      <c r="I121" s="232">
        <v>3965.2666666666664</v>
      </c>
      <c r="J121" s="232">
        <v>3982.5333333333328</v>
      </c>
      <c r="K121" s="231">
        <v>3948</v>
      </c>
      <c r="L121" s="231">
        <v>3911</v>
      </c>
      <c r="M121" s="231">
        <v>0.81445000000000001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1504</v>
      </c>
      <c r="D122" s="232">
        <v>1501.2833333333335</v>
      </c>
      <c r="E122" s="232">
        <v>1494.866666666667</v>
      </c>
      <c r="F122" s="232">
        <v>1485.7333333333336</v>
      </c>
      <c r="G122" s="232">
        <v>1479.3166666666671</v>
      </c>
      <c r="H122" s="232">
        <v>1510.416666666667</v>
      </c>
      <c r="I122" s="232">
        <v>1516.8333333333335</v>
      </c>
      <c r="J122" s="232">
        <v>1525.9666666666669</v>
      </c>
      <c r="K122" s="231">
        <v>1507.7</v>
      </c>
      <c r="L122" s="231">
        <v>1492.15</v>
      </c>
      <c r="M122" s="231">
        <v>2.0582099999999999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2295.85</v>
      </c>
      <c r="D123" s="232">
        <v>2301.4833333333331</v>
      </c>
      <c r="E123" s="232">
        <v>2287.3666666666663</v>
      </c>
      <c r="F123" s="232">
        <v>2278.8833333333332</v>
      </c>
      <c r="G123" s="232">
        <v>2264.7666666666664</v>
      </c>
      <c r="H123" s="232">
        <v>2309.9666666666662</v>
      </c>
      <c r="I123" s="232">
        <v>2324.083333333333</v>
      </c>
      <c r="J123" s="232">
        <v>2332.5666666666662</v>
      </c>
      <c r="K123" s="231">
        <v>2315.6</v>
      </c>
      <c r="L123" s="231">
        <v>2293</v>
      </c>
      <c r="M123" s="231">
        <v>1.127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705.15</v>
      </c>
      <c r="D124" s="232">
        <v>702.46666666666658</v>
      </c>
      <c r="E124" s="232">
        <v>695.23333333333312</v>
      </c>
      <c r="F124" s="232">
        <v>685.31666666666649</v>
      </c>
      <c r="G124" s="232">
        <v>678.08333333333303</v>
      </c>
      <c r="H124" s="232">
        <v>712.38333333333321</v>
      </c>
      <c r="I124" s="232">
        <v>719.61666666666656</v>
      </c>
      <c r="J124" s="232">
        <v>729.5333333333333</v>
      </c>
      <c r="K124" s="231">
        <v>709.7</v>
      </c>
      <c r="L124" s="231">
        <v>692.55</v>
      </c>
      <c r="M124" s="231">
        <v>19.393229999999999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886.8</v>
      </c>
      <c r="D125" s="232">
        <v>885.73333333333323</v>
      </c>
      <c r="E125" s="232">
        <v>881.21666666666647</v>
      </c>
      <c r="F125" s="232">
        <v>875.63333333333321</v>
      </c>
      <c r="G125" s="232">
        <v>871.11666666666645</v>
      </c>
      <c r="H125" s="232">
        <v>891.31666666666649</v>
      </c>
      <c r="I125" s="232">
        <v>895.83333333333314</v>
      </c>
      <c r="J125" s="232">
        <v>901.41666666666652</v>
      </c>
      <c r="K125" s="231">
        <v>890.25</v>
      </c>
      <c r="L125" s="231">
        <v>880.15</v>
      </c>
      <c r="M125" s="231">
        <v>1.86188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894.75</v>
      </c>
      <c r="D126" s="232">
        <v>892.48333333333323</v>
      </c>
      <c r="E126" s="232">
        <v>885.36666666666645</v>
      </c>
      <c r="F126" s="232">
        <v>875.98333333333323</v>
      </c>
      <c r="G126" s="232">
        <v>868.86666666666645</v>
      </c>
      <c r="H126" s="232">
        <v>901.86666666666645</v>
      </c>
      <c r="I126" s="232">
        <v>908.98333333333323</v>
      </c>
      <c r="J126" s="232">
        <v>918.36666666666645</v>
      </c>
      <c r="K126" s="231">
        <v>899.6</v>
      </c>
      <c r="L126" s="231">
        <v>883.1</v>
      </c>
      <c r="M126" s="231">
        <v>1.79762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325.5</v>
      </c>
      <c r="D127" s="232">
        <v>324.28333333333336</v>
      </c>
      <c r="E127" s="232">
        <v>321.2166666666667</v>
      </c>
      <c r="F127" s="232">
        <v>316.93333333333334</v>
      </c>
      <c r="G127" s="232">
        <v>313.86666666666667</v>
      </c>
      <c r="H127" s="232">
        <v>328.56666666666672</v>
      </c>
      <c r="I127" s="232">
        <v>331.63333333333344</v>
      </c>
      <c r="J127" s="232">
        <v>335.91666666666674</v>
      </c>
      <c r="K127" s="231">
        <v>327.35000000000002</v>
      </c>
      <c r="L127" s="231">
        <v>320</v>
      </c>
      <c r="M127" s="231">
        <v>19.16451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1487.95</v>
      </c>
      <c r="D128" s="232">
        <v>1496.0166666666664</v>
      </c>
      <c r="E128" s="232">
        <v>1474.0333333333328</v>
      </c>
      <c r="F128" s="232">
        <v>1460.1166666666663</v>
      </c>
      <c r="G128" s="232">
        <v>1438.1333333333328</v>
      </c>
      <c r="H128" s="232">
        <v>1509.9333333333329</v>
      </c>
      <c r="I128" s="232">
        <v>1531.9166666666665</v>
      </c>
      <c r="J128" s="232">
        <v>1545.833333333333</v>
      </c>
      <c r="K128" s="231">
        <v>1518</v>
      </c>
      <c r="L128" s="231">
        <v>1482.1</v>
      </c>
      <c r="M128" s="231">
        <v>8.6671200000000006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881.3</v>
      </c>
      <c r="D129" s="232">
        <v>886.4666666666667</v>
      </c>
      <c r="E129" s="232">
        <v>872.93333333333339</v>
      </c>
      <c r="F129" s="232">
        <v>864.56666666666672</v>
      </c>
      <c r="G129" s="232">
        <v>851.03333333333342</v>
      </c>
      <c r="H129" s="232">
        <v>894.83333333333337</v>
      </c>
      <c r="I129" s="232">
        <v>908.36666666666667</v>
      </c>
      <c r="J129" s="232">
        <v>916.73333333333335</v>
      </c>
      <c r="K129" s="231">
        <v>900</v>
      </c>
      <c r="L129" s="231">
        <v>878.1</v>
      </c>
      <c r="M129" s="231">
        <v>1.9202399999999999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870.6</v>
      </c>
      <c r="D130" s="232">
        <v>875.6</v>
      </c>
      <c r="E130" s="232">
        <v>863</v>
      </c>
      <c r="F130" s="232">
        <v>855.4</v>
      </c>
      <c r="G130" s="232">
        <v>842.8</v>
      </c>
      <c r="H130" s="232">
        <v>883.2</v>
      </c>
      <c r="I130" s="232">
        <v>895.80000000000018</v>
      </c>
      <c r="J130" s="232">
        <v>903.40000000000009</v>
      </c>
      <c r="K130" s="231">
        <v>888.2</v>
      </c>
      <c r="L130" s="231">
        <v>868</v>
      </c>
      <c r="M130" s="231">
        <v>0.17377000000000001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376.4</v>
      </c>
      <c r="D131" s="232">
        <v>375.56666666666661</v>
      </c>
      <c r="E131" s="232">
        <v>373.98333333333323</v>
      </c>
      <c r="F131" s="232">
        <v>371.56666666666661</v>
      </c>
      <c r="G131" s="232">
        <v>369.98333333333323</v>
      </c>
      <c r="H131" s="232">
        <v>377.98333333333323</v>
      </c>
      <c r="I131" s="232">
        <v>379.56666666666661</v>
      </c>
      <c r="J131" s="232">
        <v>381.98333333333323</v>
      </c>
      <c r="K131" s="231">
        <v>377.15</v>
      </c>
      <c r="L131" s="231">
        <v>373.15</v>
      </c>
      <c r="M131" s="231">
        <v>18.191109999999998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557.6</v>
      </c>
      <c r="D132" s="232">
        <v>557.18333333333339</v>
      </c>
      <c r="E132" s="232">
        <v>554.41666666666674</v>
      </c>
      <c r="F132" s="232">
        <v>551.23333333333335</v>
      </c>
      <c r="G132" s="232">
        <v>548.4666666666667</v>
      </c>
      <c r="H132" s="232">
        <v>560.36666666666679</v>
      </c>
      <c r="I132" s="232">
        <v>563.13333333333344</v>
      </c>
      <c r="J132" s="232">
        <v>566.31666666666683</v>
      </c>
      <c r="K132" s="231">
        <v>559.95000000000005</v>
      </c>
      <c r="L132" s="231">
        <v>554</v>
      </c>
      <c r="M132" s="231">
        <v>6.7670599999999999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1884.4</v>
      </c>
      <c r="D133" s="232">
        <v>1892.1500000000003</v>
      </c>
      <c r="E133" s="232">
        <v>1868.3500000000006</v>
      </c>
      <c r="F133" s="232">
        <v>1852.3000000000002</v>
      </c>
      <c r="G133" s="232">
        <v>1828.5000000000005</v>
      </c>
      <c r="H133" s="232">
        <v>1908.2000000000007</v>
      </c>
      <c r="I133" s="232">
        <v>1932.0000000000005</v>
      </c>
      <c r="J133" s="232">
        <v>1948.0500000000009</v>
      </c>
      <c r="K133" s="231">
        <v>1915.95</v>
      </c>
      <c r="L133" s="231">
        <v>1876.1</v>
      </c>
      <c r="M133" s="231">
        <v>1.72471</v>
      </c>
      <c r="N133" s="1"/>
      <c r="O133" s="1"/>
    </row>
    <row r="134" spans="1:15" ht="12.75" customHeight="1">
      <c r="A134" s="30">
        <v>124</v>
      </c>
      <c r="B134" s="217" t="s">
        <v>855</v>
      </c>
      <c r="C134" s="231">
        <v>694.4</v>
      </c>
      <c r="D134" s="232">
        <v>700.5</v>
      </c>
      <c r="E134" s="232">
        <v>685</v>
      </c>
      <c r="F134" s="232">
        <v>675.6</v>
      </c>
      <c r="G134" s="232">
        <v>660.1</v>
      </c>
      <c r="H134" s="232">
        <v>709.9</v>
      </c>
      <c r="I134" s="232">
        <v>725.4</v>
      </c>
      <c r="J134" s="232">
        <v>734.8</v>
      </c>
      <c r="K134" s="231">
        <v>716</v>
      </c>
      <c r="L134" s="231">
        <v>691.1</v>
      </c>
      <c r="M134" s="231">
        <v>2.4355699999999998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1932.95</v>
      </c>
      <c r="D135" s="232">
        <v>1938.3999999999999</v>
      </c>
      <c r="E135" s="232">
        <v>1922.8499999999997</v>
      </c>
      <c r="F135" s="232">
        <v>1912.7499999999998</v>
      </c>
      <c r="G135" s="232">
        <v>1897.1999999999996</v>
      </c>
      <c r="H135" s="232">
        <v>1948.4999999999998</v>
      </c>
      <c r="I135" s="232">
        <v>1964.05</v>
      </c>
      <c r="J135" s="232">
        <v>1974.1499999999999</v>
      </c>
      <c r="K135" s="231">
        <v>1953.95</v>
      </c>
      <c r="L135" s="231">
        <v>1928.3</v>
      </c>
      <c r="M135" s="231">
        <v>1.49969</v>
      </c>
      <c r="N135" s="1"/>
      <c r="O135" s="1"/>
    </row>
    <row r="136" spans="1:15" ht="12.75" customHeight="1">
      <c r="A136" s="30">
        <v>126</v>
      </c>
      <c r="B136" s="217" t="s">
        <v>848</v>
      </c>
      <c r="C136" s="231">
        <v>307.55</v>
      </c>
      <c r="D136" s="232">
        <v>311.34999999999997</v>
      </c>
      <c r="E136" s="232">
        <v>303.19999999999993</v>
      </c>
      <c r="F136" s="232">
        <v>298.84999999999997</v>
      </c>
      <c r="G136" s="232">
        <v>290.69999999999993</v>
      </c>
      <c r="H136" s="232">
        <v>315.69999999999993</v>
      </c>
      <c r="I136" s="232">
        <v>323.84999999999991</v>
      </c>
      <c r="J136" s="232">
        <v>328.19999999999993</v>
      </c>
      <c r="K136" s="231">
        <v>319.5</v>
      </c>
      <c r="L136" s="231">
        <v>307</v>
      </c>
      <c r="M136" s="231">
        <v>15.47222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203.3</v>
      </c>
      <c r="D137" s="232">
        <v>201.69999999999996</v>
      </c>
      <c r="E137" s="232">
        <v>197.79999999999993</v>
      </c>
      <c r="F137" s="232">
        <v>192.29999999999995</v>
      </c>
      <c r="G137" s="232">
        <v>188.39999999999992</v>
      </c>
      <c r="H137" s="232">
        <v>207.19999999999993</v>
      </c>
      <c r="I137" s="232">
        <v>211.09999999999997</v>
      </c>
      <c r="J137" s="232">
        <v>216.59999999999994</v>
      </c>
      <c r="K137" s="231">
        <v>205.6</v>
      </c>
      <c r="L137" s="231">
        <v>196.2</v>
      </c>
      <c r="M137" s="231">
        <v>77.337540000000004</v>
      </c>
      <c r="N137" s="1"/>
      <c r="O137" s="1"/>
    </row>
    <row r="138" spans="1:15" ht="12.75" customHeight="1">
      <c r="A138" s="30">
        <v>128</v>
      </c>
      <c r="B138" s="217" t="s">
        <v>816</v>
      </c>
      <c r="C138" s="231">
        <v>158.94999999999999</v>
      </c>
      <c r="D138" s="232">
        <v>158.81666666666666</v>
      </c>
      <c r="E138" s="232">
        <v>157.63333333333333</v>
      </c>
      <c r="F138" s="232">
        <v>156.31666666666666</v>
      </c>
      <c r="G138" s="232">
        <v>155.13333333333333</v>
      </c>
      <c r="H138" s="232">
        <v>160.13333333333333</v>
      </c>
      <c r="I138" s="232">
        <v>161.31666666666666</v>
      </c>
      <c r="J138" s="232">
        <v>162.63333333333333</v>
      </c>
      <c r="K138" s="231">
        <v>160</v>
      </c>
      <c r="L138" s="231">
        <v>157.5</v>
      </c>
      <c r="M138" s="231">
        <v>13.112220000000001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38.799999999999997</v>
      </c>
      <c r="D139" s="232">
        <v>38.233333333333327</v>
      </c>
      <c r="E139" s="232">
        <v>36.566666666666656</v>
      </c>
      <c r="F139" s="232">
        <v>34.333333333333329</v>
      </c>
      <c r="G139" s="232">
        <v>32.666666666666657</v>
      </c>
      <c r="H139" s="232">
        <v>40.466666666666654</v>
      </c>
      <c r="I139" s="232">
        <v>42.133333333333326</v>
      </c>
      <c r="J139" s="232">
        <v>44.366666666666653</v>
      </c>
      <c r="K139" s="231">
        <v>39.9</v>
      </c>
      <c r="L139" s="231">
        <v>36</v>
      </c>
      <c r="M139" s="231">
        <v>51.327019999999997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220.2</v>
      </c>
      <c r="D140" s="232">
        <v>220.29999999999998</v>
      </c>
      <c r="E140" s="232">
        <v>218.89999999999998</v>
      </c>
      <c r="F140" s="232">
        <v>217.6</v>
      </c>
      <c r="G140" s="232">
        <v>216.2</v>
      </c>
      <c r="H140" s="232">
        <v>221.59999999999997</v>
      </c>
      <c r="I140" s="232">
        <v>223</v>
      </c>
      <c r="J140" s="232">
        <v>224.29999999999995</v>
      </c>
      <c r="K140" s="231">
        <v>221.7</v>
      </c>
      <c r="L140" s="231">
        <v>219</v>
      </c>
      <c r="M140" s="231">
        <v>1.1211500000000001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3388.5</v>
      </c>
      <c r="D141" s="232">
        <v>3376.6333333333332</v>
      </c>
      <c r="E141" s="232">
        <v>3359.2666666666664</v>
      </c>
      <c r="F141" s="232">
        <v>3330.0333333333333</v>
      </c>
      <c r="G141" s="232">
        <v>3312.6666666666665</v>
      </c>
      <c r="H141" s="232">
        <v>3405.8666666666663</v>
      </c>
      <c r="I141" s="232">
        <v>3423.2333333333331</v>
      </c>
      <c r="J141" s="232">
        <v>3452.4666666666662</v>
      </c>
      <c r="K141" s="231">
        <v>3394</v>
      </c>
      <c r="L141" s="231">
        <v>3347.4</v>
      </c>
      <c r="M141" s="231">
        <v>1.4270400000000001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3516.75</v>
      </c>
      <c r="D142" s="232">
        <v>3536.85</v>
      </c>
      <c r="E142" s="232">
        <v>3484.8999999999996</v>
      </c>
      <c r="F142" s="232">
        <v>3453.0499999999997</v>
      </c>
      <c r="G142" s="232">
        <v>3401.0999999999995</v>
      </c>
      <c r="H142" s="232">
        <v>3568.7</v>
      </c>
      <c r="I142" s="232">
        <v>3620.6499999999996</v>
      </c>
      <c r="J142" s="232">
        <v>3652.5</v>
      </c>
      <c r="K142" s="231">
        <v>3588.8</v>
      </c>
      <c r="L142" s="231">
        <v>3505</v>
      </c>
      <c r="M142" s="231">
        <v>2.03661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2158.6999999999998</v>
      </c>
      <c r="D143" s="232">
        <v>2150.2499999999995</v>
      </c>
      <c r="E143" s="232">
        <v>2138.3999999999992</v>
      </c>
      <c r="F143" s="232">
        <v>2118.0999999999995</v>
      </c>
      <c r="G143" s="232">
        <v>2106.2499999999991</v>
      </c>
      <c r="H143" s="232">
        <v>2170.5499999999993</v>
      </c>
      <c r="I143" s="232">
        <v>2182.3999999999996</v>
      </c>
      <c r="J143" s="232">
        <v>2202.6999999999994</v>
      </c>
      <c r="K143" s="231">
        <v>2162.1</v>
      </c>
      <c r="L143" s="231">
        <v>2129.9499999999998</v>
      </c>
      <c r="M143" s="231">
        <v>0.68593000000000004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4364.3500000000004</v>
      </c>
      <c r="D144" s="232">
        <v>4367.0999999999995</v>
      </c>
      <c r="E144" s="232">
        <v>4339.2499999999991</v>
      </c>
      <c r="F144" s="232">
        <v>4314.1499999999996</v>
      </c>
      <c r="G144" s="232">
        <v>4286.2999999999993</v>
      </c>
      <c r="H144" s="232">
        <v>4392.1999999999989</v>
      </c>
      <c r="I144" s="232">
        <v>4420.0499999999993</v>
      </c>
      <c r="J144" s="232">
        <v>4445.1499999999987</v>
      </c>
      <c r="K144" s="231">
        <v>4394.95</v>
      </c>
      <c r="L144" s="231">
        <v>4342</v>
      </c>
      <c r="M144" s="231">
        <v>2.63693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549.29999999999995</v>
      </c>
      <c r="D145" s="232">
        <v>546.2166666666667</v>
      </c>
      <c r="E145" s="232">
        <v>541.93333333333339</v>
      </c>
      <c r="F145" s="232">
        <v>534.56666666666672</v>
      </c>
      <c r="G145" s="232">
        <v>530.28333333333342</v>
      </c>
      <c r="H145" s="232">
        <v>553.58333333333337</v>
      </c>
      <c r="I145" s="232">
        <v>557.86666666666667</v>
      </c>
      <c r="J145" s="232">
        <v>565.23333333333335</v>
      </c>
      <c r="K145" s="231">
        <v>550.5</v>
      </c>
      <c r="L145" s="231">
        <v>538.85</v>
      </c>
      <c r="M145" s="231">
        <v>3.9763299999999999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170.25</v>
      </c>
      <c r="D146" s="232">
        <v>171.1</v>
      </c>
      <c r="E146" s="232">
        <v>169.14999999999998</v>
      </c>
      <c r="F146" s="232">
        <v>168.04999999999998</v>
      </c>
      <c r="G146" s="232">
        <v>166.09999999999997</v>
      </c>
      <c r="H146" s="232">
        <v>172.2</v>
      </c>
      <c r="I146" s="232">
        <v>174.14999999999998</v>
      </c>
      <c r="J146" s="232">
        <v>175.25</v>
      </c>
      <c r="K146" s="231">
        <v>173.05</v>
      </c>
      <c r="L146" s="231">
        <v>170</v>
      </c>
      <c r="M146" s="231">
        <v>1.1374599999999999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164</v>
      </c>
      <c r="D147" s="232">
        <v>163.78333333333333</v>
      </c>
      <c r="E147" s="232">
        <v>163.01666666666665</v>
      </c>
      <c r="F147" s="232">
        <v>162.03333333333333</v>
      </c>
      <c r="G147" s="232">
        <v>161.26666666666665</v>
      </c>
      <c r="H147" s="232">
        <v>164.76666666666665</v>
      </c>
      <c r="I147" s="232">
        <v>165.53333333333336</v>
      </c>
      <c r="J147" s="232">
        <v>166.51666666666665</v>
      </c>
      <c r="K147" s="231">
        <v>164.55</v>
      </c>
      <c r="L147" s="231">
        <v>162.80000000000001</v>
      </c>
      <c r="M147" s="231">
        <v>11.05536</v>
      </c>
      <c r="N147" s="1"/>
      <c r="O147" s="1"/>
    </row>
    <row r="148" spans="1:15" ht="12.75" customHeight="1">
      <c r="A148" s="30">
        <v>138</v>
      </c>
      <c r="B148" s="217" t="s">
        <v>817</v>
      </c>
      <c r="C148" s="231">
        <v>55.55</v>
      </c>
      <c r="D148" s="232">
        <v>55.316666666666663</v>
      </c>
      <c r="E148" s="232">
        <v>54.233333333333327</v>
      </c>
      <c r="F148" s="232">
        <v>52.916666666666664</v>
      </c>
      <c r="G148" s="232">
        <v>51.833333333333329</v>
      </c>
      <c r="H148" s="232">
        <v>56.633333333333326</v>
      </c>
      <c r="I148" s="232">
        <v>57.716666666666669</v>
      </c>
      <c r="J148" s="232">
        <v>59.033333333333324</v>
      </c>
      <c r="K148" s="231">
        <v>56.4</v>
      </c>
      <c r="L148" s="231">
        <v>54</v>
      </c>
      <c r="M148" s="231">
        <v>69.054869999999994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75.25</v>
      </c>
      <c r="D149" s="232">
        <v>75.366666666666674</v>
      </c>
      <c r="E149" s="232">
        <v>73.333333333333343</v>
      </c>
      <c r="F149" s="232">
        <v>71.416666666666671</v>
      </c>
      <c r="G149" s="232">
        <v>69.38333333333334</v>
      </c>
      <c r="H149" s="232">
        <v>77.283333333333346</v>
      </c>
      <c r="I149" s="232">
        <v>79.316666666666677</v>
      </c>
      <c r="J149" s="232">
        <v>81.233333333333348</v>
      </c>
      <c r="K149" s="231">
        <v>77.400000000000006</v>
      </c>
      <c r="L149" s="231">
        <v>73.45</v>
      </c>
      <c r="M149" s="231">
        <v>66.172600000000003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3177.6</v>
      </c>
      <c r="D150" s="232">
        <v>3173.2000000000003</v>
      </c>
      <c r="E150" s="232">
        <v>3154.4000000000005</v>
      </c>
      <c r="F150" s="232">
        <v>3131.2000000000003</v>
      </c>
      <c r="G150" s="232">
        <v>3112.4000000000005</v>
      </c>
      <c r="H150" s="232">
        <v>3196.4000000000005</v>
      </c>
      <c r="I150" s="232">
        <v>3215.2000000000007</v>
      </c>
      <c r="J150" s="232">
        <v>3238.4000000000005</v>
      </c>
      <c r="K150" s="231">
        <v>3192</v>
      </c>
      <c r="L150" s="231">
        <v>3150</v>
      </c>
      <c r="M150" s="231">
        <v>3.3081399999999999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398</v>
      </c>
      <c r="D151" s="232">
        <v>399.01666666666665</v>
      </c>
      <c r="E151" s="232">
        <v>394.23333333333329</v>
      </c>
      <c r="F151" s="232">
        <v>390.46666666666664</v>
      </c>
      <c r="G151" s="232">
        <v>385.68333333333328</v>
      </c>
      <c r="H151" s="232">
        <v>402.7833333333333</v>
      </c>
      <c r="I151" s="232">
        <v>407.56666666666661</v>
      </c>
      <c r="J151" s="232">
        <v>411.33333333333331</v>
      </c>
      <c r="K151" s="231">
        <v>403.8</v>
      </c>
      <c r="L151" s="231">
        <v>395.25</v>
      </c>
      <c r="M151" s="231">
        <v>1.2965800000000001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432.05</v>
      </c>
      <c r="D152" s="232">
        <v>432.90000000000003</v>
      </c>
      <c r="E152" s="232">
        <v>430.35000000000008</v>
      </c>
      <c r="F152" s="232">
        <v>428.65000000000003</v>
      </c>
      <c r="G152" s="232">
        <v>426.10000000000008</v>
      </c>
      <c r="H152" s="232">
        <v>434.60000000000008</v>
      </c>
      <c r="I152" s="232">
        <v>437.15000000000003</v>
      </c>
      <c r="J152" s="232">
        <v>438.85000000000008</v>
      </c>
      <c r="K152" s="231">
        <v>435.45</v>
      </c>
      <c r="L152" s="231">
        <v>431.2</v>
      </c>
      <c r="M152" s="231">
        <v>0.48485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1430.85</v>
      </c>
      <c r="D153" s="232">
        <v>1429.3833333333332</v>
      </c>
      <c r="E153" s="232">
        <v>1419.1666666666665</v>
      </c>
      <c r="F153" s="232">
        <v>1407.4833333333333</v>
      </c>
      <c r="G153" s="232">
        <v>1397.2666666666667</v>
      </c>
      <c r="H153" s="232">
        <v>1441.0666666666664</v>
      </c>
      <c r="I153" s="232">
        <v>1451.2833333333331</v>
      </c>
      <c r="J153" s="232">
        <v>1462.9666666666662</v>
      </c>
      <c r="K153" s="231">
        <v>1439.6</v>
      </c>
      <c r="L153" s="231">
        <v>1417.7</v>
      </c>
      <c r="M153" s="231">
        <v>0.17560000000000001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85.1</v>
      </c>
      <c r="D154" s="232">
        <v>85.249999999999986</v>
      </c>
      <c r="E154" s="232">
        <v>84.199999999999974</v>
      </c>
      <c r="F154" s="232">
        <v>83.299999999999983</v>
      </c>
      <c r="G154" s="232">
        <v>82.249999999999972</v>
      </c>
      <c r="H154" s="232">
        <v>86.149999999999977</v>
      </c>
      <c r="I154" s="232">
        <v>87.199999999999989</v>
      </c>
      <c r="J154" s="232">
        <v>88.09999999999998</v>
      </c>
      <c r="K154" s="231">
        <v>86.3</v>
      </c>
      <c r="L154" s="231">
        <v>84.35</v>
      </c>
      <c r="M154" s="231">
        <v>27.50217</v>
      </c>
      <c r="N154" s="1"/>
      <c r="O154" s="1"/>
    </row>
    <row r="155" spans="1:15" ht="12.75" customHeight="1">
      <c r="A155" s="30">
        <v>145</v>
      </c>
      <c r="B155" s="217" t="s">
        <v>773</v>
      </c>
      <c r="C155" s="231">
        <v>56.5</v>
      </c>
      <c r="D155" s="232">
        <v>56.35</v>
      </c>
      <c r="E155" s="232">
        <v>55.800000000000004</v>
      </c>
      <c r="F155" s="232">
        <v>55.1</v>
      </c>
      <c r="G155" s="232">
        <v>54.550000000000004</v>
      </c>
      <c r="H155" s="232">
        <v>57.050000000000004</v>
      </c>
      <c r="I155" s="232">
        <v>57.6</v>
      </c>
      <c r="J155" s="232">
        <v>58.300000000000004</v>
      </c>
      <c r="K155" s="231">
        <v>56.9</v>
      </c>
      <c r="L155" s="231">
        <v>55.65</v>
      </c>
      <c r="M155" s="231">
        <v>26.216449999999998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2091.1</v>
      </c>
      <c r="D156" s="232">
        <v>2098.1166666666668</v>
      </c>
      <c r="E156" s="232">
        <v>2074.2333333333336</v>
      </c>
      <c r="F156" s="232">
        <v>2057.3666666666668</v>
      </c>
      <c r="G156" s="232">
        <v>2033.4833333333336</v>
      </c>
      <c r="H156" s="232">
        <v>2114.9833333333336</v>
      </c>
      <c r="I156" s="232">
        <v>2138.8666666666668</v>
      </c>
      <c r="J156" s="232">
        <v>2155.7333333333336</v>
      </c>
      <c r="K156" s="231">
        <v>2122</v>
      </c>
      <c r="L156" s="231">
        <v>2081.25</v>
      </c>
      <c r="M156" s="231">
        <v>3.6614300000000002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185</v>
      </c>
      <c r="D157" s="232">
        <v>184.65</v>
      </c>
      <c r="E157" s="232">
        <v>183.70000000000002</v>
      </c>
      <c r="F157" s="232">
        <v>182.4</v>
      </c>
      <c r="G157" s="232">
        <v>181.45000000000002</v>
      </c>
      <c r="H157" s="232">
        <v>185.95000000000002</v>
      </c>
      <c r="I157" s="232">
        <v>186.9</v>
      </c>
      <c r="J157" s="232">
        <v>188.20000000000002</v>
      </c>
      <c r="K157" s="231">
        <v>185.6</v>
      </c>
      <c r="L157" s="231">
        <v>183.35</v>
      </c>
      <c r="M157" s="231">
        <v>20.534279999999999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264.05</v>
      </c>
      <c r="D158" s="232">
        <v>263.7</v>
      </c>
      <c r="E158" s="232">
        <v>260.45</v>
      </c>
      <c r="F158" s="232">
        <v>256.85000000000002</v>
      </c>
      <c r="G158" s="232">
        <v>253.60000000000002</v>
      </c>
      <c r="H158" s="232">
        <v>267.29999999999995</v>
      </c>
      <c r="I158" s="232">
        <v>270.54999999999995</v>
      </c>
      <c r="J158" s="232">
        <v>274.14999999999992</v>
      </c>
      <c r="K158" s="231">
        <v>266.95</v>
      </c>
      <c r="L158" s="231">
        <v>260.10000000000002</v>
      </c>
      <c r="M158" s="231">
        <v>1.5719099999999999</v>
      </c>
      <c r="N158" s="1"/>
      <c r="O158" s="1"/>
    </row>
    <row r="159" spans="1:15" ht="12.75" customHeight="1">
      <c r="A159" s="30">
        <v>149</v>
      </c>
      <c r="B159" s="217" t="s">
        <v>806</v>
      </c>
      <c r="C159" s="231">
        <v>128.94999999999999</v>
      </c>
      <c r="D159" s="232">
        <v>128.5</v>
      </c>
      <c r="E159" s="232">
        <v>123.80000000000001</v>
      </c>
      <c r="F159" s="232">
        <v>118.65</v>
      </c>
      <c r="G159" s="232">
        <v>113.95000000000002</v>
      </c>
      <c r="H159" s="232">
        <v>133.65</v>
      </c>
      <c r="I159" s="232">
        <v>138.35</v>
      </c>
      <c r="J159" s="232">
        <v>143.5</v>
      </c>
      <c r="K159" s="231">
        <v>133.19999999999999</v>
      </c>
      <c r="L159" s="231">
        <v>123.35</v>
      </c>
      <c r="M159" s="231">
        <v>526.51238000000001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136.69999999999999</v>
      </c>
      <c r="D160" s="232">
        <v>136.73333333333332</v>
      </c>
      <c r="E160" s="232">
        <v>134.71666666666664</v>
      </c>
      <c r="F160" s="232">
        <v>132.73333333333332</v>
      </c>
      <c r="G160" s="232">
        <v>130.71666666666664</v>
      </c>
      <c r="H160" s="232">
        <v>138.71666666666664</v>
      </c>
      <c r="I160" s="232">
        <v>140.73333333333335</v>
      </c>
      <c r="J160" s="232">
        <v>142.71666666666664</v>
      </c>
      <c r="K160" s="231">
        <v>138.75</v>
      </c>
      <c r="L160" s="231">
        <v>134.75</v>
      </c>
      <c r="M160" s="231">
        <v>191.24929</v>
      </c>
      <c r="N160" s="1"/>
      <c r="O160" s="1"/>
    </row>
    <row r="161" spans="1:15" ht="12.75" customHeight="1">
      <c r="A161" s="30">
        <v>151</v>
      </c>
      <c r="B161" s="217" t="s">
        <v>774</v>
      </c>
      <c r="C161" s="231">
        <v>336.5</v>
      </c>
      <c r="D161" s="232">
        <v>332.09999999999997</v>
      </c>
      <c r="E161" s="232">
        <v>327.69999999999993</v>
      </c>
      <c r="F161" s="232">
        <v>318.89999999999998</v>
      </c>
      <c r="G161" s="232">
        <v>314.49999999999994</v>
      </c>
      <c r="H161" s="232">
        <v>340.89999999999992</v>
      </c>
      <c r="I161" s="232">
        <v>345.2999999999999</v>
      </c>
      <c r="J161" s="232">
        <v>354.09999999999991</v>
      </c>
      <c r="K161" s="231">
        <v>336.5</v>
      </c>
      <c r="L161" s="231">
        <v>323.3</v>
      </c>
      <c r="M161" s="231">
        <v>15.78862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5520.2</v>
      </c>
      <c r="D162" s="232">
        <v>5525.0166666666664</v>
      </c>
      <c r="E162" s="232">
        <v>5496.1333333333332</v>
      </c>
      <c r="F162" s="232">
        <v>5472.0666666666666</v>
      </c>
      <c r="G162" s="232">
        <v>5443.1833333333334</v>
      </c>
      <c r="H162" s="232">
        <v>5549.083333333333</v>
      </c>
      <c r="I162" s="232">
        <v>5577.9666666666662</v>
      </c>
      <c r="J162" s="232">
        <v>5602.0333333333328</v>
      </c>
      <c r="K162" s="231">
        <v>5553.9</v>
      </c>
      <c r="L162" s="231">
        <v>5500.95</v>
      </c>
      <c r="M162" s="231">
        <v>8.2960000000000006E-2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559.29999999999995</v>
      </c>
      <c r="D163" s="232">
        <v>557.98333333333335</v>
      </c>
      <c r="E163" s="232">
        <v>551.11666666666667</v>
      </c>
      <c r="F163" s="232">
        <v>542.93333333333328</v>
      </c>
      <c r="G163" s="232">
        <v>536.06666666666661</v>
      </c>
      <c r="H163" s="232">
        <v>566.16666666666674</v>
      </c>
      <c r="I163" s="232">
        <v>573.03333333333353</v>
      </c>
      <c r="J163" s="232">
        <v>581.21666666666681</v>
      </c>
      <c r="K163" s="231">
        <v>564.85</v>
      </c>
      <c r="L163" s="231">
        <v>549.79999999999995</v>
      </c>
      <c r="M163" s="231">
        <v>1.3588499999999999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172.95</v>
      </c>
      <c r="D164" s="232">
        <v>173.38333333333333</v>
      </c>
      <c r="E164" s="232">
        <v>171.76666666666665</v>
      </c>
      <c r="F164" s="232">
        <v>170.58333333333331</v>
      </c>
      <c r="G164" s="232">
        <v>168.96666666666664</v>
      </c>
      <c r="H164" s="232">
        <v>174.56666666666666</v>
      </c>
      <c r="I164" s="232">
        <v>176.18333333333334</v>
      </c>
      <c r="J164" s="232">
        <v>177.36666666666667</v>
      </c>
      <c r="K164" s="231">
        <v>175</v>
      </c>
      <c r="L164" s="231">
        <v>172.2</v>
      </c>
      <c r="M164" s="231">
        <v>4.4416700000000002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104.9</v>
      </c>
      <c r="D165" s="232">
        <v>104.93333333333334</v>
      </c>
      <c r="E165" s="232">
        <v>103.96666666666667</v>
      </c>
      <c r="F165" s="232">
        <v>103.03333333333333</v>
      </c>
      <c r="G165" s="232">
        <v>102.06666666666666</v>
      </c>
      <c r="H165" s="232">
        <v>105.86666666666667</v>
      </c>
      <c r="I165" s="232">
        <v>106.83333333333334</v>
      </c>
      <c r="J165" s="232">
        <v>107.76666666666668</v>
      </c>
      <c r="K165" s="231">
        <v>105.9</v>
      </c>
      <c r="L165" s="231">
        <v>104</v>
      </c>
      <c r="M165" s="231">
        <v>11.39803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284.05</v>
      </c>
      <c r="D166" s="232">
        <v>283.68333333333334</v>
      </c>
      <c r="E166" s="232">
        <v>282.36666666666667</v>
      </c>
      <c r="F166" s="232">
        <v>280.68333333333334</v>
      </c>
      <c r="G166" s="232">
        <v>279.36666666666667</v>
      </c>
      <c r="H166" s="232">
        <v>285.36666666666667</v>
      </c>
      <c r="I166" s="232">
        <v>286.68333333333339</v>
      </c>
      <c r="J166" s="232">
        <v>288.36666666666667</v>
      </c>
      <c r="K166" s="231">
        <v>285</v>
      </c>
      <c r="L166" s="231">
        <v>282</v>
      </c>
      <c r="M166" s="231">
        <v>2.79074</v>
      </c>
      <c r="N166" s="1"/>
      <c r="O166" s="1"/>
    </row>
    <row r="167" spans="1:15" ht="12.75" customHeight="1">
      <c r="A167" s="30">
        <v>157</v>
      </c>
      <c r="B167" s="217" t="s">
        <v>818</v>
      </c>
      <c r="C167" s="231">
        <v>1205.2</v>
      </c>
      <c r="D167" s="232">
        <v>1206.1499999999999</v>
      </c>
      <c r="E167" s="232">
        <v>1199.0499999999997</v>
      </c>
      <c r="F167" s="232">
        <v>1192.8999999999999</v>
      </c>
      <c r="G167" s="232">
        <v>1185.7999999999997</v>
      </c>
      <c r="H167" s="232">
        <v>1212.2999999999997</v>
      </c>
      <c r="I167" s="232">
        <v>1219.3999999999996</v>
      </c>
      <c r="J167" s="232">
        <v>1225.5499999999997</v>
      </c>
      <c r="K167" s="231">
        <v>1213.25</v>
      </c>
      <c r="L167" s="231">
        <v>1200</v>
      </c>
      <c r="M167" s="231">
        <v>4.8649999999999999E-2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97.25</v>
      </c>
      <c r="D168" s="232">
        <v>97.316666666666677</v>
      </c>
      <c r="E168" s="232">
        <v>96.833333333333357</v>
      </c>
      <c r="F168" s="232">
        <v>96.416666666666686</v>
      </c>
      <c r="G168" s="232">
        <v>95.933333333333366</v>
      </c>
      <c r="H168" s="232">
        <v>97.733333333333348</v>
      </c>
      <c r="I168" s="232">
        <v>98.216666666666669</v>
      </c>
      <c r="J168" s="232">
        <v>98.63333333333334</v>
      </c>
      <c r="K168" s="231">
        <v>97.8</v>
      </c>
      <c r="L168" s="231">
        <v>96.9</v>
      </c>
      <c r="M168" s="231">
        <v>94.171949999999995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1581.65</v>
      </c>
      <c r="D169" s="232">
        <v>1587.3500000000001</v>
      </c>
      <c r="E169" s="232">
        <v>1567.7000000000003</v>
      </c>
      <c r="F169" s="232">
        <v>1553.7500000000002</v>
      </c>
      <c r="G169" s="232">
        <v>1534.1000000000004</v>
      </c>
      <c r="H169" s="232">
        <v>1601.3000000000002</v>
      </c>
      <c r="I169" s="232">
        <v>1620.9500000000003</v>
      </c>
      <c r="J169" s="232">
        <v>1634.9</v>
      </c>
      <c r="K169" s="231">
        <v>1607</v>
      </c>
      <c r="L169" s="231">
        <v>1573.4</v>
      </c>
      <c r="M169" s="231">
        <v>0.45273999999999998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40.6</v>
      </c>
      <c r="D170" s="232">
        <v>40.433333333333337</v>
      </c>
      <c r="E170" s="232">
        <v>40.166666666666671</v>
      </c>
      <c r="F170" s="232">
        <v>39.733333333333334</v>
      </c>
      <c r="G170" s="232">
        <v>39.466666666666669</v>
      </c>
      <c r="H170" s="232">
        <v>40.866666666666674</v>
      </c>
      <c r="I170" s="232">
        <v>41.13333333333334</v>
      </c>
      <c r="J170" s="232">
        <v>41.566666666666677</v>
      </c>
      <c r="K170" s="231">
        <v>40.700000000000003</v>
      </c>
      <c r="L170" s="231">
        <v>40</v>
      </c>
      <c r="M170" s="231">
        <v>44.514159999999997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2342.15</v>
      </c>
      <c r="D171" s="232">
        <v>2343.7666666666669</v>
      </c>
      <c r="E171" s="232">
        <v>2309.3833333333337</v>
      </c>
      <c r="F171" s="232">
        <v>2276.6166666666668</v>
      </c>
      <c r="G171" s="232">
        <v>2242.2333333333336</v>
      </c>
      <c r="H171" s="232">
        <v>2376.5333333333338</v>
      </c>
      <c r="I171" s="232">
        <v>2410.916666666667</v>
      </c>
      <c r="J171" s="232">
        <v>2443.6833333333338</v>
      </c>
      <c r="K171" s="231">
        <v>2378.15</v>
      </c>
      <c r="L171" s="231">
        <v>2311</v>
      </c>
      <c r="M171" s="231">
        <v>8.6470000000000005E-2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2952.95</v>
      </c>
      <c r="D172" s="232">
        <v>2938.9833333333336</v>
      </c>
      <c r="E172" s="232">
        <v>2913.9666666666672</v>
      </c>
      <c r="F172" s="232">
        <v>2874.9833333333336</v>
      </c>
      <c r="G172" s="232">
        <v>2849.9666666666672</v>
      </c>
      <c r="H172" s="232">
        <v>2977.9666666666672</v>
      </c>
      <c r="I172" s="232">
        <v>3002.9833333333336</v>
      </c>
      <c r="J172" s="232">
        <v>3041.9666666666672</v>
      </c>
      <c r="K172" s="231">
        <v>2964</v>
      </c>
      <c r="L172" s="231">
        <v>2900</v>
      </c>
      <c r="M172" s="231">
        <v>5.6820000000000002E-2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179.85</v>
      </c>
      <c r="D173" s="232">
        <v>180.5</v>
      </c>
      <c r="E173" s="232">
        <v>177.2</v>
      </c>
      <c r="F173" s="232">
        <v>174.54999999999998</v>
      </c>
      <c r="G173" s="232">
        <v>171.24999999999997</v>
      </c>
      <c r="H173" s="232">
        <v>183.15</v>
      </c>
      <c r="I173" s="232">
        <v>186.45000000000002</v>
      </c>
      <c r="J173" s="232">
        <v>189.10000000000002</v>
      </c>
      <c r="K173" s="231">
        <v>183.8</v>
      </c>
      <c r="L173" s="231">
        <v>177.85</v>
      </c>
      <c r="M173" s="231">
        <v>22.388960000000001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1423.45</v>
      </c>
      <c r="D174" s="232">
        <v>1413.5166666666667</v>
      </c>
      <c r="E174" s="232">
        <v>1397.0833333333333</v>
      </c>
      <c r="F174" s="232">
        <v>1370.7166666666667</v>
      </c>
      <c r="G174" s="232">
        <v>1354.2833333333333</v>
      </c>
      <c r="H174" s="232">
        <v>1439.8833333333332</v>
      </c>
      <c r="I174" s="232">
        <v>1456.3166666666666</v>
      </c>
      <c r="J174" s="232">
        <v>1482.6833333333332</v>
      </c>
      <c r="K174" s="231">
        <v>1429.95</v>
      </c>
      <c r="L174" s="231">
        <v>1387.15</v>
      </c>
      <c r="M174" s="231">
        <v>3.39215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1304.7</v>
      </c>
      <c r="D175" s="232">
        <v>1304.4666666666667</v>
      </c>
      <c r="E175" s="232">
        <v>1300.8833333333334</v>
      </c>
      <c r="F175" s="232">
        <v>1297.0666666666668</v>
      </c>
      <c r="G175" s="232">
        <v>1293.4833333333336</v>
      </c>
      <c r="H175" s="232">
        <v>1308.2833333333333</v>
      </c>
      <c r="I175" s="232">
        <v>1311.8666666666663</v>
      </c>
      <c r="J175" s="232">
        <v>1315.6833333333332</v>
      </c>
      <c r="K175" s="231">
        <v>1308.05</v>
      </c>
      <c r="L175" s="231">
        <v>1300.6500000000001</v>
      </c>
      <c r="M175" s="231">
        <v>0.80059000000000002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419.15</v>
      </c>
      <c r="D176" s="232">
        <v>419.2166666666667</v>
      </c>
      <c r="E176" s="232">
        <v>414.58333333333337</v>
      </c>
      <c r="F176" s="232">
        <v>410.01666666666665</v>
      </c>
      <c r="G176" s="232">
        <v>405.38333333333333</v>
      </c>
      <c r="H176" s="232">
        <v>423.78333333333342</v>
      </c>
      <c r="I176" s="232">
        <v>428.41666666666674</v>
      </c>
      <c r="J176" s="232">
        <v>432.98333333333346</v>
      </c>
      <c r="K176" s="231">
        <v>423.85</v>
      </c>
      <c r="L176" s="231">
        <v>414.65</v>
      </c>
      <c r="M176" s="231">
        <v>6.4092099999999999</v>
      </c>
      <c r="N176" s="1"/>
      <c r="O176" s="1"/>
    </row>
    <row r="177" spans="1:15" ht="12.75" customHeight="1">
      <c r="A177" s="30">
        <v>167</v>
      </c>
      <c r="B177" s="217" t="s">
        <v>819</v>
      </c>
      <c r="C177" s="231">
        <v>1193.2</v>
      </c>
      <c r="D177" s="232">
        <v>1184.7</v>
      </c>
      <c r="E177" s="232">
        <v>1169.5</v>
      </c>
      <c r="F177" s="232">
        <v>1145.8</v>
      </c>
      <c r="G177" s="232">
        <v>1130.5999999999999</v>
      </c>
      <c r="H177" s="232">
        <v>1208.4000000000001</v>
      </c>
      <c r="I177" s="232">
        <v>1223.6000000000004</v>
      </c>
      <c r="J177" s="232">
        <v>1247.3000000000002</v>
      </c>
      <c r="K177" s="231">
        <v>1199.9000000000001</v>
      </c>
      <c r="L177" s="231">
        <v>1161</v>
      </c>
      <c r="M177" s="231">
        <v>0.11717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1936.8</v>
      </c>
      <c r="D178" s="232">
        <v>1944.2</v>
      </c>
      <c r="E178" s="232">
        <v>1914.6000000000001</v>
      </c>
      <c r="F178" s="232">
        <v>1892.4</v>
      </c>
      <c r="G178" s="232">
        <v>1862.8000000000002</v>
      </c>
      <c r="H178" s="232">
        <v>1966.4</v>
      </c>
      <c r="I178" s="232">
        <v>1996</v>
      </c>
      <c r="J178" s="232">
        <v>2018.2</v>
      </c>
      <c r="K178" s="231">
        <v>1973.8</v>
      </c>
      <c r="L178" s="231">
        <v>1922</v>
      </c>
      <c r="M178" s="231">
        <v>1.29613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459.8</v>
      </c>
      <c r="D179" s="232">
        <v>459.66666666666669</v>
      </c>
      <c r="E179" s="232">
        <v>458.13333333333338</v>
      </c>
      <c r="F179" s="232">
        <v>456.4666666666667</v>
      </c>
      <c r="G179" s="232">
        <v>454.93333333333339</v>
      </c>
      <c r="H179" s="232">
        <v>461.33333333333337</v>
      </c>
      <c r="I179" s="232">
        <v>462.86666666666667</v>
      </c>
      <c r="J179" s="232">
        <v>464.53333333333336</v>
      </c>
      <c r="K179" s="231">
        <v>461.2</v>
      </c>
      <c r="L179" s="231">
        <v>458</v>
      </c>
      <c r="M179" s="231">
        <v>0.45645999999999998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929.1</v>
      </c>
      <c r="D180" s="232">
        <v>927.71666666666658</v>
      </c>
      <c r="E180" s="232">
        <v>922.43333333333317</v>
      </c>
      <c r="F180" s="232">
        <v>915.76666666666654</v>
      </c>
      <c r="G180" s="232">
        <v>910.48333333333312</v>
      </c>
      <c r="H180" s="232">
        <v>934.38333333333321</v>
      </c>
      <c r="I180" s="232">
        <v>939.66666666666674</v>
      </c>
      <c r="J180" s="232">
        <v>946.33333333333326</v>
      </c>
      <c r="K180" s="231">
        <v>933</v>
      </c>
      <c r="L180" s="231">
        <v>921.05</v>
      </c>
      <c r="M180" s="231">
        <v>4.4842500000000003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442.15</v>
      </c>
      <c r="D181" s="232">
        <v>444.41666666666669</v>
      </c>
      <c r="E181" s="232">
        <v>438.93333333333339</v>
      </c>
      <c r="F181" s="232">
        <v>435.7166666666667</v>
      </c>
      <c r="G181" s="232">
        <v>430.23333333333341</v>
      </c>
      <c r="H181" s="232">
        <v>447.63333333333338</v>
      </c>
      <c r="I181" s="232">
        <v>453.11666666666662</v>
      </c>
      <c r="J181" s="232">
        <v>456.33333333333337</v>
      </c>
      <c r="K181" s="231">
        <v>449.9</v>
      </c>
      <c r="L181" s="231">
        <v>441.2</v>
      </c>
      <c r="M181" s="231">
        <v>0.45469999999999999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1247.8</v>
      </c>
      <c r="D182" s="232">
        <v>1241.3333333333333</v>
      </c>
      <c r="E182" s="232">
        <v>1231.5666666666666</v>
      </c>
      <c r="F182" s="232">
        <v>1215.3333333333333</v>
      </c>
      <c r="G182" s="232">
        <v>1205.5666666666666</v>
      </c>
      <c r="H182" s="232">
        <v>1257.5666666666666</v>
      </c>
      <c r="I182" s="232">
        <v>1267.3333333333335</v>
      </c>
      <c r="J182" s="232">
        <v>1283.5666666666666</v>
      </c>
      <c r="K182" s="231">
        <v>1251.0999999999999</v>
      </c>
      <c r="L182" s="231">
        <v>1225.0999999999999</v>
      </c>
      <c r="M182" s="231">
        <v>2.8739300000000001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313.2</v>
      </c>
      <c r="D183" s="232">
        <v>313.40000000000003</v>
      </c>
      <c r="E183" s="232">
        <v>310.80000000000007</v>
      </c>
      <c r="F183" s="232">
        <v>308.40000000000003</v>
      </c>
      <c r="G183" s="232">
        <v>305.80000000000007</v>
      </c>
      <c r="H183" s="232">
        <v>315.80000000000007</v>
      </c>
      <c r="I183" s="232">
        <v>318.40000000000009</v>
      </c>
      <c r="J183" s="232">
        <v>320.80000000000007</v>
      </c>
      <c r="K183" s="231">
        <v>316</v>
      </c>
      <c r="L183" s="231">
        <v>311</v>
      </c>
      <c r="M183" s="231">
        <v>6.4253999999999998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368.6</v>
      </c>
      <c r="D184" s="232">
        <v>370.59999999999997</v>
      </c>
      <c r="E184" s="232">
        <v>365.19999999999993</v>
      </c>
      <c r="F184" s="232">
        <v>361.79999999999995</v>
      </c>
      <c r="G184" s="232">
        <v>356.39999999999992</v>
      </c>
      <c r="H184" s="232">
        <v>373.99999999999994</v>
      </c>
      <c r="I184" s="232">
        <v>379.39999999999992</v>
      </c>
      <c r="J184" s="232">
        <v>382.79999999999995</v>
      </c>
      <c r="K184" s="231">
        <v>376</v>
      </c>
      <c r="L184" s="231">
        <v>367.2</v>
      </c>
      <c r="M184" s="231">
        <v>7.1012599999999999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1676.5</v>
      </c>
      <c r="D185" s="232">
        <v>1675.75</v>
      </c>
      <c r="E185" s="232">
        <v>1664.7</v>
      </c>
      <c r="F185" s="232">
        <v>1652.9</v>
      </c>
      <c r="G185" s="232">
        <v>1641.8500000000001</v>
      </c>
      <c r="H185" s="232">
        <v>1687.55</v>
      </c>
      <c r="I185" s="232">
        <v>1698.6000000000001</v>
      </c>
      <c r="J185" s="232">
        <v>1710.3999999999999</v>
      </c>
      <c r="K185" s="231">
        <v>1686.8</v>
      </c>
      <c r="L185" s="231">
        <v>1663.95</v>
      </c>
      <c r="M185" s="231">
        <v>7.1413900000000003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649.45000000000005</v>
      </c>
      <c r="D186" s="232">
        <v>644.51666666666677</v>
      </c>
      <c r="E186" s="232">
        <v>635.03333333333353</v>
      </c>
      <c r="F186" s="232">
        <v>620.61666666666679</v>
      </c>
      <c r="G186" s="232">
        <v>611.13333333333355</v>
      </c>
      <c r="H186" s="232">
        <v>658.93333333333351</v>
      </c>
      <c r="I186" s="232">
        <v>668.41666666666686</v>
      </c>
      <c r="J186" s="232">
        <v>682.83333333333348</v>
      </c>
      <c r="K186" s="231">
        <v>654</v>
      </c>
      <c r="L186" s="231">
        <v>630.1</v>
      </c>
      <c r="M186" s="231">
        <v>4.4342899999999998</v>
      </c>
      <c r="N186" s="1"/>
      <c r="O186" s="1"/>
    </row>
    <row r="187" spans="1:15" ht="12.75" customHeight="1">
      <c r="A187" s="30">
        <v>177</v>
      </c>
      <c r="B187" s="217" t="s">
        <v>856</v>
      </c>
      <c r="C187" s="231">
        <v>321.05</v>
      </c>
      <c r="D187" s="232">
        <v>322.76666666666665</v>
      </c>
      <c r="E187" s="232">
        <v>318.2833333333333</v>
      </c>
      <c r="F187" s="232">
        <v>315.51666666666665</v>
      </c>
      <c r="G187" s="232">
        <v>311.0333333333333</v>
      </c>
      <c r="H187" s="232">
        <v>325.5333333333333</v>
      </c>
      <c r="I187" s="232">
        <v>330.01666666666665</v>
      </c>
      <c r="J187" s="232">
        <v>332.7833333333333</v>
      </c>
      <c r="K187" s="231">
        <v>327.25</v>
      </c>
      <c r="L187" s="231">
        <v>320</v>
      </c>
      <c r="M187" s="231">
        <v>0.96082000000000001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1940.3</v>
      </c>
      <c r="D188" s="232">
        <v>1948.1000000000001</v>
      </c>
      <c r="E188" s="232">
        <v>1922.2000000000003</v>
      </c>
      <c r="F188" s="232">
        <v>1904.1000000000001</v>
      </c>
      <c r="G188" s="232">
        <v>1878.2000000000003</v>
      </c>
      <c r="H188" s="232">
        <v>1966.2000000000003</v>
      </c>
      <c r="I188" s="232">
        <v>1992.1000000000004</v>
      </c>
      <c r="J188" s="232">
        <v>2010.2000000000003</v>
      </c>
      <c r="K188" s="231">
        <v>1974</v>
      </c>
      <c r="L188" s="231">
        <v>1930</v>
      </c>
      <c r="M188" s="231">
        <v>5.2518000000000002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729.75</v>
      </c>
      <c r="D189" s="232">
        <v>730.66666666666663</v>
      </c>
      <c r="E189" s="232">
        <v>727.08333333333326</v>
      </c>
      <c r="F189" s="232">
        <v>724.41666666666663</v>
      </c>
      <c r="G189" s="232">
        <v>720.83333333333326</v>
      </c>
      <c r="H189" s="232">
        <v>733.33333333333326</v>
      </c>
      <c r="I189" s="232">
        <v>736.91666666666652</v>
      </c>
      <c r="J189" s="232">
        <v>739.58333333333326</v>
      </c>
      <c r="K189" s="231">
        <v>734.25</v>
      </c>
      <c r="L189" s="231">
        <v>728</v>
      </c>
      <c r="M189" s="231">
        <v>0.25821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242.7</v>
      </c>
      <c r="D190" s="232">
        <v>241.19999999999996</v>
      </c>
      <c r="E190" s="232">
        <v>238.44999999999993</v>
      </c>
      <c r="F190" s="232">
        <v>234.19999999999996</v>
      </c>
      <c r="G190" s="232">
        <v>231.44999999999993</v>
      </c>
      <c r="H190" s="232">
        <v>245.44999999999993</v>
      </c>
      <c r="I190" s="232">
        <v>248.2</v>
      </c>
      <c r="J190" s="232">
        <v>252.44999999999993</v>
      </c>
      <c r="K190" s="231">
        <v>243.95</v>
      </c>
      <c r="L190" s="231">
        <v>236.95</v>
      </c>
      <c r="M190" s="231">
        <v>1.5793299999999999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2787.4</v>
      </c>
      <c r="D191" s="232">
        <v>2797.7999999999997</v>
      </c>
      <c r="E191" s="232">
        <v>2760.5999999999995</v>
      </c>
      <c r="F191" s="232">
        <v>2733.7999999999997</v>
      </c>
      <c r="G191" s="232">
        <v>2696.5999999999995</v>
      </c>
      <c r="H191" s="232">
        <v>2824.5999999999995</v>
      </c>
      <c r="I191" s="232">
        <v>2861.7999999999993</v>
      </c>
      <c r="J191" s="232">
        <v>2888.5999999999995</v>
      </c>
      <c r="K191" s="231">
        <v>2835</v>
      </c>
      <c r="L191" s="231">
        <v>2771</v>
      </c>
      <c r="M191" s="231">
        <v>0.77717000000000003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455.45</v>
      </c>
      <c r="D192" s="232">
        <v>454.3</v>
      </c>
      <c r="E192" s="232">
        <v>448.15000000000003</v>
      </c>
      <c r="F192" s="232">
        <v>440.85</v>
      </c>
      <c r="G192" s="232">
        <v>434.70000000000005</v>
      </c>
      <c r="H192" s="232">
        <v>461.6</v>
      </c>
      <c r="I192" s="232">
        <v>467.75</v>
      </c>
      <c r="J192" s="232">
        <v>475.05</v>
      </c>
      <c r="K192" s="231">
        <v>460.45</v>
      </c>
      <c r="L192" s="231">
        <v>447</v>
      </c>
      <c r="M192" s="231">
        <v>7.8588899999999997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566.85</v>
      </c>
      <c r="D193" s="232">
        <v>569.16666666666663</v>
      </c>
      <c r="E193" s="232">
        <v>561.68333333333328</v>
      </c>
      <c r="F193" s="232">
        <v>556.51666666666665</v>
      </c>
      <c r="G193" s="232">
        <v>549.0333333333333</v>
      </c>
      <c r="H193" s="232">
        <v>574.33333333333326</v>
      </c>
      <c r="I193" s="232">
        <v>581.81666666666661</v>
      </c>
      <c r="J193" s="232">
        <v>586.98333333333323</v>
      </c>
      <c r="K193" s="231">
        <v>576.65</v>
      </c>
      <c r="L193" s="231">
        <v>564</v>
      </c>
      <c r="M193" s="231">
        <v>3.6690200000000002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96.4</v>
      </c>
      <c r="D194" s="232">
        <v>96.033333333333346</v>
      </c>
      <c r="E194" s="232">
        <v>94.866666666666688</v>
      </c>
      <c r="F194" s="232">
        <v>93.333333333333343</v>
      </c>
      <c r="G194" s="232">
        <v>92.166666666666686</v>
      </c>
      <c r="H194" s="232">
        <v>97.566666666666691</v>
      </c>
      <c r="I194" s="232">
        <v>98.733333333333348</v>
      </c>
      <c r="J194" s="232">
        <v>100.26666666666669</v>
      </c>
      <c r="K194" s="231">
        <v>97.2</v>
      </c>
      <c r="L194" s="231">
        <v>94.5</v>
      </c>
      <c r="M194" s="231">
        <v>14.13861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134.05000000000001</v>
      </c>
      <c r="D195" s="232">
        <v>135.29999999999998</v>
      </c>
      <c r="E195" s="232">
        <v>132.39999999999998</v>
      </c>
      <c r="F195" s="232">
        <v>130.75</v>
      </c>
      <c r="G195" s="232">
        <v>127.85</v>
      </c>
      <c r="H195" s="232">
        <v>136.94999999999996</v>
      </c>
      <c r="I195" s="232">
        <v>139.85</v>
      </c>
      <c r="J195" s="232">
        <v>141.49999999999994</v>
      </c>
      <c r="K195" s="231">
        <v>138.19999999999999</v>
      </c>
      <c r="L195" s="231">
        <v>133.65</v>
      </c>
      <c r="M195" s="231">
        <v>23.625869999999999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274</v>
      </c>
      <c r="D196" s="232">
        <v>274.53333333333336</v>
      </c>
      <c r="E196" s="232">
        <v>271.7166666666667</v>
      </c>
      <c r="F196" s="232">
        <v>269.43333333333334</v>
      </c>
      <c r="G196" s="232">
        <v>266.61666666666667</v>
      </c>
      <c r="H196" s="232">
        <v>276.81666666666672</v>
      </c>
      <c r="I196" s="232">
        <v>279.63333333333344</v>
      </c>
      <c r="J196" s="232">
        <v>281.91666666666674</v>
      </c>
      <c r="K196" s="231">
        <v>277.35000000000002</v>
      </c>
      <c r="L196" s="231">
        <v>272.25</v>
      </c>
      <c r="M196" s="231">
        <v>2.8045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1092.75</v>
      </c>
      <c r="D197" s="232">
        <v>1097.4333333333332</v>
      </c>
      <c r="E197" s="232">
        <v>1082.9166666666663</v>
      </c>
      <c r="F197" s="232">
        <v>1073.083333333333</v>
      </c>
      <c r="G197" s="232">
        <v>1058.5666666666662</v>
      </c>
      <c r="H197" s="232">
        <v>1107.2666666666664</v>
      </c>
      <c r="I197" s="232">
        <v>1121.7833333333333</v>
      </c>
      <c r="J197" s="232">
        <v>1131.6166666666666</v>
      </c>
      <c r="K197" s="231">
        <v>1111.95</v>
      </c>
      <c r="L197" s="231">
        <v>1087.5999999999999</v>
      </c>
      <c r="M197" s="231">
        <v>1.31921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1115.1500000000001</v>
      </c>
      <c r="D198" s="232">
        <v>1118.3666666666666</v>
      </c>
      <c r="E198" s="232">
        <v>1110.8833333333332</v>
      </c>
      <c r="F198" s="232">
        <v>1106.6166666666666</v>
      </c>
      <c r="G198" s="232">
        <v>1099.1333333333332</v>
      </c>
      <c r="H198" s="232">
        <v>1122.6333333333332</v>
      </c>
      <c r="I198" s="232">
        <v>1130.1166666666663</v>
      </c>
      <c r="J198" s="232">
        <v>1134.3833333333332</v>
      </c>
      <c r="K198" s="231">
        <v>1125.8499999999999</v>
      </c>
      <c r="L198" s="231">
        <v>1114.0999999999999</v>
      </c>
      <c r="M198" s="231">
        <v>69.050920000000005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2070.15</v>
      </c>
      <c r="D199" s="232">
        <v>2078.6666666666665</v>
      </c>
      <c r="E199" s="232">
        <v>2058.4833333333331</v>
      </c>
      <c r="F199" s="232">
        <v>2046.8166666666666</v>
      </c>
      <c r="G199" s="232">
        <v>2026.6333333333332</v>
      </c>
      <c r="H199" s="232">
        <v>2090.333333333333</v>
      </c>
      <c r="I199" s="232">
        <v>2110.5166666666664</v>
      </c>
      <c r="J199" s="232">
        <v>2122.1833333333329</v>
      </c>
      <c r="K199" s="231">
        <v>2098.85</v>
      </c>
      <c r="L199" s="231">
        <v>2067</v>
      </c>
      <c r="M199" s="231">
        <v>1.3304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1637.3</v>
      </c>
      <c r="D200" s="232">
        <v>1626.1999999999998</v>
      </c>
      <c r="E200" s="232">
        <v>1610.7999999999997</v>
      </c>
      <c r="F200" s="232">
        <v>1584.3</v>
      </c>
      <c r="G200" s="232">
        <v>1568.8999999999999</v>
      </c>
      <c r="H200" s="232">
        <v>1652.6999999999996</v>
      </c>
      <c r="I200" s="232">
        <v>1668.0999999999997</v>
      </c>
      <c r="J200" s="232">
        <v>1694.5999999999995</v>
      </c>
      <c r="K200" s="231">
        <v>1641.6</v>
      </c>
      <c r="L200" s="231">
        <v>1599.7</v>
      </c>
      <c r="M200" s="231">
        <v>95.453209999999999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601.04999999999995</v>
      </c>
      <c r="D201" s="232">
        <v>603.18333333333328</v>
      </c>
      <c r="E201" s="232">
        <v>596.31666666666661</v>
      </c>
      <c r="F201" s="232">
        <v>591.58333333333337</v>
      </c>
      <c r="G201" s="232">
        <v>584.7166666666667</v>
      </c>
      <c r="H201" s="232">
        <v>607.91666666666652</v>
      </c>
      <c r="I201" s="232">
        <v>614.78333333333308</v>
      </c>
      <c r="J201" s="232">
        <v>619.51666666666642</v>
      </c>
      <c r="K201" s="231">
        <v>610.04999999999995</v>
      </c>
      <c r="L201" s="231">
        <v>598.45000000000005</v>
      </c>
      <c r="M201" s="231">
        <v>32.916510000000002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72.099999999999994</v>
      </c>
      <c r="D202" s="232">
        <v>72.083333333333329</v>
      </c>
      <c r="E202" s="232">
        <v>71.316666666666663</v>
      </c>
      <c r="F202" s="232">
        <v>70.533333333333331</v>
      </c>
      <c r="G202" s="232">
        <v>69.766666666666666</v>
      </c>
      <c r="H202" s="232">
        <v>72.86666666666666</v>
      </c>
      <c r="I202" s="232">
        <v>73.63333333333334</v>
      </c>
      <c r="J202" s="232">
        <v>74.416666666666657</v>
      </c>
      <c r="K202" s="231">
        <v>72.849999999999994</v>
      </c>
      <c r="L202" s="231">
        <v>71.3</v>
      </c>
      <c r="M202" s="231">
        <v>34.19247</v>
      </c>
      <c r="N202" s="1"/>
      <c r="O202" s="1"/>
    </row>
    <row r="203" spans="1:15" ht="12.75" customHeight="1">
      <c r="A203" s="30">
        <v>193</v>
      </c>
      <c r="B203" s="217" t="s">
        <v>820</v>
      </c>
      <c r="C203" s="231">
        <v>623.5</v>
      </c>
      <c r="D203" s="232">
        <v>625.26666666666665</v>
      </c>
      <c r="E203" s="232">
        <v>616.5333333333333</v>
      </c>
      <c r="F203" s="232">
        <v>609.56666666666661</v>
      </c>
      <c r="G203" s="232">
        <v>600.83333333333326</v>
      </c>
      <c r="H203" s="232">
        <v>632.23333333333335</v>
      </c>
      <c r="I203" s="232">
        <v>640.9666666666667</v>
      </c>
      <c r="J203" s="232">
        <v>647.93333333333339</v>
      </c>
      <c r="K203" s="231">
        <v>634</v>
      </c>
      <c r="L203" s="231">
        <v>618.29999999999995</v>
      </c>
      <c r="M203" s="231">
        <v>0.19602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881.45</v>
      </c>
      <c r="D204" s="232">
        <v>882.81666666666661</v>
      </c>
      <c r="E204" s="232">
        <v>878.63333333333321</v>
      </c>
      <c r="F204" s="232">
        <v>875.81666666666661</v>
      </c>
      <c r="G204" s="232">
        <v>871.63333333333321</v>
      </c>
      <c r="H204" s="232">
        <v>885.63333333333321</v>
      </c>
      <c r="I204" s="232">
        <v>889.81666666666661</v>
      </c>
      <c r="J204" s="232">
        <v>892.63333333333321</v>
      </c>
      <c r="K204" s="231">
        <v>887</v>
      </c>
      <c r="L204" s="231">
        <v>880</v>
      </c>
      <c r="M204" s="231">
        <v>0.80452999999999997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889.45</v>
      </c>
      <c r="D205" s="232">
        <v>891.15</v>
      </c>
      <c r="E205" s="232">
        <v>885.3</v>
      </c>
      <c r="F205" s="232">
        <v>881.15</v>
      </c>
      <c r="G205" s="232">
        <v>875.3</v>
      </c>
      <c r="H205" s="232">
        <v>895.3</v>
      </c>
      <c r="I205" s="232">
        <v>901.15000000000009</v>
      </c>
      <c r="J205" s="232">
        <v>905.3</v>
      </c>
      <c r="K205" s="231">
        <v>897</v>
      </c>
      <c r="L205" s="231">
        <v>887</v>
      </c>
      <c r="M205" s="231">
        <v>9.8710000000000006E-2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1202.8</v>
      </c>
      <c r="D206" s="232">
        <v>1196.2166666666667</v>
      </c>
      <c r="E206" s="232">
        <v>1181.9333333333334</v>
      </c>
      <c r="F206" s="232">
        <v>1161.0666666666666</v>
      </c>
      <c r="G206" s="232">
        <v>1146.7833333333333</v>
      </c>
      <c r="H206" s="232">
        <v>1217.0833333333335</v>
      </c>
      <c r="I206" s="232">
        <v>1231.3666666666668</v>
      </c>
      <c r="J206" s="232">
        <v>1252.2333333333336</v>
      </c>
      <c r="K206" s="231">
        <v>1210.5</v>
      </c>
      <c r="L206" s="231">
        <v>1175.3499999999999</v>
      </c>
      <c r="M206" s="231">
        <v>9.2722700000000007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2769.95</v>
      </c>
      <c r="D207" s="232">
        <v>2767.9166666666665</v>
      </c>
      <c r="E207" s="232">
        <v>2749.4833333333331</v>
      </c>
      <c r="F207" s="232">
        <v>2729.0166666666664</v>
      </c>
      <c r="G207" s="232">
        <v>2710.583333333333</v>
      </c>
      <c r="H207" s="232">
        <v>2788.3833333333332</v>
      </c>
      <c r="I207" s="232">
        <v>2806.8166666666666</v>
      </c>
      <c r="J207" s="232">
        <v>2827.2833333333333</v>
      </c>
      <c r="K207" s="231">
        <v>2786.35</v>
      </c>
      <c r="L207" s="231">
        <v>2747.45</v>
      </c>
      <c r="M207" s="231">
        <v>1.5979099999999999</v>
      </c>
      <c r="N207" s="1"/>
      <c r="O207" s="1"/>
    </row>
    <row r="208" spans="1:15" ht="12.75" customHeight="1">
      <c r="A208" s="30">
        <v>198</v>
      </c>
      <c r="B208" s="217" t="s">
        <v>768</v>
      </c>
      <c r="C208" s="231">
        <v>391.5</v>
      </c>
      <c r="D208" s="232">
        <v>393.0333333333333</v>
      </c>
      <c r="E208" s="232">
        <v>388.56666666666661</v>
      </c>
      <c r="F208" s="232">
        <v>385.63333333333333</v>
      </c>
      <c r="G208" s="232">
        <v>381.16666666666663</v>
      </c>
      <c r="H208" s="232">
        <v>395.96666666666658</v>
      </c>
      <c r="I208" s="232">
        <v>400.43333333333328</v>
      </c>
      <c r="J208" s="232">
        <v>403.36666666666656</v>
      </c>
      <c r="K208" s="231">
        <v>397.5</v>
      </c>
      <c r="L208" s="231">
        <v>390.1</v>
      </c>
      <c r="M208" s="231">
        <v>1.74969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502.95</v>
      </c>
      <c r="D209" s="232">
        <v>498.48333333333335</v>
      </c>
      <c r="E209" s="232">
        <v>492.9666666666667</v>
      </c>
      <c r="F209" s="232">
        <v>482.98333333333335</v>
      </c>
      <c r="G209" s="232">
        <v>477.4666666666667</v>
      </c>
      <c r="H209" s="232">
        <v>508.4666666666667</v>
      </c>
      <c r="I209" s="232">
        <v>513.98333333333335</v>
      </c>
      <c r="J209" s="232">
        <v>523.9666666666667</v>
      </c>
      <c r="K209" s="231">
        <v>504</v>
      </c>
      <c r="L209" s="231">
        <v>488.5</v>
      </c>
      <c r="M209" s="231">
        <v>120.45667</v>
      </c>
      <c r="N209" s="1"/>
      <c r="O209" s="1"/>
    </row>
    <row r="210" spans="1:15" ht="12.75" customHeight="1">
      <c r="A210" s="30">
        <v>200</v>
      </c>
      <c r="B210" s="217" t="s">
        <v>775</v>
      </c>
      <c r="C210" s="231">
        <v>1322.95</v>
      </c>
      <c r="D210" s="232">
        <v>1323.6833333333334</v>
      </c>
      <c r="E210" s="232">
        <v>1319.2666666666669</v>
      </c>
      <c r="F210" s="232">
        <v>1315.5833333333335</v>
      </c>
      <c r="G210" s="232">
        <v>1311.166666666667</v>
      </c>
      <c r="H210" s="232">
        <v>1327.3666666666668</v>
      </c>
      <c r="I210" s="232">
        <v>1331.7833333333333</v>
      </c>
      <c r="J210" s="232">
        <v>1335.4666666666667</v>
      </c>
      <c r="K210" s="231">
        <v>1328.1</v>
      </c>
      <c r="L210" s="231">
        <v>1320</v>
      </c>
      <c r="M210" s="231">
        <v>0.10484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2434.6999999999998</v>
      </c>
      <c r="D211" s="232">
        <v>2445.1166666666668</v>
      </c>
      <c r="E211" s="232">
        <v>2414.2333333333336</v>
      </c>
      <c r="F211" s="232">
        <v>2393.7666666666669</v>
      </c>
      <c r="G211" s="232">
        <v>2362.8833333333337</v>
      </c>
      <c r="H211" s="232">
        <v>2465.5833333333335</v>
      </c>
      <c r="I211" s="232">
        <v>2496.4666666666667</v>
      </c>
      <c r="J211" s="232">
        <v>2516.9333333333334</v>
      </c>
      <c r="K211" s="231">
        <v>2476</v>
      </c>
      <c r="L211" s="231">
        <v>2424.65</v>
      </c>
      <c r="M211" s="231">
        <v>6.5289299999999999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130.5</v>
      </c>
      <c r="D212" s="232">
        <v>129.96666666666667</v>
      </c>
      <c r="E212" s="232">
        <v>129.03333333333333</v>
      </c>
      <c r="F212" s="232">
        <v>127.56666666666666</v>
      </c>
      <c r="G212" s="232">
        <v>126.63333333333333</v>
      </c>
      <c r="H212" s="232">
        <v>131.43333333333334</v>
      </c>
      <c r="I212" s="232">
        <v>132.36666666666667</v>
      </c>
      <c r="J212" s="232">
        <v>133.83333333333334</v>
      </c>
      <c r="K212" s="231">
        <v>130.9</v>
      </c>
      <c r="L212" s="231">
        <v>128.5</v>
      </c>
      <c r="M212" s="231">
        <v>67.080370000000002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243.3</v>
      </c>
      <c r="D213" s="232">
        <v>243.4</v>
      </c>
      <c r="E213" s="232">
        <v>241.55</v>
      </c>
      <c r="F213" s="232">
        <v>239.8</v>
      </c>
      <c r="G213" s="232">
        <v>237.95000000000002</v>
      </c>
      <c r="H213" s="232">
        <v>245.15</v>
      </c>
      <c r="I213" s="232">
        <v>246.99999999999997</v>
      </c>
      <c r="J213" s="232">
        <v>248.75</v>
      </c>
      <c r="K213" s="231">
        <v>245.25</v>
      </c>
      <c r="L213" s="231">
        <v>241.65</v>
      </c>
      <c r="M213" s="231">
        <v>17.76615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2686.2</v>
      </c>
      <c r="D214" s="232">
        <v>2679.9</v>
      </c>
      <c r="E214" s="232">
        <v>2666.3</v>
      </c>
      <c r="F214" s="232">
        <v>2646.4</v>
      </c>
      <c r="G214" s="232">
        <v>2632.8</v>
      </c>
      <c r="H214" s="232">
        <v>2699.8</v>
      </c>
      <c r="I214" s="232">
        <v>2713.3999999999996</v>
      </c>
      <c r="J214" s="232">
        <v>2733.3</v>
      </c>
      <c r="K214" s="231">
        <v>2693.5</v>
      </c>
      <c r="L214" s="231">
        <v>2660</v>
      </c>
      <c r="M214" s="231">
        <v>20.380749999999999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361.35</v>
      </c>
      <c r="D215" s="232">
        <v>358.58333333333331</v>
      </c>
      <c r="E215" s="232">
        <v>353.26666666666665</v>
      </c>
      <c r="F215" s="232">
        <v>345.18333333333334</v>
      </c>
      <c r="G215" s="232">
        <v>339.86666666666667</v>
      </c>
      <c r="H215" s="232">
        <v>366.66666666666663</v>
      </c>
      <c r="I215" s="232">
        <v>371.98333333333335</v>
      </c>
      <c r="J215" s="232">
        <v>380.06666666666661</v>
      </c>
      <c r="K215" s="231">
        <v>363.9</v>
      </c>
      <c r="L215" s="231">
        <v>350.5</v>
      </c>
      <c r="M215" s="231">
        <v>22.521750000000001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3260.1</v>
      </c>
      <c r="D216" s="232">
        <v>3261.1333333333332</v>
      </c>
      <c r="E216" s="232">
        <v>3239.0666666666666</v>
      </c>
      <c r="F216" s="232">
        <v>3218.0333333333333</v>
      </c>
      <c r="G216" s="232">
        <v>3195.9666666666667</v>
      </c>
      <c r="H216" s="232">
        <v>3282.1666666666665</v>
      </c>
      <c r="I216" s="232">
        <v>3304.2333333333331</v>
      </c>
      <c r="J216" s="232">
        <v>3325.2666666666664</v>
      </c>
      <c r="K216" s="231">
        <v>3283.2</v>
      </c>
      <c r="L216" s="231">
        <v>3240.1</v>
      </c>
      <c r="M216" s="231">
        <v>0.14710000000000001</v>
      </c>
      <c r="N216" s="1"/>
      <c r="O216" s="1"/>
    </row>
    <row r="217" spans="1:15" ht="12.75" customHeight="1">
      <c r="A217" s="30">
        <v>207</v>
      </c>
      <c r="B217" s="217" t="s">
        <v>776</v>
      </c>
      <c r="C217" s="231">
        <v>729.65</v>
      </c>
      <c r="D217" s="232">
        <v>728.93333333333339</v>
      </c>
      <c r="E217" s="232">
        <v>723.51666666666677</v>
      </c>
      <c r="F217" s="232">
        <v>717.38333333333333</v>
      </c>
      <c r="G217" s="232">
        <v>711.9666666666667</v>
      </c>
      <c r="H217" s="232">
        <v>735.06666666666683</v>
      </c>
      <c r="I217" s="232">
        <v>740.48333333333335</v>
      </c>
      <c r="J217" s="232">
        <v>746.6166666666669</v>
      </c>
      <c r="K217" s="231">
        <v>734.35</v>
      </c>
      <c r="L217" s="231">
        <v>722.8</v>
      </c>
      <c r="M217" s="231">
        <v>0.46301999999999999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39618.5</v>
      </c>
      <c r="D218" s="232">
        <v>39643.916666666664</v>
      </c>
      <c r="E218" s="232">
        <v>39293.833333333328</v>
      </c>
      <c r="F218" s="232">
        <v>38969.166666666664</v>
      </c>
      <c r="G218" s="232">
        <v>38619.083333333328</v>
      </c>
      <c r="H218" s="232">
        <v>39968.583333333328</v>
      </c>
      <c r="I218" s="232">
        <v>40318.666666666657</v>
      </c>
      <c r="J218" s="232">
        <v>40643.333333333328</v>
      </c>
      <c r="K218" s="231">
        <v>39994</v>
      </c>
      <c r="L218" s="231">
        <v>39319.25</v>
      </c>
      <c r="M218" s="231">
        <v>1.8700000000000001E-2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51.3</v>
      </c>
      <c r="D219" s="232">
        <v>51.116666666666674</v>
      </c>
      <c r="E219" s="232">
        <v>50.633333333333347</v>
      </c>
      <c r="F219" s="232">
        <v>49.966666666666676</v>
      </c>
      <c r="G219" s="232">
        <v>49.483333333333348</v>
      </c>
      <c r="H219" s="232">
        <v>51.783333333333346</v>
      </c>
      <c r="I219" s="232">
        <v>52.266666666666666</v>
      </c>
      <c r="J219" s="232">
        <v>52.933333333333344</v>
      </c>
      <c r="K219" s="231">
        <v>51.6</v>
      </c>
      <c r="L219" s="231">
        <v>50.45</v>
      </c>
      <c r="M219" s="231">
        <v>37.099690000000002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2687.65</v>
      </c>
      <c r="D220" s="232">
        <v>2669.4833333333331</v>
      </c>
      <c r="E220" s="232">
        <v>2647.6166666666663</v>
      </c>
      <c r="F220" s="232">
        <v>2607.583333333333</v>
      </c>
      <c r="G220" s="232">
        <v>2585.7166666666662</v>
      </c>
      <c r="H220" s="232">
        <v>2709.5166666666664</v>
      </c>
      <c r="I220" s="232">
        <v>2731.3833333333332</v>
      </c>
      <c r="J220" s="232">
        <v>2771.4166666666665</v>
      </c>
      <c r="K220" s="231">
        <v>2691.35</v>
      </c>
      <c r="L220" s="231">
        <v>2629.45</v>
      </c>
      <c r="M220" s="231">
        <v>38.674079999999996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869.5</v>
      </c>
      <c r="D221" s="232">
        <v>866.7166666666667</v>
      </c>
      <c r="E221" s="232">
        <v>861.43333333333339</v>
      </c>
      <c r="F221" s="232">
        <v>853.36666666666667</v>
      </c>
      <c r="G221" s="232">
        <v>848.08333333333337</v>
      </c>
      <c r="H221" s="232">
        <v>874.78333333333342</v>
      </c>
      <c r="I221" s="232">
        <v>880.06666666666672</v>
      </c>
      <c r="J221" s="232">
        <v>888.13333333333344</v>
      </c>
      <c r="K221" s="231">
        <v>872</v>
      </c>
      <c r="L221" s="231">
        <v>858.65</v>
      </c>
      <c r="M221" s="231">
        <v>113.13898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1200.1500000000001</v>
      </c>
      <c r="D222" s="232">
        <v>1202.8833333333334</v>
      </c>
      <c r="E222" s="232">
        <v>1171.7666666666669</v>
      </c>
      <c r="F222" s="232">
        <v>1143.3833333333334</v>
      </c>
      <c r="G222" s="232">
        <v>1112.2666666666669</v>
      </c>
      <c r="H222" s="232">
        <v>1231.2666666666669</v>
      </c>
      <c r="I222" s="232">
        <v>1262.3833333333332</v>
      </c>
      <c r="J222" s="232">
        <v>1290.7666666666669</v>
      </c>
      <c r="K222" s="231">
        <v>1234</v>
      </c>
      <c r="L222" s="231">
        <v>1174.5</v>
      </c>
      <c r="M222" s="231">
        <v>39.771210000000004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487.35</v>
      </c>
      <c r="D223" s="232">
        <v>483.7</v>
      </c>
      <c r="E223" s="232">
        <v>478.65</v>
      </c>
      <c r="F223" s="232">
        <v>469.95</v>
      </c>
      <c r="G223" s="232">
        <v>464.9</v>
      </c>
      <c r="H223" s="232">
        <v>492.4</v>
      </c>
      <c r="I223" s="232">
        <v>497.45000000000005</v>
      </c>
      <c r="J223" s="232">
        <v>506.15</v>
      </c>
      <c r="K223" s="231">
        <v>488.75</v>
      </c>
      <c r="L223" s="231">
        <v>475</v>
      </c>
      <c r="M223" s="231">
        <v>46.738289999999999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512.1</v>
      </c>
      <c r="D224" s="232">
        <v>511.04999999999995</v>
      </c>
      <c r="E224" s="232">
        <v>505.09999999999991</v>
      </c>
      <c r="F224" s="232">
        <v>498.09999999999997</v>
      </c>
      <c r="G224" s="232">
        <v>492.14999999999992</v>
      </c>
      <c r="H224" s="232">
        <v>518.04999999999995</v>
      </c>
      <c r="I224" s="232">
        <v>524</v>
      </c>
      <c r="J224" s="232">
        <v>530.99999999999989</v>
      </c>
      <c r="K224" s="231">
        <v>517</v>
      </c>
      <c r="L224" s="231">
        <v>504.05</v>
      </c>
      <c r="M224" s="231">
        <v>2.7465700000000002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54.9</v>
      </c>
      <c r="D225" s="232">
        <v>55.016666666666673</v>
      </c>
      <c r="E225" s="232">
        <v>54.583333333333343</v>
      </c>
      <c r="F225" s="232">
        <v>54.266666666666673</v>
      </c>
      <c r="G225" s="232">
        <v>53.833333333333343</v>
      </c>
      <c r="H225" s="232">
        <v>55.333333333333343</v>
      </c>
      <c r="I225" s="232">
        <v>55.766666666666666</v>
      </c>
      <c r="J225" s="232">
        <v>56.083333333333343</v>
      </c>
      <c r="K225" s="231">
        <v>55.45</v>
      </c>
      <c r="L225" s="231">
        <v>54.7</v>
      </c>
      <c r="M225" s="231">
        <v>60.482610000000001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59.3</v>
      </c>
      <c r="D226" s="232">
        <v>59.383333333333333</v>
      </c>
      <c r="E226" s="232">
        <v>58.916666666666664</v>
      </c>
      <c r="F226" s="232">
        <v>58.533333333333331</v>
      </c>
      <c r="G226" s="232">
        <v>58.066666666666663</v>
      </c>
      <c r="H226" s="232">
        <v>59.766666666666666</v>
      </c>
      <c r="I226" s="232">
        <v>60.233333333333334</v>
      </c>
      <c r="J226" s="232">
        <v>60.616666666666667</v>
      </c>
      <c r="K226" s="231">
        <v>59.85</v>
      </c>
      <c r="L226" s="231">
        <v>59</v>
      </c>
      <c r="M226" s="231">
        <v>155.47909000000001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87.3</v>
      </c>
      <c r="D227" s="232">
        <v>87.116666666666674</v>
      </c>
      <c r="E227" s="232">
        <v>85.933333333333351</v>
      </c>
      <c r="F227" s="232">
        <v>84.566666666666677</v>
      </c>
      <c r="G227" s="232">
        <v>83.383333333333354</v>
      </c>
      <c r="H227" s="232">
        <v>88.483333333333348</v>
      </c>
      <c r="I227" s="232">
        <v>89.666666666666686</v>
      </c>
      <c r="J227" s="232">
        <v>91.033333333333346</v>
      </c>
      <c r="K227" s="231">
        <v>88.3</v>
      </c>
      <c r="L227" s="231">
        <v>85.75</v>
      </c>
      <c r="M227" s="231">
        <v>72.528999999999996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886.9</v>
      </c>
      <c r="D228" s="232">
        <v>893.01666666666677</v>
      </c>
      <c r="E228" s="232">
        <v>874.08333333333348</v>
      </c>
      <c r="F228" s="232">
        <v>861.26666666666677</v>
      </c>
      <c r="G228" s="232">
        <v>842.33333333333348</v>
      </c>
      <c r="H228" s="232">
        <v>905.83333333333348</v>
      </c>
      <c r="I228" s="232">
        <v>924.76666666666665</v>
      </c>
      <c r="J228" s="232">
        <v>937.58333333333348</v>
      </c>
      <c r="K228" s="231">
        <v>911.95</v>
      </c>
      <c r="L228" s="231">
        <v>880.2</v>
      </c>
      <c r="M228" s="231">
        <v>0.29038999999999998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508.4</v>
      </c>
      <c r="D229" s="232">
        <v>509.13333333333338</v>
      </c>
      <c r="E229" s="232">
        <v>497.26666666666677</v>
      </c>
      <c r="F229" s="232">
        <v>486.13333333333338</v>
      </c>
      <c r="G229" s="232">
        <v>474.26666666666677</v>
      </c>
      <c r="H229" s="232">
        <v>520.26666666666677</v>
      </c>
      <c r="I229" s="232">
        <v>532.13333333333344</v>
      </c>
      <c r="J229" s="232">
        <v>543.26666666666677</v>
      </c>
      <c r="K229" s="231">
        <v>521</v>
      </c>
      <c r="L229" s="231">
        <v>498</v>
      </c>
      <c r="M229" s="231">
        <v>23.779959999999999</v>
      </c>
      <c r="N229" s="1"/>
      <c r="O229" s="1"/>
    </row>
    <row r="230" spans="1:15" ht="12.75" customHeight="1">
      <c r="A230" s="30">
        <v>220</v>
      </c>
      <c r="B230" s="217" t="s">
        <v>380</v>
      </c>
      <c r="C230" s="231">
        <v>1865.65</v>
      </c>
      <c r="D230" s="232">
        <v>1858.8999999999999</v>
      </c>
      <c r="E230" s="232">
        <v>1848.2999999999997</v>
      </c>
      <c r="F230" s="232">
        <v>1830.9499999999998</v>
      </c>
      <c r="G230" s="232">
        <v>1820.3499999999997</v>
      </c>
      <c r="H230" s="232">
        <v>1876.2499999999998</v>
      </c>
      <c r="I230" s="232">
        <v>1886.8499999999997</v>
      </c>
      <c r="J230" s="232">
        <v>1904.1999999999998</v>
      </c>
      <c r="K230" s="231">
        <v>1869.5</v>
      </c>
      <c r="L230" s="231">
        <v>1841.55</v>
      </c>
      <c r="M230" s="231">
        <v>0.33354</v>
      </c>
      <c r="N230" s="1"/>
      <c r="O230" s="1"/>
    </row>
    <row r="231" spans="1:15" ht="12.75" customHeight="1">
      <c r="A231" s="30">
        <v>221</v>
      </c>
      <c r="B231" s="217" t="s">
        <v>381</v>
      </c>
      <c r="C231" s="231">
        <v>309.89999999999998</v>
      </c>
      <c r="D231" s="232">
        <v>310.34999999999997</v>
      </c>
      <c r="E231" s="232">
        <v>307.24999999999994</v>
      </c>
      <c r="F231" s="232">
        <v>304.59999999999997</v>
      </c>
      <c r="G231" s="232">
        <v>301.49999999999994</v>
      </c>
      <c r="H231" s="232">
        <v>312.99999999999994</v>
      </c>
      <c r="I231" s="232">
        <v>316.09999999999997</v>
      </c>
      <c r="J231" s="232">
        <v>318.74999999999994</v>
      </c>
      <c r="K231" s="231">
        <v>313.45</v>
      </c>
      <c r="L231" s="231">
        <v>307.7</v>
      </c>
      <c r="M231" s="231">
        <v>23.715430000000001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334.65</v>
      </c>
      <c r="D232" s="232">
        <v>334.53333333333336</v>
      </c>
      <c r="E232" s="232">
        <v>332.51666666666671</v>
      </c>
      <c r="F232" s="232">
        <v>330.38333333333333</v>
      </c>
      <c r="G232" s="232">
        <v>328.36666666666667</v>
      </c>
      <c r="H232" s="232">
        <v>336.66666666666674</v>
      </c>
      <c r="I232" s="232">
        <v>338.68333333333339</v>
      </c>
      <c r="J232" s="232">
        <v>340.81666666666678</v>
      </c>
      <c r="K232" s="231">
        <v>336.55</v>
      </c>
      <c r="L232" s="231">
        <v>332.4</v>
      </c>
      <c r="M232" s="231">
        <v>125.55526999999999</v>
      </c>
      <c r="N232" s="1"/>
      <c r="O232" s="1"/>
    </row>
    <row r="233" spans="1:15" ht="12.75" customHeight="1">
      <c r="A233" s="30">
        <v>223</v>
      </c>
      <c r="B233" s="217" t="s">
        <v>383</v>
      </c>
      <c r="C233" s="231">
        <v>105.2</v>
      </c>
      <c r="D233" s="232">
        <v>105.45</v>
      </c>
      <c r="E233" s="232">
        <v>103.9</v>
      </c>
      <c r="F233" s="232">
        <v>102.60000000000001</v>
      </c>
      <c r="G233" s="232">
        <v>101.05000000000001</v>
      </c>
      <c r="H233" s="232">
        <v>106.75</v>
      </c>
      <c r="I233" s="232">
        <v>108.29999999999998</v>
      </c>
      <c r="J233" s="232">
        <v>109.6</v>
      </c>
      <c r="K233" s="231">
        <v>107</v>
      </c>
      <c r="L233" s="231">
        <v>104.15</v>
      </c>
      <c r="M233" s="231">
        <v>3.6119400000000002</v>
      </c>
      <c r="N233" s="1"/>
      <c r="O233" s="1"/>
    </row>
    <row r="234" spans="1:15" ht="12.75" customHeight="1">
      <c r="A234" s="30">
        <v>224</v>
      </c>
      <c r="B234" s="217" t="s">
        <v>384</v>
      </c>
      <c r="C234" s="231">
        <v>217.35</v>
      </c>
      <c r="D234" s="232">
        <v>216.08333333333334</v>
      </c>
      <c r="E234" s="232">
        <v>214.36666666666667</v>
      </c>
      <c r="F234" s="232">
        <v>211.38333333333333</v>
      </c>
      <c r="G234" s="232">
        <v>209.66666666666666</v>
      </c>
      <c r="H234" s="232">
        <v>219.06666666666669</v>
      </c>
      <c r="I234" s="232">
        <v>220.78333333333333</v>
      </c>
      <c r="J234" s="232">
        <v>223.76666666666671</v>
      </c>
      <c r="K234" s="231">
        <v>217.8</v>
      </c>
      <c r="L234" s="231">
        <v>213.1</v>
      </c>
      <c r="M234" s="231">
        <v>10.18881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141.30000000000001</v>
      </c>
      <c r="D235" s="232">
        <v>140.68333333333331</v>
      </c>
      <c r="E235" s="232">
        <v>139.26666666666662</v>
      </c>
      <c r="F235" s="232">
        <v>137.23333333333332</v>
      </c>
      <c r="G235" s="232">
        <v>135.81666666666663</v>
      </c>
      <c r="H235" s="232">
        <v>142.71666666666661</v>
      </c>
      <c r="I235" s="232">
        <v>144.1333333333333</v>
      </c>
      <c r="J235" s="232">
        <v>146.1666666666666</v>
      </c>
      <c r="K235" s="231">
        <v>142.1</v>
      </c>
      <c r="L235" s="231">
        <v>138.65</v>
      </c>
      <c r="M235" s="231">
        <v>47.542999999999999</v>
      </c>
      <c r="N235" s="1"/>
      <c r="O235" s="1"/>
    </row>
    <row r="236" spans="1:15" ht="12.75" customHeight="1">
      <c r="A236" s="30">
        <v>226</v>
      </c>
      <c r="B236" s="217" t="s">
        <v>385</v>
      </c>
      <c r="C236" s="231">
        <v>76.5</v>
      </c>
      <c r="D236" s="232">
        <v>76.75</v>
      </c>
      <c r="E236" s="232">
        <v>75.95</v>
      </c>
      <c r="F236" s="232">
        <v>75.400000000000006</v>
      </c>
      <c r="G236" s="232">
        <v>74.600000000000009</v>
      </c>
      <c r="H236" s="232">
        <v>77.3</v>
      </c>
      <c r="I236" s="232">
        <v>78.100000000000009</v>
      </c>
      <c r="J236" s="232">
        <v>78.649999999999991</v>
      </c>
      <c r="K236" s="231">
        <v>77.55</v>
      </c>
      <c r="L236" s="231">
        <v>76.2</v>
      </c>
      <c r="M236" s="231">
        <v>47.935110000000002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4510.6499999999996</v>
      </c>
      <c r="D237" s="232">
        <v>4519.333333333333</v>
      </c>
      <c r="E237" s="232">
        <v>4451.3166666666657</v>
      </c>
      <c r="F237" s="232">
        <v>4391.9833333333327</v>
      </c>
      <c r="G237" s="232">
        <v>4323.9666666666653</v>
      </c>
      <c r="H237" s="232">
        <v>4578.6666666666661</v>
      </c>
      <c r="I237" s="232">
        <v>4646.6833333333343</v>
      </c>
      <c r="J237" s="232">
        <v>4706.0166666666664</v>
      </c>
      <c r="K237" s="231">
        <v>4587.3500000000004</v>
      </c>
      <c r="L237" s="231">
        <v>4460</v>
      </c>
      <c r="M237" s="231">
        <v>0.76249</v>
      </c>
      <c r="N237" s="1"/>
      <c r="O237" s="1"/>
    </row>
    <row r="238" spans="1:15" ht="12.75" customHeight="1">
      <c r="A238" s="30">
        <v>228</v>
      </c>
      <c r="B238" s="217" t="s">
        <v>386</v>
      </c>
      <c r="C238" s="231">
        <v>280.60000000000002</v>
      </c>
      <c r="D238" s="232">
        <v>282.34999999999997</v>
      </c>
      <c r="E238" s="232">
        <v>275.99999999999994</v>
      </c>
      <c r="F238" s="232">
        <v>271.39999999999998</v>
      </c>
      <c r="G238" s="232">
        <v>265.04999999999995</v>
      </c>
      <c r="H238" s="232">
        <v>286.94999999999993</v>
      </c>
      <c r="I238" s="232">
        <v>293.29999999999995</v>
      </c>
      <c r="J238" s="232">
        <v>297.89999999999992</v>
      </c>
      <c r="K238" s="231">
        <v>288.7</v>
      </c>
      <c r="L238" s="231">
        <v>277.75</v>
      </c>
      <c r="M238" s="231">
        <v>16.493729999999999</v>
      </c>
      <c r="N238" s="1"/>
      <c r="O238" s="1"/>
    </row>
    <row r="239" spans="1:15" ht="12.75" customHeight="1">
      <c r="A239" s="30">
        <v>229</v>
      </c>
      <c r="B239" s="217" t="s">
        <v>387</v>
      </c>
      <c r="C239" s="231">
        <v>139.5</v>
      </c>
      <c r="D239" s="232">
        <v>139.68333333333334</v>
      </c>
      <c r="E239" s="232">
        <v>139.01666666666668</v>
      </c>
      <c r="F239" s="232">
        <v>138.53333333333333</v>
      </c>
      <c r="G239" s="232">
        <v>137.86666666666667</v>
      </c>
      <c r="H239" s="232">
        <v>140.16666666666669</v>
      </c>
      <c r="I239" s="232">
        <v>140.83333333333331</v>
      </c>
      <c r="J239" s="232">
        <v>141.31666666666669</v>
      </c>
      <c r="K239" s="231">
        <v>140.35</v>
      </c>
      <c r="L239" s="231">
        <v>139.19999999999999</v>
      </c>
      <c r="M239" s="231">
        <v>14.837580000000001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303.8</v>
      </c>
      <c r="D240" s="232">
        <v>305.39999999999998</v>
      </c>
      <c r="E240" s="232">
        <v>301.29999999999995</v>
      </c>
      <c r="F240" s="232">
        <v>298.79999999999995</v>
      </c>
      <c r="G240" s="232">
        <v>294.69999999999993</v>
      </c>
      <c r="H240" s="232">
        <v>307.89999999999998</v>
      </c>
      <c r="I240" s="232">
        <v>312</v>
      </c>
      <c r="J240" s="232">
        <v>314.5</v>
      </c>
      <c r="K240" s="231">
        <v>309.5</v>
      </c>
      <c r="L240" s="231">
        <v>302.89999999999998</v>
      </c>
      <c r="M240" s="231">
        <v>35.002249999999997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82.15</v>
      </c>
      <c r="D241" s="232">
        <v>82.100000000000009</v>
      </c>
      <c r="E241" s="232">
        <v>81.300000000000011</v>
      </c>
      <c r="F241" s="232">
        <v>80.45</v>
      </c>
      <c r="G241" s="232">
        <v>79.650000000000006</v>
      </c>
      <c r="H241" s="232">
        <v>82.950000000000017</v>
      </c>
      <c r="I241" s="232">
        <v>83.75</v>
      </c>
      <c r="J241" s="232">
        <v>84.600000000000023</v>
      </c>
      <c r="K241" s="231">
        <v>82.9</v>
      </c>
      <c r="L241" s="231">
        <v>81.25</v>
      </c>
      <c r="M241" s="231">
        <v>79.801640000000006</v>
      </c>
      <c r="N241" s="1"/>
      <c r="O241" s="1"/>
    </row>
    <row r="242" spans="1:15" ht="12.75" customHeight="1">
      <c r="A242" s="30">
        <v>232</v>
      </c>
      <c r="B242" s="217" t="s">
        <v>388</v>
      </c>
      <c r="C242" s="231">
        <v>31</v>
      </c>
      <c r="D242" s="232">
        <v>31.166666666666668</v>
      </c>
      <c r="E242" s="232">
        <v>30.633333333333336</v>
      </c>
      <c r="F242" s="232">
        <v>30.266666666666669</v>
      </c>
      <c r="G242" s="232">
        <v>29.733333333333338</v>
      </c>
      <c r="H242" s="232">
        <v>31.533333333333335</v>
      </c>
      <c r="I242" s="232">
        <v>32.066666666666663</v>
      </c>
      <c r="J242" s="232">
        <v>32.433333333333337</v>
      </c>
      <c r="K242" s="231">
        <v>31.7</v>
      </c>
      <c r="L242" s="231">
        <v>30.8</v>
      </c>
      <c r="M242" s="231">
        <v>318.44522999999998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640.15</v>
      </c>
      <c r="D243" s="232">
        <v>640.11666666666667</v>
      </c>
      <c r="E243" s="232">
        <v>637.73333333333335</v>
      </c>
      <c r="F243" s="232">
        <v>635.31666666666672</v>
      </c>
      <c r="G243" s="232">
        <v>632.93333333333339</v>
      </c>
      <c r="H243" s="232">
        <v>642.5333333333333</v>
      </c>
      <c r="I243" s="232">
        <v>644.91666666666674</v>
      </c>
      <c r="J243" s="232">
        <v>647.33333333333326</v>
      </c>
      <c r="K243" s="231">
        <v>642.5</v>
      </c>
      <c r="L243" s="231">
        <v>637.70000000000005</v>
      </c>
      <c r="M243" s="231">
        <v>7.0620200000000004</v>
      </c>
      <c r="N243" s="1"/>
      <c r="O243" s="1"/>
    </row>
    <row r="244" spans="1:15" ht="12.75" customHeight="1">
      <c r="A244" s="30">
        <v>234</v>
      </c>
      <c r="B244" s="217" t="s">
        <v>771</v>
      </c>
      <c r="C244" s="231">
        <v>33.049999999999997</v>
      </c>
      <c r="D244" s="232">
        <v>33.083333333333329</v>
      </c>
      <c r="E244" s="232">
        <v>32.766666666666659</v>
      </c>
      <c r="F244" s="232">
        <v>32.483333333333327</v>
      </c>
      <c r="G244" s="232">
        <v>32.166666666666657</v>
      </c>
      <c r="H244" s="232">
        <v>33.36666666666666</v>
      </c>
      <c r="I244" s="232">
        <v>33.683333333333323</v>
      </c>
      <c r="J244" s="232">
        <v>33.966666666666661</v>
      </c>
      <c r="K244" s="231">
        <v>33.4</v>
      </c>
      <c r="L244" s="231">
        <v>32.799999999999997</v>
      </c>
      <c r="M244" s="231">
        <v>262.75227000000001</v>
      </c>
      <c r="N244" s="1"/>
      <c r="O244" s="1"/>
    </row>
    <row r="245" spans="1:15" ht="12.75" customHeight="1">
      <c r="A245" s="30">
        <v>235</v>
      </c>
      <c r="B245" s="217" t="s">
        <v>777</v>
      </c>
      <c r="C245" s="231">
        <v>1259.7</v>
      </c>
      <c r="D245" s="232">
        <v>1265.4666666666665</v>
      </c>
      <c r="E245" s="232">
        <v>1251.9333333333329</v>
      </c>
      <c r="F245" s="232">
        <v>1244.1666666666665</v>
      </c>
      <c r="G245" s="232">
        <v>1230.633333333333</v>
      </c>
      <c r="H245" s="232">
        <v>1273.2333333333329</v>
      </c>
      <c r="I245" s="232">
        <v>1286.7666666666662</v>
      </c>
      <c r="J245" s="232">
        <v>1294.5333333333328</v>
      </c>
      <c r="K245" s="231">
        <v>1279</v>
      </c>
      <c r="L245" s="231">
        <v>1257.7</v>
      </c>
      <c r="M245" s="231">
        <v>0.30481999999999998</v>
      </c>
      <c r="N245" s="1"/>
      <c r="O245" s="1"/>
    </row>
    <row r="246" spans="1:15" ht="12.75" customHeight="1">
      <c r="A246" s="30">
        <v>236</v>
      </c>
      <c r="B246" s="217" t="s">
        <v>389</v>
      </c>
      <c r="C246" s="231">
        <v>398.4</v>
      </c>
      <c r="D246" s="232">
        <v>397.4666666666667</v>
      </c>
      <c r="E246" s="232">
        <v>394.28333333333342</v>
      </c>
      <c r="F246" s="232">
        <v>390.16666666666674</v>
      </c>
      <c r="G246" s="232">
        <v>386.98333333333346</v>
      </c>
      <c r="H246" s="232">
        <v>401.58333333333337</v>
      </c>
      <c r="I246" s="232">
        <v>404.76666666666665</v>
      </c>
      <c r="J246" s="232">
        <v>408.88333333333333</v>
      </c>
      <c r="K246" s="231">
        <v>400.65</v>
      </c>
      <c r="L246" s="231">
        <v>393.35</v>
      </c>
      <c r="M246" s="231">
        <v>0.57837000000000005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422.2</v>
      </c>
      <c r="D247" s="232">
        <v>420.26666666666665</v>
      </c>
      <c r="E247" s="232">
        <v>417.68333333333328</v>
      </c>
      <c r="F247" s="232">
        <v>413.16666666666663</v>
      </c>
      <c r="G247" s="232">
        <v>410.58333333333326</v>
      </c>
      <c r="H247" s="232">
        <v>424.7833333333333</v>
      </c>
      <c r="I247" s="232">
        <v>427.36666666666667</v>
      </c>
      <c r="J247" s="232">
        <v>431.88333333333333</v>
      </c>
      <c r="K247" s="231">
        <v>422.85</v>
      </c>
      <c r="L247" s="231">
        <v>415.75</v>
      </c>
      <c r="M247" s="231">
        <v>5.7200800000000003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177.05</v>
      </c>
      <c r="D248" s="232">
        <v>176.56666666666669</v>
      </c>
      <c r="E248" s="232">
        <v>175.53333333333339</v>
      </c>
      <c r="F248" s="232">
        <v>174.01666666666671</v>
      </c>
      <c r="G248" s="232">
        <v>172.98333333333341</v>
      </c>
      <c r="H248" s="232">
        <v>178.08333333333337</v>
      </c>
      <c r="I248" s="232">
        <v>179.11666666666667</v>
      </c>
      <c r="J248" s="232">
        <v>180.63333333333335</v>
      </c>
      <c r="K248" s="231">
        <v>177.6</v>
      </c>
      <c r="L248" s="231">
        <v>175.05</v>
      </c>
      <c r="M248" s="231">
        <v>20.40813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1223</v>
      </c>
      <c r="D249" s="232">
        <v>1226.3333333333333</v>
      </c>
      <c r="E249" s="232">
        <v>1214.6666666666665</v>
      </c>
      <c r="F249" s="232">
        <v>1206.3333333333333</v>
      </c>
      <c r="G249" s="232">
        <v>1194.6666666666665</v>
      </c>
      <c r="H249" s="232">
        <v>1234.6666666666665</v>
      </c>
      <c r="I249" s="232">
        <v>1246.333333333333</v>
      </c>
      <c r="J249" s="232">
        <v>1254.6666666666665</v>
      </c>
      <c r="K249" s="231">
        <v>1238</v>
      </c>
      <c r="L249" s="231">
        <v>1218</v>
      </c>
      <c r="M249" s="231">
        <v>18.65108</v>
      </c>
      <c r="N249" s="1"/>
      <c r="O249" s="1"/>
    </row>
    <row r="250" spans="1:15" ht="12.75" customHeight="1">
      <c r="A250" s="30">
        <v>240</v>
      </c>
      <c r="B250" s="217" t="s">
        <v>390</v>
      </c>
      <c r="C250" s="231">
        <v>17.899999999999999</v>
      </c>
      <c r="D250" s="232">
        <v>18</v>
      </c>
      <c r="E250" s="232">
        <v>17.5</v>
      </c>
      <c r="F250" s="232">
        <v>17.100000000000001</v>
      </c>
      <c r="G250" s="232">
        <v>16.600000000000001</v>
      </c>
      <c r="H250" s="232">
        <v>18.399999999999999</v>
      </c>
      <c r="I250" s="232">
        <v>18.899999999999999</v>
      </c>
      <c r="J250" s="232">
        <v>19.299999999999997</v>
      </c>
      <c r="K250" s="231">
        <v>18.5</v>
      </c>
      <c r="L250" s="231">
        <v>17.600000000000001</v>
      </c>
      <c r="M250" s="231">
        <v>151.05888999999999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3748.85</v>
      </c>
      <c r="D251" s="232">
        <v>3739.6166666666668</v>
      </c>
      <c r="E251" s="232">
        <v>3720.2333333333336</v>
      </c>
      <c r="F251" s="232">
        <v>3691.6166666666668</v>
      </c>
      <c r="G251" s="232">
        <v>3672.2333333333336</v>
      </c>
      <c r="H251" s="232">
        <v>3768.2333333333336</v>
      </c>
      <c r="I251" s="232">
        <v>3787.6166666666668</v>
      </c>
      <c r="J251" s="232">
        <v>3816.2333333333336</v>
      </c>
      <c r="K251" s="231">
        <v>3759</v>
      </c>
      <c r="L251" s="231">
        <v>3711</v>
      </c>
      <c r="M251" s="231">
        <v>1.34398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1545.4</v>
      </c>
      <c r="D252" s="232">
        <v>1545.6166666666668</v>
      </c>
      <c r="E252" s="232">
        <v>1539.3833333333337</v>
      </c>
      <c r="F252" s="232">
        <v>1533.3666666666668</v>
      </c>
      <c r="G252" s="232">
        <v>1527.1333333333337</v>
      </c>
      <c r="H252" s="232">
        <v>1551.6333333333337</v>
      </c>
      <c r="I252" s="232">
        <v>1557.8666666666668</v>
      </c>
      <c r="J252" s="232">
        <v>1563.8833333333337</v>
      </c>
      <c r="K252" s="231">
        <v>1551.85</v>
      </c>
      <c r="L252" s="231">
        <v>1539.6</v>
      </c>
      <c r="M252" s="231">
        <v>58.430979999999998</v>
      </c>
      <c r="N252" s="1"/>
      <c r="O252" s="1"/>
    </row>
    <row r="253" spans="1:15" ht="12.75" customHeight="1">
      <c r="A253" s="30">
        <v>243</v>
      </c>
      <c r="B253" s="217" t="s">
        <v>391</v>
      </c>
      <c r="C253" s="231">
        <v>492.15</v>
      </c>
      <c r="D253" s="232">
        <v>492.23333333333335</v>
      </c>
      <c r="E253" s="232">
        <v>488.91666666666669</v>
      </c>
      <c r="F253" s="232">
        <v>485.68333333333334</v>
      </c>
      <c r="G253" s="232">
        <v>482.36666666666667</v>
      </c>
      <c r="H253" s="232">
        <v>495.4666666666667</v>
      </c>
      <c r="I253" s="232">
        <v>498.7833333333333</v>
      </c>
      <c r="J253" s="232">
        <v>502.01666666666671</v>
      </c>
      <c r="K253" s="231">
        <v>495.55</v>
      </c>
      <c r="L253" s="231">
        <v>489</v>
      </c>
      <c r="M253" s="231">
        <v>1.06331</v>
      </c>
      <c r="N253" s="1"/>
      <c r="O253" s="1"/>
    </row>
    <row r="254" spans="1:15" ht="12.75" customHeight="1">
      <c r="A254" s="30">
        <v>244</v>
      </c>
      <c r="B254" s="217" t="s">
        <v>392</v>
      </c>
      <c r="C254" s="231">
        <v>426.55</v>
      </c>
      <c r="D254" s="232">
        <v>425.11666666666662</v>
      </c>
      <c r="E254" s="232">
        <v>420.43333333333322</v>
      </c>
      <c r="F254" s="232">
        <v>414.31666666666661</v>
      </c>
      <c r="G254" s="232">
        <v>409.63333333333321</v>
      </c>
      <c r="H254" s="232">
        <v>431.23333333333323</v>
      </c>
      <c r="I254" s="232">
        <v>435.91666666666663</v>
      </c>
      <c r="J254" s="232">
        <v>442.03333333333325</v>
      </c>
      <c r="K254" s="231">
        <v>429.8</v>
      </c>
      <c r="L254" s="231">
        <v>419</v>
      </c>
      <c r="M254" s="231">
        <v>3.3759399999999999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2084.25</v>
      </c>
      <c r="D255" s="232">
        <v>2090.2999999999997</v>
      </c>
      <c r="E255" s="232">
        <v>2073.9499999999994</v>
      </c>
      <c r="F255" s="232">
        <v>2063.6499999999996</v>
      </c>
      <c r="G255" s="232">
        <v>2047.2999999999993</v>
      </c>
      <c r="H255" s="232">
        <v>2100.5999999999995</v>
      </c>
      <c r="I255" s="232">
        <v>2116.9499999999998</v>
      </c>
      <c r="J255" s="232">
        <v>2127.2499999999995</v>
      </c>
      <c r="K255" s="231">
        <v>2106.65</v>
      </c>
      <c r="L255" s="231">
        <v>2080</v>
      </c>
      <c r="M255" s="231">
        <v>4.8868400000000003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875.5</v>
      </c>
      <c r="D256" s="232">
        <v>869.05000000000007</v>
      </c>
      <c r="E256" s="232">
        <v>854.45000000000016</v>
      </c>
      <c r="F256" s="232">
        <v>833.40000000000009</v>
      </c>
      <c r="G256" s="232">
        <v>818.80000000000018</v>
      </c>
      <c r="H256" s="232">
        <v>890.10000000000014</v>
      </c>
      <c r="I256" s="232">
        <v>904.7</v>
      </c>
      <c r="J256" s="232">
        <v>925.75000000000011</v>
      </c>
      <c r="K256" s="231">
        <v>883.65</v>
      </c>
      <c r="L256" s="231">
        <v>848</v>
      </c>
      <c r="M256" s="231">
        <v>3.21116</v>
      </c>
      <c r="N256" s="1"/>
      <c r="O256" s="1"/>
    </row>
    <row r="257" spans="1:15" ht="12.75" customHeight="1">
      <c r="A257" s="30">
        <v>247</v>
      </c>
      <c r="B257" s="217" t="s">
        <v>393</v>
      </c>
      <c r="C257" s="231">
        <v>1992.35</v>
      </c>
      <c r="D257" s="232">
        <v>1986.45</v>
      </c>
      <c r="E257" s="232">
        <v>1973.9</v>
      </c>
      <c r="F257" s="232">
        <v>1955.45</v>
      </c>
      <c r="G257" s="232">
        <v>1942.9</v>
      </c>
      <c r="H257" s="232">
        <v>2004.9</v>
      </c>
      <c r="I257" s="232">
        <v>2017.4499999999998</v>
      </c>
      <c r="J257" s="232">
        <v>2035.9</v>
      </c>
      <c r="K257" s="231">
        <v>1999</v>
      </c>
      <c r="L257" s="231">
        <v>1968</v>
      </c>
      <c r="M257" s="231">
        <v>0.24176</v>
      </c>
      <c r="N257" s="1"/>
      <c r="O257" s="1"/>
    </row>
    <row r="258" spans="1:15" ht="12.75" customHeight="1">
      <c r="A258" s="30">
        <v>248</v>
      </c>
      <c r="B258" s="217" t="s">
        <v>394</v>
      </c>
      <c r="C258" s="231">
        <v>2967.05</v>
      </c>
      <c r="D258" s="232">
        <v>2956.6000000000004</v>
      </c>
      <c r="E258" s="232">
        <v>2937.3000000000006</v>
      </c>
      <c r="F258" s="232">
        <v>2907.55</v>
      </c>
      <c r="G258" s="232">
        <v>2888.2500000000005</v>
      </c>
      <c r="H258" s="232">
        <v>2986.3500000000008</v>
      </c>
      <c r="I258" s="232">
        <v>3005.65</v>
      </c>
      <c r="J258" s="232">
        <v>3035.400000000001</v>
      </c>
      <c r="K258" s="231">
        <v>2975.9</v>
      </c>
      <c r="L258" s="231">
        <v>2926.85</v>
      </c>
      <c r="M258" s="231">
        <v>0.48870000000000002</v>
      </c>
      <c r="N258" s="1"/>
      <c r="O258" s="1"/>
    </row>
    <row r="259" spans="1:15" ht="12.75" customHeight="1">
      <c r="A259" s="30">
        <v>249</v>
      </c>
      <c r="B259" s="217" t="s">
        <v>857</v>
      </c>
      <c r="C259" s="231">
        <v>554.15</v>
      </c>
      <c r="D259" s="232">
        <v>556.58333333333337</v>
      </c>
      <c r="E259" s="232">
        <v>545.16666666666674</v>
      </c>
      <c r="F259" s="232">
        <v>536.18333333333339</v>
      </c>
      <c r="G259" s="232">
        <v>524.76666666666677</v>
      </c>
      <c r="H259" s="232">
        <v>565.56666666666672</v>
      </c>
      <c r="I259" s="232">
        <v>576.98333333333346</v>
      </c>
      <c r="J259" s="232">
        <v>585.9666666666667</v>
      </c>
      <c r="K259" s="231">
        <v>568</v>
      </c>
      <c r="L259" s="231">
        <v>547.6</v>
      </c>
      <c r="M259" s="231">
        <v>3.2012399999999999</v>
      </c>
      <c r="N259" s="1"/>
      <c r="O259" s="1"/>
    </row>
    <row r="260" spans="1:15" ht="12.75" customHeight="1">
      <c r="A260" s="30">
        <v>250</v>
      </c>
      <c r="B260" s="217" t="s">
        <v>395</v>
      </c>
      <c r="C260" s="231">
        <v>746.85</v>
      </c>
      <c r="D260" s="232">
        <v>750.19999999999993</v>
      </c>
      <c r="E260" s="232">
        <v>736.39999999999986</v>
      </c>
      <c r="F260" s="232">
        <v>725.94999999999993</v>
      </c>
      <c r="G260" s="232">
        <v>712.14999999999986</v>
      </c>
      <c r="H260" s="232">
        <v>760.64999999999986</v>
      </c>
      <c r="I260" s="232">
        <v>774.44999999999982</v>
      </c>
      <c r="J260" s="232">
        <v>784.89999999999986</v>
      </c>
      <c r="K260" s="231">
        <v>764</v>
      </c>
      <c r="L260" s="231">
        <v>739.75</v>
      </c>
      <c r="M260" s="231">
        <v>1.3279099999999999</v>
      </c>
      <c r="N260" s="1"/>
      <c r="O260" s="1"/>
    </row>
    <row r="261" spans="1:15" ht="12.75" customHeight="1">
      <c r="A261" s="30">
        <v>251</v>
      </c>
      <c r="B261" s="217" t="s">
        <v>396</v>
      </c>
      <c r="C261" s="231">
        <v>411.7</v>
      </c>
      <c r="D261" s="232">
        <v>411.61666666666662</v>
      </c>
      <c r="E261" s="232">
        <v>408.58333333333326</v>
      </c>
      <c r="F261" s="232">
        <v>405.46666666666664</v>
      </c>
      <c r="G261" s="232">
        <v>402.43333333333328</v>
      </c>
      <c r="H261" s="232">
        <v>414.73333333333323</v>
      </c>
      <c r="I261" s="232">
        <v>417.76666666666665</v>
      </c>
      <c r="J261" s="232">
        <v>420.88333333333321</v>
      </c>
      <c r="K261" s="231">
        <v>414.65</v>
      </c>
      <c r="L261" s="231">
        <v>408.5</v>
      </c>
      <c r="M261" s="231">
        <v>3.19923</v>
      </c>
      <c r="N261" s="1"/>
      <c r="O261" s="1"/>
    </row>
    <row r="262" spans="1:15" ht="12.75" customHeight="1">
      <c r="A262" s="30">
        <v>252</v>
      </c>
      <c r="B262" s="217" t="s">
        <v>397</v>
      </c>
      <c r="C262" s="231">
        <v>72.400000000000006</v>
      </c>
      <c r="D262" s="232">
        <v>72.233333333333334</v>
      </c>
      <c r="E262" s="232">
        <v>71.466666666666669</v>
      </c>
      <c r="F262" s="232">
        <v>70.533333333333331</v>
      </c>
      <c r="G262" s="232">
        <v>69.766666666666666</v>
      </c>
      <c r="H262" s="232">
        <v>73.166666666666671</v>
      </c>
      <c r="I262" s="232">
        <v>73.933333333333351</v>
      </c>
      <c r="J262" s="232">
        <v>74.866666666666674</v>
      </c>
      <c r="K262" s="231">
        <v>73</v>
      </c>
      <c r="L262" s="231">
        <v>71.3</v>
      </c>
      <c r="M262" s="231">
        <v>8.0329499999999996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264.85000000000002</v>
      </c>
      <c r="D263" s="232">
        <v>265.88333333333338</v>
      </c>
      <c r="E263" s="232">
        <v>261.96666666666675</v>
      </c>
      <c r="F263" s="232">
        <v>259.08333333333337</v>
      </c>
      <c r="G263" s="232">
        <v>255.16666666666674</v>
      </c>
      <c r="H263" s="232">
        <v>268.76666666666677</v>
      </c>
      <c r="I263" s="232">
        <v>272.68333333333339</v>
      </c>
      <c r="J263" s="232">
        <v>275.56666666666678</v>
      </c>
      <c r="K263" s="231">
        <v>269.8</v>
      </c>
      <c r="L263" s="231">
        <v>263</v>
      </c>
      <c r="M263" s="231">
        <v>5.1350100000000003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767.15</v>
      </c>
      <c r="D264" s="232">
        <v>763.95000000000016</v>
      </c>
      <c r="E264" s="232">
        <v>758.40000000000032</v>
      </c>
      <c r="F264" s="232">
        <v>749.6500000000002</v>
      </c>
      <c r="G264" s="232">
        <v>744.10000000000036</v>
      </c>
      <c r="H264" s="232">
        <v>772.70000000000027</v>
      </c>
      <c r="I264" s="232">
        <v>778.25000000000023</v>
      </c>
      <c r="J264" s="232">
        <v>787.00000000000023</v>
      </c>
      <c r="K264" s="231">
        <v>769.5</v>
      </c>
      <c r="L264" s="231">
        <v>755.2</v>
      </c>
      <c r="M264" s="231">
        <v>17.40579</v>
      </c>
      <c r="N264" s="1"/>
      <c r="O264" s="1"/>
    </row>
    <row r="265" spans="1:15" ht="12.75" customHeight="1">
      <c r="A265" s="30">
        <v>255</v>
      </c>
      <c r="B265" s="217" t="s">
        <v>398</v>
      </c>
      <c r="C265" s="231">
        <v>105.5</v>
      </c>
      <c r="D265" s="232">
        <v>105.71666666666665</v>
      </c>
      <c r="E265" s="232">
        <v>104.7833333333333</v>
      </c>
      <c r="F265" s="232">
        <v>104.06666666666665</v>
      </c>
      <c r="G265" s="232">
        <v>103.1333333333333</v>
      </c>
      <c r="H265" s="232">
        <v>106.43333333333331</v>
      </c>
      <c r="I265" s="232">
        <v>107.36666666666667</v>
      </c>
      <c r="J265" s="232">
        <v>108.08333333333331</v>
      </c>
      <c r="K265" s="231">
        <v>106.65</v>
      </c>
      <c r="L265" s="231">
        <v>105</v>
      </c>
      <c r="M265" s="231">
        <v>8.1524199999999993</v>
      </c>
      <c r="N265" s="1"/>
      <c r="O265" s="1"/>
    </row>
    <row r="266" spans="1:15" ht="12.75" customHeight="1">
      <c r="A266" s="30">
        <v>256</v>
      </c>
      <c r="B266" s="217" t="s">
        <v>399</v>
      </c>
      <c r="C266" s="231">
        <v>243.4</v>
      </c>
      <c r="D266" s="232">
        <v>244.36666666666667</v>
      </c>
      <c r="E266" s="232">
        <v>240.03333333333336</v>
      </c>
      <c r="F266" s="232">
        <v>236.66666666666669</v>
      </c>
      <c r="G266" s="232">
        <v>232.33333333333337</v>
      </c>
      <c r="H266" s="232">
        <v>247.73333333333335</v>
      </c>
      <c r="I266" s="232">
        <v>252.06666666666666</v>
      </c>
      <c r="J266" s="232">
        <v>255.43333333333334</v>
      </c>
      <c r="K266" s="231">
        <v>248.7</v>
      </c>
      <c r="L266" s="231">
        <v>241</v>
      </c>
      <c r="M266" s="231">
        <v>8.7539800000000003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601.04999999999995</v>
      </c>
      <c r="D267" s="232">
        <v>597.43333333333328</v>
      </c>
      <c r="E267" s="232">
        <v>591.36666666666656</v>
      </c>
      <c r="F267" s="232">
        <v>581.68333333333328</v>
      </c>
      <c r="G267" s="232">
        <v>575.61666666666656</v>
      </c>
      <c r="H267" s="232">
        <v>607.11666666666656</v>
      </c>
      <c r="I267" s="232">
        <v>613.18333333333339</v>
      </c>
      <c r="J267" s="232">
        <v>622.86666666666656</v>
      </c>
      <c r="K267" s="231">
        <v>603.5</v>
      </c>
      <c r="L267" s="231">
        <v>587.75</v>
      </c>
      <c r="M267" s="231">
        <v>40.792610000000003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503.8</v>
      </c>
      <c r="D268" s="232">
        <v>500.8</v>
      </c>
      <c r="E268" s="232">
        <v>495.65000000000003</v>
      </c>
      <c r="F268" s="232">
        <v>487.5</v>
      </c>
      <c r="G268" s="232">
        <v>482.35</v>
      </c>
      <c r="H268" s="232">
        <v>508.95000000000005</v>
      </c>
      <c r="I268" s="232">
        <v>514.1</v>
      </c>
      <c r="J268" s="232">
        <v>522.25</v>
      </c>
      <c r="K268" s="231">
        <v>505.95</v>
      </c>
      <c r="L268" s="231">
        <v>492.65</v>
      </c>
      <c r="M268" s="231">
        <v>16.703579999999999</v>
      </c>
      <c r="N268" s="1"/>
      <c r="O268" s="1"/>
    </row>
    <row r="269" spans="1:15" ht="12.75" customHeight="1">
      <c r="A269" s="30">
        <v>259</v>
      </c>
      <c r="B269" s="217" t="s">
        <v>778</v>
      </c>
      <c r="C269" s="231">
        <v>497.6</v>
      </c>
      <c r="D269" s="232">
        <v>499.7833333333333</v>
      </c>
      <c r="E269" s="232">
        <v>492.91666666666663</v>
      </c>
      <c r="F269" s="232">
        <v>488.23333333333335</v>
      </c>
      <c r="G269" s="232">
        <v>481.36666666666667</v>
      </c>
      <c r="H269" s="232">
        <v>504.46666666666658</v>
      </c>
      <c r="I269" s="232">
        <v>511.33333333333326</v>
      </c>
      <c r="J269" s="232">
        <v>516.01666666666654</v>
      </c>
      <c r="K269" s="231">
        <v>506.65</v>
      </c>
      <c r="L269" s="231">
        <v>495.1</v>
      </c>
      <c r="M269" s="231">
        <v>3.67299</v>
      </c>
      <c r="N269" s="1"/>
      <c r="O269" s="1"/>
    </row>
    <row r="270" spans="1:15" ht="12.75" customHeight="1">
      <c r="A270" s="30">
        <v>260</v>
      </c>
      <c r="B270" s="217" t="s">
        <v>779</v>
      </c>
      <c r="C270" s="231">
        <v>357.55</v>
      </c>
      <c r="D270" s="232">
        <v>357.4666666666667</v>
      </c>
      <c r="E270" s="232">
        <v>353.13333333333338</v>
      </c>
      <c r="F270" s="232">
        <v>348.7166666666667</v>
      </c>
      <c r="G270" s="232">
        <v>344.38333333333338</v>
      </c>
      <c r="H270" s="232">
        <v>361.88333333333338</v>
      </c>
      <c r="I270" s="232">
        <v>366.21666666666664</v>
      </c>
      <c r="J270" s="232">
        <v>370.63333333333338</v>
      </c>
      <c r="K270" s="231">
        <v>361.8</v>
      </c>
      <c r="L270" s="231">
        <v>353.05</v>
      </c>
      <c r="M270" s="231">
        <v>0.84933000000000003</v>
      </c>
      <c r="N270" s="1"/>
      <c r="O270" s="1"/>
    </row>
    <row r="271" spans="1:15" ht="12.75" customHeight="1">
      <c r="A271" s="30">
        <v>261</v>
      </c>
      <c r="B271" s="217" t="s">
        <v>400</v>
      </c>
      <c r="C271" s="231">
        <v>675.1</v>
      </c>
      <c r="D271" s="232">
        <v>662.0333333333333</v>
      </c>
      <c r="E271" s="232">
        <v>644.06666666666661</v>
      </c>
      <c r="F271" s="232">
        <v>613.0333333333333</v>
      </c>
      <c r="G271" s="232">
        <v>595.06666666666661</v>
      </c>
      <c r="H271" s="232">
        <v>693.06666666666661</v>
      </c>
      <c r="I271" s="232">
        <v>711.0333333333333</v>
      </c>
      <c r="J271" s="232">
        <v>742.06666666666661</v>
      </c>
      <c r="K271" s="231">
        <v>680</v>
      </c>
      <c r="L271" s="231">
        <v>631</v>
      </c>
      <c r="M271" s="231">
        <v>24.038640000000001</v>
      </c>
      <c r="N271" s="1"/>
      <c r="O271" s="1"/>
    </row>
    <row r="272" spans="1:15" ht="12.75" customHeight="1">
      <c r="A272" s="30">
        <v>262</v>
      </c>
      <c r="B272" s="217" t="s">
        <v>401</v>
      </c>
      <c r="C272" s="231">
        <v>205</v>
      </c>
      <c r="D272" s="232">
        <v>204.9</v>
      </c>
      <c r="E272" s="232">
        <v>202.35000000000002</v>
      </c>
      <c r="F272" s="232">
        <v>199.70000000000002</v>
      </c>
      <c r="G272" s="232">
        <v>197.15000000000003</v>
      </c>
      <c r="H272" s="232">
        <v>207.55</v>
      </c>
      <c r="I272" s="232">
        <v>210.10000000000002</v>
      </c>
      <c r="J272" s="232">
        <v>212.75</v>
      </c>
      <c r="K272" s="231">
        <v>207.45</v>
      </c>
      <c r="L272" s="231">
        <v>202.25</v>
      </c>
      <c r="M272" s="231">
        <v>2.7035999999999998</v>
      </c>
      <c r="N272" s="1"/>
      <c r="O272" s="1"/>
    </row>
    <row r="273" spans="1:15" ht="12.75" customHeight="1">
      <c r="A273" s="30">
        <v>263</v>
      </c>
      <c r="B273" s="217" t="s">
        <v>402</v>
      </c>
      <c r="C273" s="231">
        <v>516.95000000000005</v>
      </c>
      <c r="D273" s="232">
        <v>523.41666666666663</v>
      </c>
      <c r="E273" s="232">
        <v>509.83333333333326</v>
      </c>
      <c r="F273" s="232">
        <v>502.71666666666658</v>
      </c>
      <c r="G273" s="232">
        <v>489.13333333333321</v>
      </c>
      <c r="H273" s="232">
        <v>530.5333333333333</v>
      </c>
      <c r="I273" s="232">
        <v>544.11666666666656</v>
      </c>
      <c r="J273" s="232">
        <v>551.23333333333335</v>
      </c>
      <c r="K273" s="231">
        <v>537</v>
      </c>
      <c r="L273" s="231">
        <v>516.29999999999995</v>
      </c>
      <c r="M273" s="231">
        <v>2.7436799999999999</v>
      </c>
      <c r="N273" s="1"/>
      <c r="O273" s="1"/>
    </row>
    <row r="274" spans="1:15" ht="12.75" customHeight="1">
      <c r="A274" s="30">
        <v>264</v>
      </c>
      <c r="B274" s="217" t="s">
        <v>403</v>
      </c>
      <c r="C274" s="231">
        <v>1466.85</v>
      </c>
      <c r="D274" s="232">
        <v>1467.6666666666667</v>
      </c>
      <c r="E274" s="232">
        <v>1451.1833333333334</v>
      </c>
      <c r="F274" s="232">
        <v>1435.5166666666667</v>
      </c>
      <c r="G274" s="232">
        <v>1419.0333333333333</v>
      </c>
      <c r="H274" s="232">
        <v>1483.3333333333335</v>
      </c>
      <c r="I274" s="232">
        <v>1499.8166666666666</v>
      </c>
      <c r="J274" s="232">
        <v>1515.4833333333336</v>
      </c>
      <c r="K274" s="231">
        <v>1484.15</v>
      </c>
      <c r="L274" s="231">
        <v>1452</v>
      </c>
      <c r="M274" s="231">
        <v>1.51142</v>
      </c>
      <c r="N274" s="1"/>
      <c r="O274" s="1"/>
    </row>
    <row r="275" spans="1:15" ht="12.75" customHeight="1">
      <c r="A275" s="30">
        <v>265</v>
      </c>
      <c r="B275" s="217" t="s">
        <v>404</v>
      </c>
      <c r="C275" s="231">
        <v>263.8</v>
      </c>
      <c r="D275" s="232">
        <v>265.01666666666671</v>
      </c>
      <c r="E275" s="232">
        <v>260.13333333333344</v>
      </c>
      <c r="F275" s="232">
        <v>256.46666666666675</v>
      </c>
      <c r="G275" s="232">
        <v>251.58333333333348</v>
      </c>
      <c r="H275" s="232">
        <v>268.68333333333339</v>
      </c>
      <c r="I275" s="232">
        <v>273.56666666666672</v>
      </c>
      <c r="J275" s="232">
        <v>277.23333333333335</v>
      </c>
      <c r="K275" s="231">
        <v>269.89999999999998</v>
      </c>
      <c r="L275" s="231">
        <v>261.35000000000002</v>
      </c>
      <c r="M275" s="231">
        <v>1.79349</v>
      </c>
      <c r="N275" s="1"/>
      <c r="O275" s="1"/>
    </row>
    <row r="276" spans="1:15" ht="12.75" customHeight="1">
      <c r="A276" s="30">
        <v>266</v>
      </c>
      <c r="B276" s="217" t="s">
        <v>405</v>
      </c>
      <c r="C276" s="231">
        <v>692.6</v>
      </c>
      <c r="D276" s="232">
        <v>695.36666666666667</v>
      </c>
      <c r="E276" s="232">
        <v>682.73333333333335</v>
      </c>
      <c r="F276" s="232">
        <v>672.86666666666667</v>
      </c>
      <c r="G276" s="232">
        <v>660.23333333333335</v>
      </c>
      <c r="H276" s="232">
        <v>705.23333333333335</v>
      </c>
      <c r="I276" s="232">
        <v>717.86666666666679</v>
      </c>
      <c r="J276" s="232">
        <v>727.73333333333335</v>
      </c>
      <c r="K276" s="231">
        <v>708</v>
      </c>
      <c r="L276" s="231">
        <v>685.5</v>
      </c>
      <c r="M276" s="231">
        <v>6.1985000000000001</v>
      </c>
      <c r="N276" s="1"/>
      <c r="O276" s="1"/>
    </row>
    <row r="277" spans="1:15" ht="12.75" customHeight="1">
      <c r="A277" s="30">
        <v>267</v>
      </c>
      <c r="B277" s="217" t="s">
        <v>406</v>
      </c>
      <c r="C277" s="231">
        <v>405.9</v>
      </c>
      <c r="D277" s="232">
        <v>404.83333333333331</v>
      </c>
      <c r="E277" s="232">
        <v>400.16666666666663</v>
      </c>
      <c r="F277" s="232">
        <v>394.43333333333334</v>
      </c>
      <c r="G277" s="232">
        <v>389.76666666666665</v>
      </c>
      <c r="H277" s="232">
        <v>410.56666666666661</v>
      </c>
      <c r="I277" s="232">
        <v>415.23333333333323</v>
      </c>
      <c r="J277" s="232">
        <v>420.96666666666658</v>
      </c>
      <c r="K277" s="231">
        <v>409.5</v>
      </c>
      <c r="L277" s="231">
        <v>399.1</v>
      </c>
      <c r="M277" s="231">
        <v>2.2178800000000001</v>
      </c>
      <c r="N277" s="1"/>
      <c r="O277" s="1"/>
    </row>
    <row r="278" spans="1:15" ht="12.75" customHeight="1">
      <c r="A278" s="30">
        <v>268</v>
      </c>
      <c r="B278" s="217" t="s">
        <v>407</v>
      </c>
      <c r="C278" s="231">
        <v>1070.0999999999999</v>
      </c>
      <c r="D278" s="232">
        <v>1067.55</v>
      </c>
      <c r="E278" s="232">
        <v>1057.55</v>
      </c>
      <c r="F278" s="232">
        <v>1045</v>
      </c>
      <c r="G278" s="232">
        <v>1035</v>
      </c>
      <c r="H278" s="232">
        <v>1080.0999999999999</v>
      </c>
      <c r="I278" s="232">
        <v>1090.0999999999999</v>
      </c>
      <c r="J278" s="232">
        <v>1102.6499999999999</v>
      </c>
      <c r="K278" s="231">
        <v>1077.55</v>
      </c>
      <c r="L278" s="231">
        <v>1055</v>
      </c>
      <c r="M278" s="231">
        <v>0.78390000000000004</v>
      </c>
      <c r="N278" s="1"/>
      <c r="O278" s="1"/>
    </row>
    <row r="279" spans="1:15" ht="12.75" customHeight="1">
      <c r="A279" s="30">
        <v>269</v>
      </c>
      <c r="B279" s="217" t="s">
        <v>408</v>
      </c>
      <c r="C279" s="231">
        <v>519.20000000000005</v>
      </c>
      <c r="D279" s="232">
        <v>522.23333333333335</v>
      </c>
      <c r="E279" s="232">
        <v>513.4666666666667</v>
      </c>
      <c r="F279" s="232">
        <v>507.73333333333335</v>
      </c>
      <c r="G279" s="232">
        <v>498.9666666666667</v>
      </c>
      <c r="H279" s="232">
        <v>527.9666666666667</v>
      </c>
      <c r="I279" s="232">
        <v>536.73333333333335</v>
      </c>
      <c r="J279" s="232">
        <v>542.4666666666667</v>
      </c>
      <c r="K279" s="231">
        <v>531</v>
      </c>
      <c r="L279" s="231">
        <v>516.5</v>
      </c>
      <c r="M279" s="231">
        <v>1.3643000000000001</v>
      </c>
      <c r="N279" s="1"/>
      <c r="O279" s="1"/>
    </row>
    <row r="280" spans="1:15" ht="12.75" customHeight="1">
      <c r="A280" s="30">
        <v>270</v>
      </c>
      <c r="B280" s="217" t="s">
        <v>780</v>
      </c>
      <c r="C280" s="231">
        <v>119</v>
      </c>
      <c r="D280" s="232">
        <v>119.89999999999999</v>
      </c>
      <c r="E280" s="232">
        <v>117.59999999999998</v>
      </c>
      <c r="F280" s="232">
        <v>116.19999999999999</v>
      </c>
      <c r="G280" s="232">
        <v>113.89999999999998</v>
      </c>
      <c r="H280" s="232">
        <v>121.29999999999998</v>
      </c>
      <c r="I280" s="232">
        <v>123.6</v>
      </c>
      <c r="J280" s="232">
        <v>124.99999999999999</v>
      </c>
      <c r="K280" s="231">
        <v>122.2</v>
      </c>
      <c r="L280" s="231">
        <v>118.5</v>
      </c>
      <c r="M280" s="231">
        <v>21.25159</v>
      </c>
      <c r="N280" s="1"/>
      <c r="O280" s="1"/>
    </row>
    <row r="281" spans="1:15" ht="12.75" customHeight="1">
      <c r="A281" s="30">
        <v>271</v>
      </c>
      <c r="B281" s="217" t="s">
        <v>409</v>
      </c>
      <c r="C281" s="231">
        <v>416.4</v>
      </c>
      <c r="D281" s="232">
        <v>415.05</v>
      </c>
      <c r="E281" s="232">
        <v>410.8</v>
      </c>
      <c r="F281" s="232">
        <v>405.2</v>
      </c>
      <c r="G281" s="232">
        <v>400.95</v>
      </c>
      <c r="H281" s="232">
        <v>420.65000000000003</v>
      </c>
      <c r="I281" s="232">
        <v>424.90000000000003</v>
      </c>
      <c r="J281" s="232">
        <v>430.50000000000006</v>
      </c>
      <c r="K281" s="231">
        <v>419.3</v>
      </c>
      <c r="L281" s="231">
        <v>409.45</v>
      </c>
      <c r="M281" s="231">
        <v>1.3900399999999999</v>
      </c>
      <c r="N281" s="1"/>
      <c r="O281" s="1"/>
    </row>
    <row r="282" spans="1:15" ht="12.75" customHeight="1">
      <c r="A282" s="30">
        <v>272</v>
      </c>
      <c r="B282" s="217" t="s">
        <v>410</v>
      </c>
      <c r="C282" s="231">
        <v>105.85</v>
      </c>
      <c r="D282" s="232">
        <v>106.38333333333333</v>
      </c>
      <c r="E282" s="232">
        <v>104.76666666666665</v>
      </c>
      <c r="F282" s="232">
        <v>103.68333333333332</v>
      </c>
      <c r="G282" s="232">
        <v>102.06666666666665</v>
      </c>
      <c r="H282" s="232">
        <v>107.46666666666665</v>
      </c>
      <c r="I282" s="232">
        <v>109.08333333333333</v>
      </c>
      <c r="J282" s="232">
        <v>110.16666666666666</v>
      </c>
      <c r="K282" s="231">
        <v>108</v>
      </c>
      <c r="L282" s="231">
        <v>105.3</v>
      </c>
      <c r="M282" s="231">
        <v>22.099959999999999</v>
      </c>
      <c r="N282" s="1"/>
      <c r="O282" s="1"/>
    </row>
    <row r="283" spans="1:15" ht="12.75" customHeight="1">
      <c r="A283" s="30">
        <v>273</v>
      </c>
      <c r="B283" s="217" t="s">
        <v>411</v>
      </c>
      <c r="C283" s="231">
        <v>488.6</v>
      </c>
      <c r="D283" s="232">
        <v>487.4666666666667</v>
      </c>
      <c r="E283" s="232">
        <v>482.48333333333341</v>
      </c>
      <c r="F283" s="232">
        <v>476.36666666666673</v>
      </c>
      <c r="G283" s="232">
        <v>471.38333333333344</v>
      </c>
      <c r="H283" s="232">
        <v>493.58333333333337</v>
      </c>
      <c r="I283" s="232">
        <v>498.56666666666672</v>
      </c>
      <c r="J283" s="232">
        <v>504.68333333333334</v>
      </c>
      <c r="K283" s="231">
        <v>492.45</v>
      </c>
      <c r="L283" s="231">
        <v>481.35</v>
      </c>
      <c r="M283" s="231">
        <v>1.44038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1799.1</v>
      </c>
      <c r="D284" s="232">
        <v>1807.3666666666668</v>
      </c>
      <c r="E284" s="232">
        <v>1787.7333333333336</v>
      </c>
      <c r="F284" s="232">
        <v>1776.3666666666668</v>
      </c>
      <c r="G284" s="232">
        <v>1756.7333333333336</v>
      </c>
      <c r="H284" s="232">
        <v>1818.7333333333336</v>
      </c>
      <c r="I284" s="232">
        <v>1838.3666666666668</v>
      </c>
      <c r="J284" s="232">
        <v>1849.7333333333336</v>
      </c>
      <c r="K284" s="231">
        <v>1827</v>
      </c>
      <c r="L284" s="231">
        <v>1796</v>
      </c>
      <c r="M284" s="231">
        <v>28.352319999999999</v>
      </c>
      <c r="N284" s="1"/>
      <c r="O284" s="1"/>
    </row>
    <row r="285" spans="1:15" ht="12.75" customHeight="1">
      <c r="A285" s="30">
        <v>275</v>
      </c>
      <c r="B285" s="217" t="s">
        <v>765</v>
      </c>
      <c r="C285" s="231">
        <v>1489.7</v>
      </c>
      <c r="D285" s="232">
        <v>1492</v>
      </c>
      <c r="E285" s="232">
        <v>1477.7</v>
      </c>
      <c r="F285" s="232">
        <v>1465.7</v>
      </c>
      <c r="G285" s="232">
        <v>1451.4</v>
      </c>
      <c r="H285" s="232">
        <v>1504</v>
      </c>
      <c r="I285" s="232">
        <v>1518.3000000000002</v>
      </c>
      <c r="J285" s="232">
        <v>1530.3</v>
      </c>
      <c r="K285" s="231">
        <v>1506.3</v>
      </c>
      <c r="L285" s="231">
        <v>1480</v>
      </c>
      <c r="M285" s="231">
        <v>0.15653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95.25</v>
      </c>
      <c r="D286" s="232">
        <v>95.05</v>
      </c>
      <c r="E286" s="232">
        <v>94.35</v>
      </c>
      <c r="F286" s="232">
        <v>93.45</v>
      </c>
      <c r="G286" s="232">
        <v>92.75</v>
      </c>
      <c r="H286" s="232">
        <v>95.949999999999989</v>
      </c>
      <c r="I286" s="232">
        <v>96.65</v>
      </c>
      <c r="J286" s="232">
        <v>97.549999999999983</v>
      </c>
      <c r="K286" s="231">
        <v>95.75</v>
      </c>
      <c r="L286" s="231">
        <v>94.15</v>
      </c>
      <c r="M286" s="231">
        <v>52.819299999999998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3419.1</v>
      </c>
      <c r="D287" s="232">
        <v>3422.0833333333335</v>
      </c>
      <c r="E287" s="232">
        <v>3404.3666666666668</v>
      </c>
      <c r="F287" s="232">
        <v>3389.6333333333332</v>
      </c>
      <c r="G287" s="232">
        <v>3371.9166666666665</v>
      </c>
      <c r="H287" s="232">
        <v>3436.8166666666671</v>
      </c>
      <c r="I287" s="232">
        <v>3454.5333333333333</v>
      </c>
      <c r="J287" s="232">
        <v>3469.2666666666673</v>
      </c>
      <c r="K287" s="231">
        <v>3439.8</v>
      </c>
      <c r="L287" s="231">
        <v>3407.35</v>
      </c>
      <c r="M287" s="231">
        <v>3.43926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396.4</v>
      </c>
      <c r="D288" s="232">
        <v>395.95</v>
      </c>
      <c r="E288" s="232">
        <v>393.45</v>
      </c>
      <c r="F288" s="232">
        <v>390.5</v>
      </c>
      <c r="G288" s="232">
        <v>388</v>
      </c>
      <c r="H288" s="232">
        <v>398.9</v>
      </c>
      <c r="I288" s="232">
        <v>401.4</v>
      </c>
      <c r="J288" s="232">
        <v>404.34999999999997</v>
      </c>
      <c r="K288" s="231">
        <v>398.45</v>
      </c>
      <c r="L288" s="231">
        <v>393</v>
      </c>
      <c r="M288" s="231">
        <v>7.6416399999999998</v>
      </c>
      <c r="N288" s="1"/>
      <c r="O288" s="1"/>
    </row>
    <row r="289" spans="1:15" ht="12.75" customHeight="1">
      <c r="A289" s="30">
        <v>279</v>
      </c>
      <c r="B289" s="217" t="s">
        <v>412</v>
      </c>
      <c r="C289" s="231">
        <v>11416.1</v>
      </c>
      <c r="D289" s="232">
        <v>11458.9</v>
      </c>
      <c r="E289" s="232">
        <v>11337.199999999999</v>
      </c>
      <c r="F289" s="232">
        <v>11258.3</v>
      </c>
      <c r="G289" s="232">
        <v>11136.599999999999</v>
      </c>
      <c r="H289" s="232">
        <v>11537.8</v>
      </c>
      <c r="I289" s="232">
        <v>11659.5</v>
      </c>
      <c r="J289" s="232">
        <v>11738.4</v>
      </c>
      <c r="K289" s="231">
        <v>11580.6</v>
      </c>
      <c r="L289" s="231">
        <v>11380</v>
      </c>
      <c r="M289" s="231">
        <v>4.5269999999999998E-2</v>
      </c>
      <c r="N289" s="1"/>
      <c r="O289" s="1"/>
    </row>
    <row r="290" spans="1:15" ht="12.75" customHeight="1">
      <c r="A290" s="30">
        <v>280</v>
      </c>
      <c r="B290" s="217" t="s">
        <v>880</v>
      </c>
      <c r="C290" s="231">
        <v>4273.75</v>
      </c>
      <c r="D290" s="232">
        <v>4277</v>
      </c>
      <c r="E290" s="232">
        <v>4252.75</v>
      </c>
      <c r="F290" s="232">
        <v>4231.75</v>
      </c>
      <c r="G290" s="232">
        <v>4207.5</v>
      </c>
      <c r="H290" s="232">
        <v>4298</v>
      </c>
      <c r="I290" s="232">
        <v>4322.25</v>
      </c>
      <c r="J290" s="232">
        <v>4343.25</v>
      </c>
      <c r="K290" s="231">
        <v>4301.25</v>
      </c>
      <c r="L290" s="231">
        <v>4256</v>
      </c>
      <c r="M290" s="231">
        <v>2.0589599999999999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2266.5</v>
      </c>
      <c r="D291" s="232">
        <v>2247.1</v>
      </c>
      <c r="E291" s="232">
        <v>2219.3999999999996</v>
      </c>
      <c r="F291" s="232">
        <v>2172.2999999999997</v>
      </c>
      <c r="G291" s="232">
        <v>2144.5999999999995</v>
      </c>
      <c r="H291" s="232">
        <v>2294.1999999999998</v>
      </c>
      <c r="I291" s="232">
        <v>2321.8999999999996</v>
      </c>
      <c r="J291" s="232">
        <v>2369</v>
      </c>
      <c r="K291" s="231">
        <v>2274.8000000000002</v>
      </c>
      <c r="L291" s="231">
        <v>2200</v>
      </c>
      <c r="M291" s="231">
        <v>40.900489999999998</v>
      </c>
      <c r="N291" s="1"/>
      <c r="O291" s="1"/>
    </row>
    <row r="292" spans="1:15" ht="12.75" customHeight="1">
      <c r="A292" s="30">
        <v>282</v>
      </c>
      <c r="B292" s="217" t="s">
        <v>821</v>
      </c>
      <c r="C292" s="231">
        <v>367.55</v>
      </c>
      <c r="D292" s="232">
        <v>368.58333333333331</v>
      </c>
      <c r="E292" s="232">
        <v>365.06666666666661</v>
      </c>
      <c r="F292" s="232">
        <v>362.58333333333331</v>
      </c>
      <c r="G292" s="232">
        <v>359.06666666666661</v>
      </c>
      <c r="H292" s="232">
        <v>371.06666666666661</v>
      </c>
      <c r="I292" s="232">
        <v>374.58333333333337</v>
      </c>
      <c r="J292" s="232">
        <v>377.06666666666661</v>
      </c>
      <c r="K292" s="231">
        <v>372.1</v>
      </c>
      <c r="L292" s="231">
        <v>366.1</v>
      </c>
      <c r="M292" s="231">
        <v>1.0511999999999999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354.65</v>
      </c>
      <c r="D293" s="232">
        <v>354.08333333333331</v>
      </c>
      <c r="E293" s="232">
        <v>352.21666666666664</v>
      </c>
      <c r="F293" s="232">
        <v>349.7833333333333</v>
      </c>
      <c r="G293" s="232">
        <v>347.91666666666663</v>
      </c>
      <c r="H293" s="232">
        <v>356.51666666666665</v>
      </c>
      <c r="I293" s="232">
        <v>358.38333333333333</v>
      </c>
      <c r="J293" s="232">
        <v>360.81666666666666</v>
      </c>
      <c r="K293" s="231">
        <v>355.95</v>
      </c>
      <c r="L293" s="231">
        <v>351.65</v>
      </c>
      <c r="M293" s="231">
        <v>7.7415700000000003</v>
      </c>
      <c r="N293" s="1"/>
      <c r="O293" s="1"/>
    </row>
    <row r="294" spans="1:15" ht="12.75" customHeight="1">
      <c r="A294" s="30">
        <v>284</v>
      </c>
      <c r="B294" s="217" t="s">
        <v>782</v>
      </c>
      <c r="C294" s="231">
        <v>286.64999999999998</v>
      </c>
      <c r="D294" s="232">
        <v>287.48333333333329</v>
      </c>
      <c r="E294" s="232">
        <v>285.31666666666661</v>
      </c>
      <c r="F294" s="232">
        <v>283.98333333333329</v>
      </c>
      <c r="G294" s="232">
        <v>281.81666666666661</v>
      </c>
      <c r="H294" s="232">
        <v>288.81666666666661</v>
      </c>
      <c r="I294" s="232">
        <v>290.98333333333323</v>
      </c>
      <c r="J294" s="232">
        <v>292.31666666666661</v>
      </c>
      <c r="K294" s="231">
        <v>289.64999999999998</v>
      </c>
      <c r="L294" s="231">
        <v>286.14999999999998</v>
      </c>
      <c r="M294" s="231">
        <v>1.8069599999999999</v>
      </c>
      <c r="N294" s="1"/>
      <c r="O294" s="1"/>
    </row>
    <row r="295" spans="1:15" ht="12.75" customHeight="1">
      <c r="A295" s="30">
        <v>285</v>
      </c>
      <c r="B295" s="217" t="s">
        <v>849</v>
      </c>
      <c r="C295" s="231">
        <v>706.6</v>
      </c>
      <c r="D295" s="232">
        <v>706.26666666666677</v>
      </c>
      <c r="E295" s="232">
        <v>703.43333333333351</v>
      </c>
      <c r="F295" s="232">
        <v>700.26666666666677</v>
      </c>
      <c r="G295" s="232">
        <v>697.43333333333351</v>
      </c>
      <c r="H295" s="232">
        <v>709.43333333333351</v>
      </c>
      <c r="I295" s="232">
        <v>712.26666666666677</v>
      </c>
      <c r="J295" s="232">
        <v>715.43333333333351</v>
      </c>
      <c r="K295" s="231">
        <v>709.1</v>
      </c>
      <c r="L295" s="231">
        <v>703.1</v>
      </c>
      <c r="M295" s="231">
        <v>6.0165699999999998</v>
      </c>
      <c r="N295" s="1"/>
      <c r="O295" s="1"/>
    </row>
    <row r="296" spans="1:15" ht="12.75" customHeight="1">
      <c r="A296" s="30">
        <v>286</v>
      </c>
      <c r="B296" s="217" t="s">
        <v>413</v>
      </c>
      <c r="C296" s="231">
        <v>3373.55</v>
      </c>
      <c r="D296" s="232">
        <v>3395.7000000000003</v>
      </c>
      <c r="E296" s="232">
        <v>3343.4000000000005</v>
      </c>
      <c r="F296" s="232">
        <v>3313.2500000000005</v>
      </c>
      <c r="G296" s="232">
        <v>3260.9500000000007</v>
      </c>
      <c r="H296" s="232">
        <v>3425.8500000000004</v>
      </c>
      <c r="I296" s="232">
        <v>3478.1500000000005</v>
      </c>
      <c r="J296" s="232">
        <v>3508.3</v>
      </c>
      <c r="K296" s="231">
        <v>3448</v>
      </c>
      <c r="L296" s="231">
        <v>3365.55</v>
      </c>
      <c r="M296" s="231">
        <v>0.18002000000000001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767.15</v>
      </c>
      <c r="D297" s="232">
        <v>763.18333333333339</v>
      </c>
      <c r="E297" s="232">
        <v>756.36666666666679</v>
      </c>
      <c r="F297" s="232">
        <v>745.58333333333337</v>
      </c>
      <c r="G297" s="232">
        <v>738.76666666666677</v>
      </c>
      <c r="H297" s="232">
        <v>773.96666666666681</v>
      </c>
      <c r="I297" s="232">
        <v>780.78333333333342</v>
      </c>
      <c r="J297" s="232">
        <v>791.56666666666683</v>
      </c>
      <c r="K297" s="231">
        <v>770</v>
      </c>
      <c r="L297" s="231">
        <v>752.4</v>
      </c>
      <c r="M297" s="231">
        <v>9.6139399999999995</v>
      </c>
      <c r="N297" s="1"/>
      <c r="O297" s="1"/>
    </row>
    <row r="298" spans="1:15" ht="12.75" customHeight="1">
      <c r="A298" s="30">
        <v>288</v>
      </c>
      <c r="B298" s="217" t="s">
        <v>414</v>
      </c>
      <c r="C298" s="231">
        <v>1524.55</v>
      </c>
      <c r="D298" s="232">
        <v>1527.7666666666664</v>
      </c>
      <c r="E298" s="232">
        <v>1517.8833333333328</v>
      </c>
      <c r="F298" s="232">
        <v>1511.2166666666662</v>
      </c>
      <c r="G298" s="232">
        <v>1501.3333333333326</v>
      </c>
      <c r="H298" s="232">
        <v>1534.4333333333329</v>
      </c>
      <c r="I298" s="232">
        <v>1544.3166666666666</v>
      </c>
      <c r="J298" s="232">
        <v>1550.9833333333331</v>
      </c>
      <c r="K298" s="231">
        <v>1537.65</v>
      </c>
      <c r="L298" s="231">
        <v>1521.1</v>
      </c>
      <c r="M298" s="231">
        <v>0.21331</v>
      </c>
      <c r="N298" s="1"/>
      <c r="O298" s="1"/>
    </row>
    <row r="299" spans="1:15" ht="12.75" customHeight="1">
      <c r="A299" s="30">
        <v>289</v>
      </c>
      <c r="B299" s="217" t="s">
        <v>415</v>
      </c>
      <c r="C299" s="231">
        <v>35.75</v>
      </c>
      <c r="D299" s="232">
        <v>35.783333333333331</v>
      </c>
      <c r="E299" s="232">
        <v>35.566666666666663</v>
      </c>
      <c r="F299" s="232">
        <v>35.383333333333333</v>
      </c>
      <c r="G299" s="232">
        <v>35.166666666666664</v>
      </c>
      <c r="H299" s="232">
        <v>35.966666666666661</v>
      </c>
      <c r="I299" s="232">
        <v>36.18333333333333</v>
      </c>
      <c r="J299" s="232">
        <v>36.36666666666666</v>
      </c>
      <c r="K299" s="231">
        <v>36</v>
      </c>
      <c r="L299" s="231">
        <v>35.6</v>
      </c>
      <c r="M299" s="231">
        <v>6.4053300000000002</v>
      </c>
      <c r="N299" s="1"/>
      <c r="O299" s="1"/>
    </row>
    <row r="300" spans="1:15" ht="12.75" customHeight="1">
      <c r="A300" s="30">
        <v>290</v>
      </c>
      <c r="B300" s="217" t="s">
        <v>416</v>
      </c>
      <c r="C300" s="231">
        <v>169.6</v>
      </c>
      <c r="D300" s="232">
        <v>169.29999999999998</v>
      </c>
      <c r="E300" s="232">
        <v>168.04999999999995</v>
      </c>
      <c r="F300" s="232">
        <v>166.49999999999997</v>
      </c>
      <c r="G300" s="232">
        <v>165.24999999999994</v>
      </c>
      <c r="H300" s="232">
        <v>170.84999999999997</v>
      </c>
      <c r="I300" s="232">
        <v>172.10000000000002</v>
      </c>
      <c r="J300" s="232">
        <v>173.64999999999998</v>
      </c>
      <c r="K300" s="231">
        <v>170.55</v>
      </c>
      <c r="L300" s="231">
        <v>167.75</v>
      </c>
      <c r="M300" s="231">
        <v>1.18181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90196.85</v>
      </c>
      <c r="D301" s="232">
        <v>89958.916666666672</v>
      </c>
      <c r="E301" s="232">
        <v>89517.883333333346</v>
      </c>
      <c r="F301" s="232">
        <v>88838.916666666672</v>
      </c>
      <c r="G301" s="232">
        <v>88397.883333333346</v>
      </c>
      <c r="H301" s="232">
        <v>90637.883333333346</v>
      </c>
      <c r="I301" s="232">
        <v>91078.916666666672</v>
      </c>
      <c r="J301" s="232">
        <v>91757.883333333346</v>
      </c>
      <c r="K301" s="231">
        <v>90399.95</v>
      </c>
      <c r="L301" s="231">
        <v>89279.95</v>
      </c>
      <c r="M301" s="231">
        <v>6.5159999999999996E-2</v>
      </c>
      <c r="N301" s="1"/>
      <c r="O301" s="1"/>
    </row>
    <row r="302" spans="1:15" ht="12.75" customHeight="1">
      <c r="A302" s="30">
        <v>292</v>
      </c>
      <c r="B302" s="217" t="s">
        <v>822</v>
      </c>
      <c r="C302" s="231">
        <v>1690.6</v>
      </c>
      <c r="D302" s="232">
        <v>1693.2</v>
      </c>
      <c r="E302" s="232">
        <v>1682.4</v>
      </c>
      <c r="F302" s="232">
        <v>1674.2</v>
      </c>
      <c r="G302" s="232">
        <v>1663.4</v>
      </c>
      <c r="H302" s="232">
        <v>1701.4</v>
      </c>
      <c r="I302" s="232">
        <v>1712.1999999999998</v>
      </c>
      <c r="J302" s="232">
        <v>1720.4</v>
      </c>
      <c r="K302" s="231">
        <v>1704</v>
      </c>
      <c r="L302" s="231">
        <v>1685</v>
      </c>
      <c r="M302" s="231">
        <v>0.76241999999999999</v>
      </c>
      <c r="N302" s="1"/>
      <c r="O302" s="1"/>
    </row>
    <row r="303" spans="1:15" ht="12.75" customHeight="1">
      <c r="A303" s="30">
        <v>293</v>
      </c>
      <c r="B303" s="217" t="s">
        <v>781</v>
      </c>
      <c r="C303" s="231">
        <v>1106.9000000000001</v>
      </c>
      <c r="D303" s="232">
        <v>1087.3166666666666</v>
      </c>
      <c r="E303" s="232">
        <v>1055.6333333333332</v>
      </c>
      <c r="F303" s="232">
        <v>1004.3666666666666</v>
      </c>
      <c r="G303" s="232">
        <v>972.68333333333317</v>
      </c>
      <c r="H303" s="232">
        <v>1138.5833333333333</v>
      </c>
      <c r="I303" s="232">
        <v>1170.2666666666667</v>
      </c>
      <c r="J303" s="232">
        <v>1221.5333333333333</v>
      </c>
      <c r="K303" s="231">
        <v>1119</v>
      </c>
      <c r="L303" s="231">
        <v>1036.05</v>
      </c>
      <c r="M303" s="231">
        <v>6.0088900000000001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862.65</v>
      </c>
      <c r="D304" s="232">
        <v>860.48333333333323</v>
      </c>
      <c r="E304" s="232">
        <v>854.26666666666642</v>
      </c>
      <c r="F304" s="232">
        <v>845.88333333333321</v>
      </c>
      <c r="G304" s="232">
        <v>839.6666666666664</v>
      </c>
      <c r="H304" s="232">
        <v>868.86666666666645</v>
      </c>
      <c r="I304" s="232">
        <v>875.08333333333337</v>
      </c>
      <c r="J304" s="232">
        <v>883.46666666666647</v>
      </c>
      <c r="K304" s="231">
        <v>866.7</v>
      </c>
      <c r="L304" s="231">
        <v>852.1</v>
      </c>
      <c r="M304" s="231">
        <v>0.83340000000000003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232.15</v>
      </c>
      <c r="D305" s="232">
        <v>231.5</v>
      </c>
      <c r="E305" s="232">
        <v>229.5</v>
      </c>
      <c r="F305" s="232">
        <v>226.85</v>
      </c>
      <c r="G305" s="232">
        <v>224.85</v>
      </c>
      <c r="H305" s="232">
        <v>234.15</v>
      </c>
      <c r="I305" s="232">
        <v>236.15</v>
      </c>
      <c r="J305" s="232">
        <v>238.8</v>
      </c>
      <c r="K305" s="231">
        <v>233.5</v>
      </c>
      <c r="L305" s="231">
        <v>228.85</v>
      </c>
      <c r="M305" s="231">
        <v>19.300599999999999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1322.15</v>
      </c>
      <c r="D306" s="232">
        <v>1318.4166666666667</v>
      </c>
      <c r="E306" s="232">
        <v>1311.8333333333335</v>
      </c>
      <c r="F306" s="232">
        <v>1301.5166666666667</v>
      </c>
      <c r="G306" s="232">
        <v>1294.9333333333334</v>
      </c>
      <c r="H306" s="232">
        <v>1328.7333333333336</v>
      </c>
      <c r="I306" s="232">
        <v>1335.3166666666671</v>
      </c>
      <c r="J306" s="232">
        <v>1345.6333333333337</v>
      </c>
      <c r="K306" s="231">
        <v>1325</v>
      </c>
      <c r="L306" s="231">
        <v>1308.0999999999999</v>
      </c>
      <c r="M306" s="231">
        <v>11.799379999999999</v>
      </c>
      <c r="N306" s="1"/>
      <c r="O306" s="1"/>
    </row>
    <row r="307" spans="1:15" ht="12.75" customHeight="1">
      <c r="A307" s="30">
        <v>297</v>
      </c>
      <c r="B307" s="217" t="s">
        <v>417</v>
      </c>
      <c r="C307" s="231">
        <v>375.7</v>
      </c>
      <c r="D307" s="232">
        <v>376.06666666666666</v>
      </c>
      <c r="E307" s="232">
        <v>372.13333333333333</v>
      </c>
      <c r="F307" s="232">
        <v>368.56666666666666</v>
      </c>
      <c r="G307" s="232">
        <v>364.63333333333333</v>
      </c>
      <c r="H307" s="232">
        <v>379.63333333333333</v>
      </c>
      <c r="I307" s="232">
        <v>383.56666666666661</v>
      </c>
      <c r="J307" s="232">
        <v>387.13333333333333</v>
      </c>
      <c r="K307" s="231">
        <v>380</v>
      </c>
      <c r="L307" s="231">
        <v>372.5</v>
      </c>
      <c r="M307" s="231">
        <v>5.78566</v>
      </c>
      <c r="N307" s="1"/>
      <c r="O307" s="1"/>
    </row>
    <row r="308" spans="1:15" ht="12.75" customHeight="1">
      <c r="A308" s="30">
        <v>298</v>
      </c>
      <c r="B308" s="217" t="s">
        <v>418</v>
      </c>
      <c r="C308" s="231">
        <v>263.05</v>
      </c>
      <c r="D308" s="232">
        <v>263.33333333333331</v>
      </c>
      <c r="E308" s="232">
        <v>261.21666666666664</v>
      </c>
      <c r="F308" s="232">
        <v>259.38333333333333</v>
      </c>
      <c r="G308" s="232">
        <v>257.26666666666665</v>
      </c>
      <c r="H308" s="232">
        <v>265.16666666666663</v>
      </c>
      <c r="I308" s="232">
        <v>267.2833333333333</v>
      </c>
      <c r="J308" s="232">
        <v>269.11666666666662</v>
      </c>
      <c r="K308" s="231">
        <v>265.45</v>
      </c>
      <c r="L308" s="231">
        <v>261.5</v>
      </c>
      <c r="M308" s="231">
        <v>0.57333999999999996</v>
      </c>
      <c r="N308" s="1"/>
      <c r="O308" s="1"/>
    </row>
    <row r="309" spans="1:15" ht="12.75" customHeight="1">
      <c r="A309" s="30">
        <v>299</v>
      </c>
      <c r="B309" s="217" t="s">
        <v>858</v>
      </c>
      <c r="C309" s="231">
        <v>347.8</v>
      </c>
      <c r="D309" s="232">
        <v>347.56666666666666</v>
      </c>
      <c r="E309" s="232">
        <v>343.23333333333335</v>
      </c>
      <c r="F309" s="232">
        <v>338.66666666666669</v>
      </c>
      <c r="G309" s="232">
        <v>334.33333333333337</v>
      </c>
      <c r="H309" s="232">
        <v>352.13333333333333</v>
      </c>
      <c r="I309" s="232">
        <v>356.4666666666667</v>
      </c>
      <c r="J309" s="232">
        <v>361.0333333333333</v>
      </c>
      <c r="K309" s="231">
        <v>351.9</v>
      </c>
      <c r="L309" s="231">
        <v>343</v>
      </c>
      <c r="M309" s="231">
        <v>1.81254</v>
      </c>
      <c r="N309" s="1"/>
      <c r="O309" s="1"/>
    </row>
    <row r="310" spans="1:15" ht="12.75" customHeight="1">
      <c r="A310" s="30">
        <v>300</v>
      </c>
      <c r="B310" s="217" t="s">
        <v>419</v>
      </c>
      <c r="C310" s="231">
        <v>487.1</v>
      </c>
      <c r="D310" s="232">
        <v>489.06666666666666</v>
      </c>
      <c r="E310" s="232">
        <v>480.83333333333331</v>
      </c>
      <c r="F310" s="232">
        <v>474.56666666666666</v>
      </c>
      <c r="G310" s="232">
        <v>466.33333333333331</v>
      </c>
      <c r="H310" s="232">
        <v>495.33333333333331</v>
      </c>
      <c r="I310" s="232">
        <v>503.56666666666666</v>
      </c>
      <c r="J310" s="232">
        <v>509.83333333333331</v>
      </c>
      <c r="K310" s="231">
        <v>497.3</v>
      </c>
      <c r="L310" s="231">
        <v>482.8</v>
      </c>
      <c r="M310" s="231">
        <v>0.90681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116.95</v>
      </c>
      <c r="D311" s="232">
        <v>116.78333333333335</v>
      </c>
      <c r="E311" s="232">
        <v>114.91666666666669</v>
      </c>
      <c r="F311" s="232">
        <v>112.88333333333334</v>
      </c>
      <c r="G311" s="232">
        <v>111.01666666666668</v>
      </c>
      <c r="H311" s="232">
        <v>118.81666666666669</v>
      </c>
      <c r="I311" s="232">
        <v>120.68333333333334</v>
      </c>
      <c r="J311" s="232">
        <v>122.7166666666667</v>
      </c>
      <c r="K311" s="231">
        <v>118.65</v>
      </c>
      <c r="L311" s="231">
        <v>114.75</v>
      </c>
      <c r="M311" s="231">
        <v>99.569019999999995</v>
      </c>
      <c r="N311" s="1"/>
      <c r="O311" s="1"/>
    </row>
    <row r="312" spans="1:15" ht="12.75" customHeight="1">
      <c r="A312" s="30">
        <v>302</v>
      </c>
      <c r="B312" s="217" t="s">
        <v>420</v>
      </c>
      <c r="C312" s="231">
        <v>59.3</v>
      </c>
      <c r="D312" s="232">
        <v>59.033333333333331</v>
      </c>
      <c r="E312" s="232">
        <v>58.11666666666666</v>
      </c>
      <c r="F312" s="232">
        <v>56.93333333333333</v>
      </c>
      <c r="G312" s="232">
        <v>56.016666666666659</v>
      </c>
      <c r="H312" s="232">
        <v>60.216666666666661</v>
      </c>
      <c r="I312" s="232">
        <v>61.133333333333333</v>
      </c>
      <c r="J312" s="232">
        <v>62.316666666666663</v>
      </c>
      <c r="K312" s="231">
        <v>59.95</v>
      </c>
      <c r="L312" s="231">
        <v>57.85</v>
      </c>
      <c r="M312" s="231">
        <v>32.818280000000001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508.05</v>
      </c>
      <c r="D313" s="232">
        <v>507.81666666666661</v>
      </c>
      <c r="E313" s="232">
        <v>505.63333333333321</v>
      </c>
      <c r="F313" s="232">
        <v>503.21666666666658</v>
      </c>
      <c r="G313" s="232">
        <v>501.03333333333319</v>
      </c>
      <c r="H313" s="232">
        <v>510.23333333333323</v>
      </c>
      <c r="I313" s="232">
        <v>512.41666666666663</v>
      </c>
      <c r="J313" s="232">
        <v>514.83333333333326</v>
      </c>
      <c r="K313" s="231">
        <v>510</v>
      </c>
      <c r="L313" s="231">
        <v>505.4</v>
      </c>
      <c r="M313" s="231">
        <v>7.3149499999999996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8494.0499999999993</v>
      </c>
      <c r="D314" s="232">
        <v>8498.5833333333321</v>
      </c>
      <c r="E314" s="232">
        <v>8459.7666666666646</v>
      </c>
      <c r="F314" s="232">
        <v>8425.4833333333318</v>
      </c>
      <c r="G314" s="232">
        <v>8386.6666666666642</v>
      </c>
      <c r="H314" s="232">
        <v>8532.866666666665</v>
      </c>
      <c r="I314" s="232">
        <v>8571.6833333333307</v>
      </c>
      <c r="J314" s="232">
        <v>8605.9666666666653</v>
      </c>
      <c r="K314" s="231">
        <v>8537.4</v>
      </c>
      <c r="L314" s="231">
        <v>8464.2999999999993</v>
      </c>
      <c r="M314" s="231">
        <v>4.0288300000000001</v>
      </c>
      <c r="N314" s="1"/>
      <c r="O314" s="1"/>
    </row>
    <row r="315" spans="1:15" ht="12.75" customHeight="1">
      <c r="A315" s="30">
        <v>305</v>
      </c>
      <c r="B315" s="217" t="s">
        <v>783</v>
      </c>
      <c r="C315" s="231">
        <v>1695.95</v>
      </c>
      <c r="D315" s="232">
        <v>1695.3333333333333</v>
      </c>
      <c r="E315" s="232">
        <v>1680.6666666666665</v>
      </c>
      <c r="F315" s="232">
        <v>1665.3833333333332</v>
      </c>
      <c r="G315" s="232">
        <v>1650.7166666666665</v>
      </c>
      <c r="H315" s="232">
        <v>1710.6166666666666</v>
      </c>
      <c r="I315" s="232">
        <v>1725.2833333333331</v>
      </c>
      <c r="J315" s="232">
        <v>1740.5666666666666</v>
      </c>
      <c r="K315" s="231">
        <v>1710</v>
      </c>
      <c r="L315" s="231">
        <v>1680.05</v>
      </c>
      <c r="M315" s="231">
        <v>0.54459999999999997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828.35</v>
      </c>
      <c r="D316" s="232">
        <v>820.38333333333321</v>
      </c>
      <c r="E316" s="232">
        <v>809.76666666666642</v>
      </c>
      <c r="F316" s="232">
        <v>791.18333333333317</v>
      </c>
      <c r="G316" s="232">
        <v>780.56666666666638</v>
      </c>
      <c r="H316" s="232">
        <v>838.96666666666647</v>
      </c>
      <c r="I316" s="232">
        <v>849.58333333333326</v>
      </c>
      <c r="J316" s="232">
        <v>868.16666666666652</v>
      </c>
      <c r="K316" s="231">
        <v>831</v>
      </c>
      <c r="L316" s="231">
        <v>801.8</v>
      </c>
      <c r="M316" s="231">
        <v>29.943049999999999</v>
      </c>
      <c r="N316" s="1"/>
      <c r="O316" s="1"/>
    </row>
    <row r="317" spans="1:15" ht="12.75" customHeight="1">
      <c r="A317" s="30">
        <v>307</v>
      </c>
      <c r="B317" s="217" t="s">
        <v>421</v>
      </c>
      <c r="C317" s="231">
        <v>452</v>
      </c>
      <c r="D317" s="232">
        <v>451.26666666666665</v>
      </c>
      <c r="E317" s="232">
        <v>446.68333333333328</v>
      </c>
      <c r="F317" s="232">
        <v>441.36666666666662</v>
      </c>
      <c r="G317" s="232">
        <v>436.78333333333325</v>
      </c>
      <c r="H317" s="232">
        <v>456.58333333333331</v>
      </c>
      <c r="I317" s="232">
        <v>461.16666666666669</v>
      </c>
      <c r="J317" s="232">
        <v>466.48333333333335</v>
      </c>
      <c r="K317" s="231">
        <v>455.85</v>
      </c>
      <c r="L317" s="231">
        <v>445.95</v>
      </c>
      <c r="M317" s="231">
        <v>11.33398</v>
      </c>
      <c r="N317" s="1"/>
      <c r="O317" s="1"/>
    </row>
    <row r="318" spans="1:15" ht="12.75" customHeight="1">
      <c r="A318" s="30">
        <v>308</v>
      </c>
      <c r="B318" s="217" t="s">
        <v>422</v>
      </c>
      <c r="C318" s="231">
        <v>761.95</v>
      </c>
      <c r="D318" s="232">
        <v>766.18333333333339</v>
      </c>
      <c r="E318" s="232">
        <v>752.86666666666679</v>
      </c>
      <c r="F318" s="232">
        <v>743.78333333333342</v>
      </c>
      <c r="G318" s="232">
        <v>730.46666666666681</v>
      </c>
      <c r="H318" s="232">
        <v>775.26666666666677</v>
      </c>
      <c r="I318" s="232">
        <v>788.58333333333337</v>
      </c>
      <c r="J318" s="232">
        <v>797.66666666666674</v>
      </c>
      <c r="K318" s="231">
        <v>779.5</v>
      </c>
      <c r="L318" s="231">
        <v>757.1</v>
      </c>
      <c r="M318" s="231">
        <v>13.601699999999999</v>
      </c>
      <c r="N318" s="1"/>
      <c r="O318" s="1"/>
    </row>
    <row r="319" spans="1:15" ht="12.75" customHeight="1">
      <c r="A319" s="30">
        <v>309</v>
      </c>
      <c r="B319" s="217" t="s">
        <v>823</v>
      </c>
      <c r="C319" s="231">
        <v>624.6</v>
      </c>
      <c r="D319" s="232">
        <v>624.2166666666667</v>
      </c>
      <c r="E319" s="232">
        <v>621.48333333333335</v>
      </c>
      <c r="F319" s="232">
        <v>618.36666666666667</v>
      </c>
      <c r="G319" s="232">
        <v>615.63333333333333</v>
      </c>
      <c r="H319" s="232">
        <v>627.33333333333337</v>
      </c>
      <c r="I319" s="232">
        <v>630.06666666666672</v>
      </c>
      <c r="J319" s="232">
        <v>633.18333333333339</v>
      </c>
      <c r="K319" s="231">
        <v>626.95000000000005</v>
      </c>
      <c r="L319" s="231">
        <v>621.1</v>
      </c>
      <c r="M319" s="231">
        <v>6.5909999999999996E-2</v>
      </c>
      <c r="N319" s="1"/>
      <c r="O319" s="1"/>
    </row>
    <row r="320" spans="1:15" ht="12.75" customHeight="1">
      <c r="A320" s="30">
        <v>310</v>
      </c>
      <c r="B320" s="217" t="s">
        <v>824</v>
      </c>
      <c r="C320" s="231">
        <v>864.5</v>
      </c>
      <c r="D320" s="232">
        <v>865.83333333333337</v>
      </c>
      <c r="E320" s="232">
        <v>845.66666666666674</v>
      </c>
      <c r="F320" s="232">
        <v>826.83333333333337</v>
      </c>
      <c r="G320" s="232">
        <v>806.66666666666674</v>
      </c>
      <c r="H320" s="232">
        <v>884.66666666666674</v>
      </c>
      <c r="I320" s="232">
        <v>904.83333333333348</v>
      </c>
      <c r="J320" s="232">
        <v>923.66666666666674</v>
      </c>
      <c r="K320" s="231">
        <v>886</v>
      </c>
      <c r="L320" s="231">
        <v>847</v>
      </c>
      <c r="M320" s="231">
        <v>4.3554300000000001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1374.15</v>
      </c>
      <c r="D321" s="232">
        <v>1378.3500000000001</v>
      </c>
      <c r="E321" s="232">
        <v>1361.8000000000002</v>
      </c>
      <c r="F321" s="232">
        <v>1349.45</v>
      </c>
      <c r="G321" s="232">
        <v>1332.9</v>
      </c>
      <c r="H321" s="232">
        <v>1390.7000000000003</v>
      </c>
      <c r="I321" s="232">
        <v>1407.25</v>
      </c>
      <c r="J321" s="232">
        <v>1419.6000000000004</v>
      </c>
      <c r="K321" s="231">
        <v>1394.9</v>
      </c>
      <c r="L321" s="231">
        <v>1366</v>
      </c>
      <c r="M321" s="231">
        <v>0.46110000000000001</v>
      </c>
      <c r="N321" s="1"/>
      <c r="O321" s="1"/>
    </row>
    <row r="322" spans="1:15" ht="12.75" customHeight="1">
      <c r="A322" s="30">
        <v>312</v>
      </c>
      <c r="B322" s="217" t="s">
        <v>850</v>
      </c>
      <c r="C322" s="231">
        <v>52</v>
      </c>
      <c r="D322" s="232">
        <v>52.04999999999999</v>
      </c>
      <c r="E322" s="232">
        <v>51.749999999999979</v>
      </c>
      <c r="F322" s="232">
        <v>51.499999999999986</v>
      </c>
      <c r="G322" s="232">
        <v>51.199999999999974</v>
      </c>
      <c r="H322" s="232">
        <v>52.299999999999983</v>
      </c>
      <c r="I322" s="232">
        <v>52.599999999999994</v>
      </c>
      <c r="J322" s="232">
        <v>52.849999999999987</v>
      </c>
      <c r="K322" s="231">
        <v>52.35</v>
      </c>
      <c r="L322" s="231">
        <v>51.8</v>
      </c>
      <c r="M322" s="231">
        <v>123.29919</v>
      </c>
      <c r="N322" s="1"/>
      <c r="O322" s="1"/>
    </row>
    <row r="323" spans="1:15" ht="12.75" customHeight="1">
      <c r="A323" s="30">
        <v>313</v>
      </c>
      <c r="B323" s="217" t="s">
        <v>424</v>
      </c>
      <c r="C323" s="231">
        <v>737.6</v>
      </c>
      <c r="D323" s="232">
        <v>739.71666666666658</v>
      </c>
      <c r="E323" s="232">
        <v>729.43333333333317</v>
      </c>
      <c r="F323" s="232">
        <v>721.26666666666654</v>
      </c>
      <c r="G323" s="232">
        <v>710.98333333333312</v>
      </c>
      <c r="H323" s="232">
        <v>747.88333333333321</v>
      </c>
      <c r="I323" s="232">
        <v>758.16666666666674</v>
      </c>
      <c r="J323" s="232">
        <v>766.33333333333326</v>
      </c>
      <c r="K323" s="231">
        <v>750</v>
      </c>
      <c r="L323" s="231">
        <v>731.55</v>
      </c>
      <c r="M323" s="231">
        <v>0.68696999999999997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2047.05</v>
      </c>
      <c r="D324" s="232">
        <v>2047.2333333333333</v>
      </c>
      <c r="E324" s="232">
        <v>2037.7666666666669</v>
      </c>
      <c r="F324" s="232">
        <v>2028.4833333333336</v>
      </c>
      <c r="G324" s="232">
        <v>2019.0166666666671</v>
      </c>
      <c r="H324" s="232">
        <v>2056.5166666666664</v>
      </c>
      <c r="I324" s="232">
        <v>2065.9833333333336</v>
      </c>
      <c r="J324" s="232">
        <v>2075.2666666666664</v>
      </c>
      <c r="K324" s="231">
        <v>2056.6999999999998</v>
      </c>
      <c r="L324" s="231">
        <v>2037.95</v>
      </c>
      <c r="M324" s="231">
        <v>2.3910399999999998</v>
      </c>
      <c r="N324" s="1"/>
      <c r="O324" s="1"/>
    </row>
    <row r="325" spans="1:15" ht="12.75" customHeight="1">
      <c r="A325" s="30">
        <v>315</v>
      </c>
      <c r="B325" s="217" t="s">
        <v>425</v>
      </c>
      <c r="C325" s="231">
        <v>1616.4</v>
      </c>
      <c r="D325" s="232">
        <v>1614.1833333333332</v>
      </c>
      <c r="E325" s="232">
        <v>1600.3166666666664</v>
      </c>
      <c r="F325" s="232">
        <v>1584.2333333333331</v>
      </c>
      <c r="G325" s="232">
        <v>1570.3666666666663</v>
      </c>
      <c r="H325" s="232">
        <v>1630.2666666666664</v>
      </c>
      <c r="I325" s="232">
        <v>1644.1333333333332</v>
      </c>
      <c r="J325" s="232">
        <v>1660.2166666666665</v>
      </c>
      <c r="K325" s="231">
        <v>1628.05</v>
      </c>
      <c r="L325" s="231">
        <v>1598.1</v>
      </c>
      <c r="M325" s="231">
        <v>3.7372800000000002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1054.55</v>
      </c>
      <c r="D326" s="232">
        <v>1052.25</v>
      </c>
      <c r="E326" s="232">
        <v>1046.5</v>
      </c>
      <c r="F326" s="232">
        <v>1038.45</v>
      </c>
      <c r="G326" s="232">
        <v>1032.7</v>
      </c>
      <c r="H326" s="232">
        <v>1060.3</v>
      </c>
      <c r="I326" s="232">
        <v>1066.05</v>
      </c>
      <c r="J326" s="232">
        <v>1074.0999999999999</v>
      </c>
      <c r="K326" s="231">
        <v>1058</v>
      </c>
      <c r="L326" s="231">
        <v>1044.2</v>
      </c>
      <c r="M326" s="231">
        <v>2.17584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540.65</v>
      </c>
      <c r="D327" s="232">
        <v>543.43333333333339</v>
      </c>
      <c r="E327" s="232">
        <v>536.86666666666679</v>
      </c>
      <c r="F327" s="232">
        <v>533.08333333333337</v>
      </c>
      <c r="G327" s="232">
        <v>526.51666666666677</v>
      </c>
      <c r="H327" s="232">
        <v>547.21666666666681</v>
      </c>
      <c r="I327" s="232">
        <v>553.78333333333342</v>
      </c>
      <c r="J327" s="232">
        <v>557.56666666666683</v>
      </c>
      <c r="K327" s="231">
        <v>550</v>
      </c>
      <c r="L327" s="231">
        <v>539.65</v>
      </c>
      <c r="M327" s="231">
        <v>1.65551</v>
      </c>
      <c r="N327" s="1"/>
      <c r="O327" s="1"/>
    </row>
    <row r="328" spans="1:15" ht="12.75" customHeight="1">
      <c r="A328" s="30">
        <v>318</v>
      </c>
      <c r="B328" s="217" t="s">
        <v>426</v>
      </c>
      <c r="C328" s="231">
        <v>38.700000000000003</v>
      </c>
      <c r="D328" s="232">
        <v>38.833333333333336</v>
      </c>
      <c r="E328" s="232">
        <v>38.31666666666667</v>
      </c>
      <c r="F328" s="232">
        <v>37.933333333333337</v>
      </c>
      <c r="G328" s="232">
        <v>37.416666666666671</v>
      </c>
      <c r="H328" s="232">
        <v>39.216666666666669</v>
      </c>
      <c r="I328" s="232">
        <v>39.733333333333334</v>
      </c>
      <c r="J328" s="232">
        <v>40.116666666666667</v>
      </c>
      <c r="K328" s="231">
        <v>39.35</v>
      </c>
      <c r="L328" s="231">
        <v>38.450000000000003</v>
      </c>
      <c r="M328" s="231">
        <v>64.435640000000006</v>
      </c>
      <c r="N328" s="1"/>
      <c r="O328" s="1"/>
    </row>
    <row r="329" spans="1:15" ht="12.75" customHeight="1">
      <c r="A329" s="30">
        <v>319</v>
      </c>
      <c r="B329" s="217" t="s">
        <v>427</v>
      </c>
      <c r="C329" s="231">
        <v>92.3</v>
      </c>
      <c r="D329" s="232">
        <v>92.366666666666674</v>
      </c>
      <c r="E329" s="232">
        <v>91.333333333333343</v>
      </c>
      <c r="F329" s="232">
        <v>90.366666666666674</v>
      </c>
      <c r="G329" s="232">
        <v>89.333333333333343</v>
      </c>
      <c r="H329" s="232">
        <v>93.333333333333343</v>
      </c>
      <c r="I329" s="232">
        <v>94.366666666666674</v>
      </c>
      <c r="J329" s="232">
        <v>95.333333333333343</v>
      </c>
      <c r="K329" s="231">
        <v>93.4</v>
      </c>
      <c r="L329" s="231">
        <v>91.4</v>
      </c>
      <c r="M329" s="231">
        <v>33.19265</v>
      </c>
      <c r="N329" s="1"/>
      <c r="O329" s="1"/>
    </row>
    <row r="330" spans="1:15" ht="12.75" customHeight="1">
      <c r="A330" s="30">
        <v>320</v>
      </c>
      <c r="B330" s="217" t="s">
        <v>428</v>
      </c>
      <c r="C330" s="231">
        <v>42.05</v>
      </c>
      <c r="D330" s="232">
        <v>41.75</v>
      </c>
      <c r="E330" s="232">
        <v>41</v>
      </c>
      <c r="F330" s="232">
        <v>39.950000000000003</v>
      </c>
      <c r="G330" s="232">
        <v>39.200000000000003</v>
      </c>
      <c r="H330" s="232">
        <v>42.8</v>
      </c>
      <c r="I330" s="232">
        <v>43.55</v>
      </c>
      <c r="J330" s="232">
        <v>44.599999999999994</v>
      </c>
      <c r="K330" s="231">
        <v>42.5</v>
      </c>
      <c r="L330" s="231">
        <v>40.700000000000003</v>
      </c>
      <c r="M330" s="231">
        <v>272.40347000000003</v>
      </c>
      <c r="N330" s="1"/>
      <c r="O330" s="1"/>
    </row>
    <row r="331" spans="1:15" ht="12.75" customHeight="1">
      <c r="A331" s="30">
        <v>321</v>
      </c>
      <c r="B331" s="217" t="s">
        <v>859</v>
      </c>
      <c r="C331" s="231">
        <v>313.55</v>
      </c>
      <c r="D331" s="232">
        <v>315.23333333333329</v>
      </c>
      <c r="E331" s="232">
        <v>310.46666666666658</v>
      </c>
      <c r="F331" s="232">
        <v>307.38333333333327</v>
      </c>
      <c r="G331" s="232">
        <v>302.61666666666656</v>
      </c>
      <c r="H331" s="232">
        <v>318.31666666666661</v>
      </c>
      <c r="I331" s="232">
        <v>323.08333333333337</v>
      </c>
      <c r="J331" s="232">
        <v>326.16666666666663</v>
      </c>
      <c r="K331" s="231">
        <v>320</v>
      </c>
      <c r="L331" s="231">
        <v>312.14999999999998</v>
      </c>
      <c r="M331" s="231">
        <v>3.84443</v>
      </c>
      <c r="N331" s="1"/>
      <c r="O331" s="1"/>
    </row>
    <row r="332" spans="1:15" ht="12.75" customHeight="1">
      <c r="A332" s="30">
        <v>322</v>
      </c>
      <c r="B332" s="217" t="s">
        <v>429</v>
      </c>
      <c r="C332" s="231">
        <v>82.5</v>
      </c>
      <c r="D332" s="232">
        <v>81.95</v>
      </c>
      <c r="E332" s="232">
        <v>80.600000000000009</v>
      </c>
      <c r="F332" s="232">
        <v>78.7</v>
      </c>
      <c r="G332" s="232">
        <v>77.350000000000009</v>
      </c>
      <c r="H332" s="232">
        <v>83.850000000000009</v>
      </c>
      <c r="I332" s="232">
        <v>85.2</v>
      </c>
      <c r="J332" s="232">
        <v>87.100000000000009</v>
      </c>
      <c r="K332" s="231">
        <v>83.3</v>
      </c>
      <c r="L332" s="231">
        <v>80.05</v>
      </c>
      <c r="M332" s="231">
        <v>29.935890000000001</v>
      </c>
      <c r="N332" s="1"/>
      <c r="O332" s="1"/>
    </row>
    <row r="333" spans="1:15" ht="12.75" customHeight="1">
      <c r="A333" s="30">
        <v>323</v>
      </c>
      <c r="B333" s="217" t="s">
        <v>430</v>
      </c>
      <c r="C333" s="231">
        <v>226.75</v>
      </c>
      <c r="D333" s="232">
        <v>226.94999999999996</v>
      </c>
      <c r="E333" s="232">
        <v>224.99999999999991</v>
      </c>
      <c r="F333" s="232">
        <v>223.24999999999994</v>
      </c>
      <c r="G333" s="232">
        <v>221.2999999999999</v>
      </c>
      <c r="H333" s="232">
        <v>228.69999999999993</v>
      </c>
      <c r="I333" s="232">
        <v>230.64999999999998</v>
      </c>
      <c r="J333" s="232">
        <v>232.39999999999995</v>
      </c>
      <c r="K333" s="231">
        <v>228.9</v>
      </c>
      <c r="L333" s="231">
        <v>225.2</v>
      </c>
      <c r="M333" s="231">
        <v>1.9533199999999999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169.45</v>
      </c>
      <c r="D334" s="232">
        <v>168.75</v>
      </c>
      <c r="E334" s="232">
        <v>167.8</v>
      </c>
      <c r="F334" s="232">
        <v>166.15</v>
      </c>
      <c r="G334" s="232">
        <v>165.20000000000002</v>
      </c>
      <c r="H334" s="232">
        <v>170.4</v>
      </c>
      <c r="I334" s="232">
        <v>171.35</v>
      </c>
      <c r="J334" s="232">
        <v>173</v>
      </c>
      <c r="K334" s="231">
        <v>169.7</v>
      </c>
      <c r="L334" s="231">
        <v>167.1</v>
      </c>
      <c r="M334" s="231">
        <v>55.360570000000003</v>
      </c>
      <c r="N334" s="1"/>
      <c r="O334" s="1"/>
    </row>
    <row r="335" spans="1:15" ht="12.75" customHeight="1">
      <c r="A335" s="30">
        <v>325</v>
      </c>
      <c r="B335" s="217" t="s">
        <v>431</v>
      </c>
      <c r="C335" s="231">
        <v>748.5</v>
      </c>
      <c r="D335" s="232">
        <v>745.08333333333337</v>
      </c>
      <c r="E335" s="232">
        <v>731.56666666666672</v>
      </c>
      <c r="F335" s="232">
        <v>714.63333333333333</v>
      </c>
      <c r="G335" s="232">
        <v>701.11666666666667</v>
      </c>
      <c r="H335" s="232">
        <v>762.01666666666677</v>
      </c>
      <c r="I335" s="232">
        <v>775.53333333333342</v>
      </c>
      <c r="J335" s="232">
        <v>792.46666666666681</v>
      </c>
      <c r="K335" s="231">
        <v>758.6</v>
      </c>
      <c r="L335" s="231">
        <v>728.15</v>
      </c>
      <c r="M335" s="231">
        <v>1.8412299999999999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85.25</v>
      </c>
      <c r="D336" s="232">
        <v>85.05</v>
      </c>
      <c r="E336" s="232">
        <v>84.3</v>
      </c>
      <c r="F336" s="232">
        <v>83.35</v>
      </c>
      <c r="G336" s="232">
        <v>82.6</v>
      </c>
      <c r="H336" s="232">
        <v>86</v>
      </c>
      <c r="I336" s="232">
        <v>86.75</v>
      </c>
      <c r="J336" s="232">
        <v>87.7</v>
      </c>
      <c r="K336" s="231">
        <v>85.8</v>
      </c>
      <c r="L336" s="231">
        <v>84.1</v>
      </c>
      <c r="M336" s="231">
        <v>196.12529000000001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4090.5</v>
      </c>
      <c r="D337" s="232">
        <v>4083.0499999999997</v>
      </c>
      <c r="E337" s="232">
        <v>4067.0999999999995</v>
      </c>
      <c r="F337" s="232">
        <v>4043.7</v>
      </c>
      <c r="G337" s="232">
        <v>4027.7499999999995</v>
      </c>
      <c r="H337" s="232">
        <v>4106.4499999999989</v>
      </c>
      <c r="I337" s="232">
        <v>4122.3999999999996</v>
      </c>
      <c r="J337" s="232">
        <v>4145.7999999999993</v>
      </c>
      <c r="K337" s="231">
        <v>4099</v>
      </c>
      <c r="L337" s="231">
        <v>4059.65</v>
      </c>
      <c r="M337" s="231">
        <v>0.27431</v>
      </c>
      <c r="N337" s="1"/>
      <c r="O337" s="1"/>
    </row>
    <row r="338" spans="1:15" ht="12.75" customHeight="1">
      <c r="A338" s="30">
        <v>328</v>
      </c>
      <c r="B338" s="217" t="s">
        <v>784</v>
      </c>
      <c r="C338" s="231">
        <v>590.75</v>
      </c>
      <c r="D338" s="232">
        <v>592.1</v>
      </c>
      <c r="E338" s="232">
        <v>587.25</v>
      </c>
      <c r="F338" s="232">
        <v>583.75</v>
      </c>
      <c r="G338" s="232">
        <v>578.9</v>
      </c>
      <c r="H338" s="232">
        <v>595.6</v>
      </c>
      <c r="I338" s="232">
        <v>600.45000000000016</v>
      </c>
      <c r="J338" s="232">
        <v>603.95000000000005</v>
      </c>
      <c r="K338" s="231">
        <v>596.95000000000005</v>
      </c>
      <c r="L338" s="231">
        <v>588.6</v>
      </c>
      <c r="M338" s="231">
        <v>0.52168000000000003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19823.349999999999</v>
      </c>
      <c r="D339" s="232">
        <v>19879.533333333333</v>
      </c>
      <c r="E339" s="232">
        <v>19717.166666666664</v>
      </c>
      <c r="F339" s="232">
        <v>19610.98333333333</v>
      </c>
      <c r="G339" s="232">
        <v>19448.616666666661</v>
      </c>
      <c r="H339" s="232">
        <v>19985.716666666667</v>
      </c>
      <c r="I339" s="232">
        <v>20148.083333333336</v>
      </c>
      <c r="J339" s="232">
        <v>20254.26666666667</v>
      </c>
      <c r="K339" s="231">
        <v>20041.900000000001</v>
      </c>
      <c r="L339" s="231">
        <v>19773.349999999999</v>
      </c>
      <c r="M339" s="231">
        <v>0.36398999999999998</v>
      </c>
      <c r="N339" s="1"/>
      <c r="O339" s="1"/>
    </row>
    <row r="340" spans="1:15" ht="12.75" customHeight="1">
      <c r="A340" s="30">
        <v>330</v>
      </c>
      <c r="B340" s="217" t="s">
        <v>432</v>
      </c>
      <c r="C340" s="231">
        <v>62.85</v>
      </c>
      <c r="D340" s="232">
        <v>63.116666666666674</v>
      </c>
      <c r="E340" s="232">
        <v>62.033333333333346</v>
      </c>
      <c r="F340" s="232">
        <v>61.216666666666669</v>
      </c>
      <c r="G340" s="232">
        <v>60.13333333333334</v>
      </c>
      <c r="H340" s="232">
        <v>63.933333333333351</v>
      </c>
      <c r="I340" s="232">
        <v>65.01666666666668</v>
      </c>
      <c r="J340" s="232">
        <v>65.833333333333357</v>
      </c>
      <c r="K340" s="231">
        <v>64.2</v>
      </c>
      <c r="L340" s="231">
        <v>62.3</v>
      </c>
      <c r="M340" s="231">
        <v>5.8854100000000003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249.85</v>
      </c>
      <c r="D341" s="232">
        <v>250.88333333333333</v>
      </c>
      <c r="E341" s="232">
        <v>248.16666666666666</v>
      </c>
      <c r="F341" s="232">
        <v>246.48333333333332</v>
      </c>
      <c r="G341" s="232">
        <v>243.76666666666665</v>
      </c>
      <c r="H341" s="232">
        <v>252.56666666666666</v>
      </c>
      <c r="I341" s="232">
        <v>255.28333333333336</v>
      </c>
      <c r="J341" s="232">
        <v>256.9666666666667</v>
      </c>
      <c r="K341" s="231">
        <v>253.6</v>
      </c>
      <c r="L341" s="231">
        <v>249.2</v>
      </c>
      <c r="M341" s="231">
        <v>1.7469600000000001</v>
      </c>
      <c r="N341" s="1"/>
      <c r="O341" s="1"/>
    </row>
    <row r="342" spans="1:15" ht="12.75" customHeight="1">
      <c r="A342" s="30">
        <v>332</v>
      </c>
      <c r="B342" s="217" t="s">
        <v>825</v>
      </c>
      <c r="C342" s="231">
        <v>380.1</v>
      </c>
      <c r="D342" s="232">
        <v>380.59999999999997</v>
      </c>
      <c r="E342" s="232">
        <v>378.74999999999994</v>
      </c>
      <c r="F342" s="232">
        <v>377.4</v>
      </c>
      <c r="G342" s="232">
        <v>375.54999999999995</v>
      </c>
      <c r="H342" s="232">
        <v>381.94999999999993</v>
      </c>
      <c r="I342" s="232">
        <v>383.79999999999995</v>
      </c>
      <c r="J342" s="232">
        <v>385.14999999999992</v>
      </c>
      <c r="K342" s="231">
        <v>382.45</v>
      </c>
      <c r="L342" s="231">
        <v>379.25</v>
      </c>
      <c r="M342" s="231">
        <v>0.25580999999999998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849.9</v>
      </c>
      <c r="D343" s="232">
        <v>853.43333333333339</v>
      </c>
      <c r="E343" s="232">
        <v>843.96666666666681</v>
      </c>
      <c r="F343" s="232">
        <v>838.03333333333342</v>
      </c>
      <c r="G343" s="232">
        <v>828.56666666666683</v>
      </c>
      <c r="H343" s="232">
        <v>859.36666666666679</v>
      </c>
      <c r="I343" s="232">
        <v>868.83333333333348</v>
      </c>
      <c r="J343" s="232">
        <v>874.76666666666677</v>
      </c>
      <c r="K343" s="231">
        <v>862.9</v>
      </c>
      <c r="L343" s="231">
        <v>847.5</v>
      </c>
      <c r="M343" s="231">
        <v>4.0789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149.25</v>
      </c>
      <c r="D344" s="232">
        <v>149.06666666666666</v>
      </c>
      <c r="E344" s="232">
        <v>148.38333333333333</v>
      </c>
      <c r="F344" s="232">
        <v>147.51666666666665</v>
      </c>
      <c r="G344" s="232">
        <v>146.83333333333331</v>
      </c>
      <c r="H344" s="232">
        <v>149.93333333333334</v>
      </c>
      <c r="I344" s="232">
        <v>150.61666666666667</v>
      </c>
      <c r="J344" s="232">
        <v>151.48333333333335</v>
      </c>
      <c r="K344" s="231">
        <v>149.75</v>
      </c>
      <c r="L344" s="231">
        <v>148.19999999999999</v>
      </c>
      <c r="M344" s="231">
        <v>121.39643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233.15</v>
      </c>
      <c r="D345" s="232">
        <v>231.71666666666667</v>
      </c>
      <c r="E345" s="232">
        <v>227.43333333333334</v>
      </c>
      <c r="F345" s="232">
        <v>221.71666666666667</v>
      </c>
      <c r="G345" s="232">
        <v>217.43333333333334</v>
      </c>
      <c r="H345" s="232">
        <v>237.43333333333334</v>
      </c>
      <c r="I345" s="232">
        <v>241.7166666666667</v>
      </c>
      <c r="J345" s="232">
        <v>247.43333333333334</v>
      </c>
      <c r="K345" s="231">
        <v>236</v>
      </c>
      <c r="L345" s="231">
        <v>226</v>
      </c>
      <c r="M345" s="231">
        <v>21.491679999999999</v>
      </c>
      <c r="N345" s="1"/>
      <c r="O345" s="1"/>
    </row>
    <row r="346" spans="1:15" ht="12.75" customHeight="1">
      <c r="A346" s="30">
        <v>336</v>
      </c>
      <c r="B346" s="217" t="s">
        <v>860</v>
      </c>
      <c r="C346" s="231">
        <v>478.7</v>
      </c>
      <c r="D346" s="232">
        <v>480.65000000000003</v>
      </c>
      <c r="E346" s="232">
        <v>468.85000000000008</v>
      </c>
      <c r="F346" s="232">
        <v>459.00000000000006</v>
      </c>
      <c r="G346" s="232">
        <v>447.2000000000001</v>
      </c>
      <c r="H346" s="232">
        <v>490.50000000000006</v>
      </c>
      <c r="I346" s="232">
        <v>502.3</v>
      </c>
      <c r="J346" s="232">
        <v>512.15000000000009</v>
      </c>
      <c r="K346" s="231">
        <v>492.45</v>
      </c>
      <c r="L346" s="231">
        <v>470.8</v>
      </c>
      <c r="M346" s="231">
        <v>1.12507</v>
      </c>
      <c r="N346" s="1"/>
      <c r="O346" s="1"/>
    </row>
    <row r="347" spans="1:15" ht="12.75" customHeight="1">
      <c r="A347" s="30">
        <v>337</v>
      </c>
      <c r="B347" s="217" t="s">
        <v>807</v>
      </c>
      <c r="C347" s="231">
        <v>531.70000000000005</v>
      </c>
      <c r="D347" s="232">
        <v>532.18333333333328</v>
      </c>
      <c r="E347" s="232">
        <v>528.46666666666658</v>
      </c>
      <c r="F347" s="232">
        <v>525.23333333333335</v>
      </c>
      <c r="G347" s="232">
        <v>521.51666666666665</v>
      </c>
      <c r="H347" s="232">
        <v>535.41666666666652</v>
      </c>
      <c r="I347" s="232">
        <v>539.13333333333321</v>
      </c>
      <c r="J347" s="232">
        <v>542.36666666666645</v>
      </c>
      <c r="K347" s="231">
        <v>535.9</v>
      </c>
      <c r="L347" s="231">
        <v>528.95000000000005</v>
      </c>
      <c r="M347" s="231">
        <v>26.011690000000002</v>
      </c>
      <c r="N347" s="1"/>
      <c r="O347" s="1"/>
    </row>
    <row r="348" spans="1:15" ht="12.75" customHeight="1">
      <c r="A348" s="30">
        <v>338</v>
      </c>
      <c r="B348" s="217" t="s">
        <v>433</v>
      </c>
      <c r="C348" s="231">
        <v>3114.65</v>
      </c>
      <c r="D348" s="232">
        <v>3122.4166666666665</v>
      </c>
      <c r="E348" s="232">
        <v>3094.9833333333331</v>
      </c>
      <c r="F348" s="232">
        <v>3075.3166666666666</v>
      </c>
      <c r="G348" s="232">
        <v>3047.8833333333332</v>
      </c>
      <c r="H348" s="232">
        <v>3142.083333333333</v>
      </c>
      <c r="I348" s="232">
        <v>3169.5166666666664</v>
      </c>
      <c r="J348" s="232">
        <v>3189.1833333333329</v>
      </c>
      <c r="K348" s="231">
        <v>3149.85</v>
      </c>
      <c r="L348" s="231">
        <v>3102.75</v>
      </c>
      <c r="M348" s="231">
        <v>0.49937999999999999</v>
      </c>
      <c r="N348" s="1"/>
      <c r="O348" s="1"/>
    </row>
    <row r="349" spans="1:15" ht="12.75" customHeight="1">
      <c r="A349" s="30">
        <v>339</v>
      </c>
      <c r="B349" s="217" t="s">
        <v>434</v>
      </c>
      <c r="C349" s="231">
        <v>261.95</v>
      </c>
      <c r="D349" s="232">
        <v>262.59999999999997</v>
      </c>
      <c r="E349" s="232">
        <v>260.34999999999991</v>
      </c>
      <c r="F349" s="232">
        <v>258.74999999999994</v>
      </c>
      <c r="G349" s="232">
        <v>256.49999999999989</v>
      </c>
      <c r="H349" s="232">
        <v>264.19999999999993</v>
      </c>
      <c r="I349" s="232">
        <v>266.45000000000005</v>
      </c>
      <c r="J349" s="232">
        <v>268.04999999999995</v>
      </c>
      <c r="K349" s="231">
        <v>264.85000000000002</v>
      </c>
      <c r="L349" s="231">
        <v>261</v>
      </c>
      <c r="M349" s="231">
        <v>0.45207999999999998</v>
      </c>
      <c r="N349" s="1"/>
      <c r="O349" s="1"/>
    </row>
    <row r="350" spans="1:15" ht="12.75" customHeight="1">
      <c r="A350" s="30">
        <v>340</v>
      </c>
      <c r="B350" s="217" t="s">
        <v>808</v>
      </c>
      <c r="C350" s="231">
        <v>445</v>
      </c>
      <c r="D350" s="232">
        <v>442.66666666666669</v>
      </c>
      <c r="E350" s="232">
        <v>436.33333333333337</v>
      </c>
      <c r="F350" s="232">
        <v>427.66666666666669</v>
      </c>
      <c r="G350" s="232">
        <v>421.33333333333337</v>
      </c>
      <c r="H350" s="232">
        <v>451.33333333333337</v>
      </c>
      <c r="I350" s="232">
        <v>457.66666666666674</v>
      </c>
      <c r="J350" s="232">
        <v>466.33333333333337</v>
      </c>
      <c r="K350" s="231">
        <v>449</v>
      </c>
      <c r="L350" s="231">
        <v>434</v>
      </c>
      <c r="M350" s="231">
        <v>21.167349999999999</v>
      </c>
      <c r="N350" s="1"/>
      <c r="O350" s="1"/>
    </row>
    <row r="351" spans="1:15" ht="12.75" customHeight="1">
      <c r="A351" s="30">
        <v>341</v>
      </c>
      <c r="B351" s="217" t="s">
        <v>797</v>
      </c>
      <c r="C351" s="231">
        <v>120.9</v>
      </c>
      <c r="D351" s="232">
        <v>121.16666666666667</v>
      </c>
      <c r="E351" s="232">
        <v>119.88333333333334</v>
      </c>
      <c r="F351" s="232">
        <v>118.86666666666667</v>
      </c>
      <c r="G351" s="232">
        <v>117.58333333333334</v>
      </c>
      <c r="H351" s="232">
        <v>122.18333333333334</v>
      </c>
      <c r="I351" s="232">
        <v>123.46666666666667</v>
      </c>
      <c r="J351" s="232">
        <v>124.48333333333333</v>
      </c>
      <c r="K351" s="231">
        <v>122.45</v>
      </c>
      <c r="L351" s="231">
        <v>120.15</v>
      </c>
      <c r="M351" s="231">
        <v>11.865539999999999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3249.9</v>
      </c>
      <c r="D352" s="232">
        <v>3256.0499999999997</v>
      </c>
      <c r="E352" s="232">
        <v>3225.8499999999995</v>
      </c>
      <c r="F352" s="232">
        <v>3201.7999999999997</v>
      </c>
      <c r="G352" s="232">
        <v>3171.5999999999995</v>
      </c>
      <c r="H352" s="232">
        <v>3280.0999999999995</v>
      </c>
      <c r="I352" s="232">
        <v>3310.2999999999993</v>
      </c>
      <c r="J352" s="232">
        <v>3334.3499999999995</v>
      </c>
      <c r="K352" s="231">
        <v>3286.25</v>
      </c>
      <c r="L352" s="231">
        <v>3232</v>
      </c>
      <c r="M352" s="231">
        <v>0.97926000000000002</v>
      </c>
      <c r="N352" s="1"/>
      <c r="O352" s="1"/>
    </row>
    <row r="353" spans="1:15" ht="12.75" customHeight="1">
      <c r="A353" s="30">
        <v>343</v>
      </c>
      <c r="B353" s="217" t="s">
        <v>436</v>
      </c>
      <c r="C353" s="231">
        <v>551.75</v>
      </c>
      <c r="D353" s="232">
        <v>551.4</v>
      </c>
      <c r="E353" s="232">
        <v>542.75</v>
      </c>
      <c r="F353" s="232">
        <v>533.75</v>
      </c>
      <c r="G353" s="232">
        <v>525.1</v>
      </c>
      <c r="H353" s="232">
        <v>560.4</v>
      </c>
      <c r="I353" s="232">
        <v>569.04999999999984</v>
      </c>
      <c r="J353" s="232">
        <v>578.04999999999995</v>
      </c>
      <c r="K353" s="231">
        <v>560.04999999999995</v>
      </c>
      <c r="L353" s="231">
        <v>542.4</v>
      </c>
      <c r="M353" s="231">
        <v>10.077819999999999</v>
      </c>
      <c r="N353" s="1"/>
      <c r="O353" s="1"/>
    </row>
    <row r="354" spans="1:15" ht="12.75" customHeight="1">
      <c r="A354" s="30">
        <v>344</v>
      </c>
      <c r="B354" s="217" t="s">
        <v>437</v>
      </c>
      <c r="C354" s="231">
        <v>326.05</v>
      </c>
      <c r="D354" s="232">
        <v>323.70000000000005</v>
      </c>
      <c r="E354" s="232">
        <v>319.80000000000007</v>
      </c>
      <c r="F354" s="232">
        <v>313.55</v>
      </c>
      <c r="G354" s="232">
        <v>309.65000000000003</v>
      </c>
      <c r="H354" s="232">
        <v>329.9500000000001</v>
      </c>
      <c r="I354" s="232">
        <v>333.85000000000008</v>
      </c>
      <c r="J354" s="232">
        <v>340.10000000000014</v>
      </c>
      <c r="K354" s="231">
        <v>327.60000000000002</v>
      </c>
      <c r="L354" s="231">
        <v>317.45</v>
      </c>
      <c r="M354" s="231">
        <v>9.4338099999999994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1669.65</v>
      </c>
      <c r="D355" s="232">
        <v>1669.8166666666666</v>
      </c>
      <c r="E355" s="232">
        <v>1654.0333333333333</v>
      </c>
      <c r="F355" s="232">
        <v>1638.4166666666667</v>
      </c>
      <c r="G355" s="232">
        <v>1622.6333333333334</v>
      </c>
      <c r="H355" s="232">
        <v>1685.4333333333332</v>
      </c>
      <c r="I355" s="232">
        <v>1701.2166666666665</v>
      </c>
      <c r="J355" s="232">
        <v>1716.833333333333</v>
      </c>
      <c r="K355" s="231">
        <v>1685.6</v>
      </c>
      <c r="L355" s="231">
        <v>1654.2</v>
      </c>
      <c r="M355" s="231">
        <v>6.3349500000000001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40624.1</v>
      </c>
      <c r="D356" s="232">
        <v>40588.049999999996</v>
      </c>
      <c r="E356" s="232">
        <v>40306.049999999988</v>
      </c>
      <c r="F356" s="232">
        <v>39987.999999999993</v>
      </c>
      <c r="G356" s="232">
        <v>39705.999999999985</v>
      </c>
      <c r="H356" s="232">
        <v>40906.099999999991</v>
      </c>
      <c r="I356" s="232">
        <v>41188.100000000006</v>
      </c>
      <c r="J356" s="232">
        <v>41506.149999999994</v>
      </c>
      <c r="K356" s="231">
        <v>40870.050000000003</v>
      </c>
      <c r="L356" s="231">
        <v>40270</v>
      </c>
      <c r="M356" s="231">
        <v>0.25444</v>
      </c>
      <c r="N356" s="1"/>
      <c r="O356" s="1"/>
    </row>
    <row r="357" spans="1:15" ht="12.75" customHeight="1">
      <c r="A357" s="30">
        <v>347</v>
      </c>
      <c r="B357" s="217" t="s">
        <v>851</v>
      </c>
      <c r="C357" s="231">
        <v>1193.05</v>
      </c>
      <c r="D357" s="232">
        <v>1174.1000000000001</v>
      </c>
      <c r="E357" s="232">
        <v>1143.9500000000003</v>
      </c>
      <c r="F357" s="232">
        <v>1094.8500000000001</v>
      </c>
      <c r="G357" s="232">
        <v>1064.7000000000003</v>
      </c>
      <c r="H357" s="232">
        <v>1223.2000000000003</v>
      </c>
      <c r="I357" s="232">
        <v>1253.3500000000004</v>
      </c>
      <c r="J357" s="232">
        <v>1302.4500000000003</v>
      </c>
      <c r="K357" s="231">
        <v>1204.25</v>
      </c>
      <c r="L357" s="231">
        <v>1125</v>
      </c>
      <c r="M357" s="231">
        <v>4.29488</v>
      </c>
      <c r="N357" s="1"/>
      <c r="O357" s="1"/>
    </row>
    <row r="358" spans="1:15" ht="12.75" customHeight="1">
      <c r="A358" s="30">
        <v>348</v>
      </c>
      <c r="B358" s="217" t="s">
        <v>438</v>
      </c>
      <c r="C358" s="231">
        <v>3959.6</v>
      </c>
      <c r="D358" s="232">
        <v>3961.65</v>
      </c>
      <c r="E358" s="232">
        <v>3905.4</v>
      </c>
      <c r="F358" s="232">
        <v>3851.2</v>
      </c>
      <c r="G358" s="232">
        <v>3794.95</v>
      </c>
      <c r="H358" s="232">
        <v>4015.8500000000004</v>
      </c>
      <c r="I358" s="232">
        <v>4072.1000000000004</v>
      </c>
      <c r="J358" s="232">
        <v>4126.3000000000011</v>
      </c>
      <c r="K358" s="231">
        <v>4017.9</v>
      </c>
      <c r="L358" s="231">
        <v>3907.45</v>
      </c>
      <c r="M358" s="231">
        <v>2.7835700000000001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222</v>
      </c>
      <c r="D359" s="232">
        <v>221.4</v>
      </c>
      <c r="E359" s="232">
        <v>220.4</v>
      </c>
      <c r="F359" s="232">
        <v>218.8</v>
      </c>
      <c r="G359" s="232">
        <v>217.8</v>
      </c>
      <c r="H359" s="232">
        <v>223</v>
      </c>
      <c r="I359" s="232">
        <v>224</v>
      </c>
      <c r="J359" s="232">
        <v>225.6</v>
      </c>
      <c r="K359" s="231">
        <v>222.4</v>
      </c>
      <c r="L359" s="231">
        <v>219.8</v>
      </c>
      <c r="M359" s="231">
        <v>12.70865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4135.1499999999996</v>
      </c>
      <c r="D360" s="232">
        <v>4148.416666666667</v>
      </c>
      <c r="E360" s="232">
        <v>4111.8333333333339</v>
      </c>
      <c r="F360" s="232">
        <v>4088.5166666666673</v>
      </c>
      <c r="G360" s="232">
        <v>4051.9333333333343</v>
      </c>
      <c r="H360" s="232">
        <v>4171.7333333333336</v>
      </c>
      <c r="I360" s="232">
        <v>4208.3166666666675</v>
      </c>
      <c r="J360" s="232">
        <v>4231.6333333333332</v>
      </c>
      <c r="K360" s="231">
        <v>4185</v>
      </c>
      <c r="L360" s="231">
        <v>4125.1000000000004</v>
      </c>
      <c r="M360" s="231">
        <v>8.2860000000000003E-2</v>
      </c>
      <c r="N360" s="1"/>
      <c r="O360" s="1"/>
    </row>
    <row r="361" spans="1:15" ht="12.75" customHeight="1">
      <c r="A361" s="30">
        <v>351</v>
      </c>
      <c r="B361" s="217" t="s">
        <v>440</v>
      </c>
      <c r="C361" s="231">
        <v>1407.75</v>
      </c>
      <c r="D361" s="232">
        <v>1405.8</v>
      </c>
      <c r="E361" s="232">
        <v>1382</v>
      </c>
      <c r="F361" s="232">
        <v>1356.25</v>
      </c>
      <c r="G361" s="232">
        <v>1332.45</v>
      </c>
      <c r="H361" s="232">
        <v>1431.55</v>
      </c>
      <c r="I361" s="232">
        <v>1455.3499999999997</v>
      </c>
      <c r="J361" s="232">
        <v>1481.1</v>
      </c>
      <c r="K361" s="231">
        <v>1429.6</v>
      </c>
      <c r="L361" s="231">
        <v>1380.05</v>
      </c>
      <c r="M361" s="231">
        <v>2.1412599999999999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2488.65</v>
      </c>
      <c r="D362" s="232">
        <v>2471.0333333333333</v>
      </c>
      <c r="E362" s="232">
        <v>2448.7666666666664</v>
      </c>
      <c r="F362" s="232">
        <v>2408.8833333333332</v>
      </c>
      <c r="G362" s="232">
        <v>2386.6166666666663</v>
      </c>
      <c r="H362" s="232">
        <v>2510.9166666666665</v>
      </c>
      <c r="I362" s="232">
        <v>2533.1833333333338</v>
      </c>
      <c r="J362" s="232">
        <v>2573.0666666666666</v>
      </c>
      <c r="K362" s="231">
        <v>2493.3000000000002</v>
      </c>
      <c r="L362" s="231">
        <v>2431.15</v>
      </c>
      <c r="M362" s="231">
        <v>1.7586900000000001</v>
      </c>
      <c r="N362" s="1"/>
      <c r="O362" s="1"/>
    </row>
    <row r="363" spans="1:15" ht="12.75" customHeight="1">
      <c r="A363" s="30">
        <v>353</v>
      </c>
      <c r="B363" s="217" t="s">
        <v>441</v>
      </c>
      <c r="C363" s="231">
        <v>874.9</v>
      </c>
      <c r="D363" s="232">
        <v>875.13333333333321</v>
      </c>
      <c r="E363" s="232">
        <v>868.31666666666638</v>
      </c>
      <c r="F363" s="232">
        <v>861.73333333333312</v>
      </c>
      <c r="G363" s="232">
        <v>854.91666666666629</v>
      </c>
      <c r="H363" s="232">
        <v>881.71666666666647</v>
      </c>
      <c r="I363" s="232">
        <v>888.5333333333333</v>
      </c>
      <c r="J363" s="232">
        <v>895.11666666666656</v>
      </c>
      <c r="K363" s="231">
        <v>881.95</v>
      </c>
      <c r="L363" s="231">
        <v>868.55</v>
      </c>
      <c r="M363" s="231">
        <v>8.3309999999999995E-2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2753.6</v>
      </c>
      <c r="D364" s="232">
        <v>2746.3166666666671</v>
      </c>
      <c r="E364" s="232">
        <v>2727.7833333333342</v>
      </c>
      <c r="F364" s="232">
        <v>2701.9666666666672</v>
      </c>
      <c r="G364" s="232">
        <v>2683.4333333333343</v>
      </c>
      <c r="H364" s="232">
        <v>2772.1333333333341</v>
      </c>
      <c r="I364" s="232">
        <v>2790.666666666667</v>
      </c>
      <c r="J364" s="232">
        <v>2816.483333333334</v>
      </c>
      <c r="K364" s="231">
        <v>2764.85</v>
      </c>
      <c r="L364" s="231">
        <v>2720.5</v>
      </c>
      <c r="M364" s="231">
        <v>2.7505899999999999</v>
      </c>
      <c r="N364" s="1"/>
      <c r="O364" s="1"/>
    </row>
    <row r="365" spans="1:15" ht="12.75" customHeight="1">
      <c r="A365" s="30">
        <v>355</v>
      </c>
      <c r="B365" s="217" t="s">
        <v>442</v>
      </c>
      <c r="C365" s="231">
        <v>1674.7</v>
      </c>
      <c r="D365" s="232">
        <v>1621.8999999999999</v>
      </c>
      <c r="E365" s="232">
        <v>1546.7999999999997</v>
      </c>
      <c r="F365" s="232">
        <v>1418.8999999999999</v>
      </c>
      <c r="G365" s="232">
        <v>1343.7999999999997</v>
      </c>
      <c r="H365" s="232">
        <v>1749.7999999999997</v>
      </c>
      <c r="I365" s="232">
        <v>1824.8999999999996</v>
      </c>
      <c r="J365" s="232">
        <v>1952.7999999999997</v>
      </c>
      <c r="K365" s="231">
        <v>1697</v>
      </c>
      <c r="L365" s="231">
        <v>1494</v>
      </c>
      <c r="M365" s="231">
        <v>22.131620000000002</v>
      </c>
      <c r="N365" s="1"/>
      <c r="O365" s="1"/>
    </row>
    <row r="366" spans="1:15" ht="12.75" customHeight="1">
      <c r="A366" s="30">
        <v>356</v>
      </c>
      <c r="B366" s="217" t="s">
        <v>785</v>
      </c>
      <c r="C366" s="231">
        <v>301.35000000000002</v>
      </c>
      <c r="D366" s="232">
        <v>299.45</v>
      </c>
      <c r="E366" s="232">
        <v>294</v>
      </c>
      <c r="F366" s="232">
        <v>286.65000000000003</v>
      </c>
      <c r="G366" s="232">
        <v>281.20000000000005</v>
      </c>
      <c r="H366" s="232">
        <v>306.79999999999995</v>
      </c>
      <c r="I366" s="232">
        <v>312.24999999999989</v>
      </c>
      <c r="J366" s="232">
        <v>319.59999999999991</v>
      </c>
      <c r="K366" s="231">
        <v>304.89999999999998</v>
      </c>
      <c r="L366" s="231">
        <v>292.10000000000002</v>
      </c>
      <c r="M366" s="231">
        <v>41.561410000000002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151.69999999999999</v>
      </c>
      <c r="D367" s="232">
        <v>151.16666666666666</v>
      </c>
      <c r="E367" s="232">
        <v>150.33333333333331</v>
      </c>
      <c r="F367" s="232">
        <v>148.96666666666667</v>
      </c>
      <c r="G367" s="232">
        <v>148.13333333333333</v>
      </c>
      <c r="H367" s="232">
        <v>152.5333333333333</v>
      </c>
      <c r="I367" s="232">
        <v>153.36666666666662</v>
      </c>
      <c r="J367" s="232">
        <v>154.73333333333329</v>
      </c>
      <c r="K367" s="231">
        <v>152</v>
      </c>
      <c r="L367" s="231">
        <v>149.80000000000001</v>
      </c>
      <c r="M367" s="231">
        <v>56.617730000000002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219.35</v>
      </c>
      <c r="D368" s="232">
        <v>218.63333333333333</v>
      </c>
      <c r="E368" s="232">
        <v>217.11666666666665</v>
      </c>
      <c r="F368" s="232">
        <v>214.88333333333333</v>
      </c>
      <c r="G368" s="232">
        <v>213.36666666666665</v>
      </c>
      <c r="H368" s="232">
        <v>220.86666666666665</v>
      </c>
      <c r="I368" s="232">
        <v>222.3833333333333</v>
      </c>
      <c r="J368" s="232">
        <v>224.61666666666665</v>
      </c>
      <c r="K368" s="231">
        <v>220.15</v>
      </c>
      <c r="L368" s="231">
        <v>216.4</v>
      </c>
      <c r="M368" s="231">
        <v>83.785269999999997</v>
      </c>
      <c r="N368" s="1"/>
      <c r="O368" s="1"/>
    </row>
    <row r="369" spans="1:15" ht="12.75" customHeight="1">
      <c r="A369" s="30">
        <v>359</v>
      </c>
      <c r="B369" s="217" t="s">
        <v>786</v>
      </c>
      <c r="C369" s="231">
        <v>353.75</v>
      </c>
      <c r="D369" s="232">
        <v>355.58333333333331</v>
      </c>
      <c r="E369" s="232">
        <v>351.16666666666663</v>
      </c>
      <c r="F369" s="232">
        <v>348.58333333333331</v>
      </c>
      <c r="G369" s="232">
        <v>344.16666666666663</v>
      </c>
      <c r="H369" s="232">
        <v>358.16666666666663</v>
      </c>
      <c r="I369" s="232">
        <v>362.58333333333326</v>
      </c>
      <c r="J369" s="232">
        <v>365.16666666666663</v>
      </c>
      <c r="K369" s="231">
        <v>360</v>
      </c>
      <c r="L369" s="231">
        <v>353</v>
      </c>
      <c r="M369" s="231">
        <v>2.9312900000000002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441.75</v>
      </c>
      <c r="D370" s="232">
        <v>443.81666666666666</v>
      </c>
      <c r="E370" s="232">
        <v>437.93333333333334</v>
      </c>
      <c r="F370" s="232">
        <v>434.11666666666667</v>
      </c>
      <c r="G370" s="232">
        <v>428.23333333333335</v>
      </c>
      <c r="H370" s="232">
        <v>447.63333333333333</v>
      </c>
      <c r="I370" s="232">
        <v>453.51666666666665</v>
      </c>
      <c r="J370" s="232">
        <v>457.33333333333331</v>
      </c>
      <c r="K370" s="231">
        <v>449.7</v>
      </c>
      <c r="L370" s="231">
        <v>440</v>
      </c>
      <c r="M370" s="231">
        <v>2.09463</v>
      </c>
      <c r="N370" s="1"/>
      <c r="O370" s="1"/>
    </row>
    <row r="371" spans="1:15" ht="12.75" customHeight="1">
      <c r="A371" s="30">
        <v>361</v>
      </c>
      <c r="B371" s="217" t="s">
        <v>443</v>
      </c>
      <c r="C371" s="231">
        <v>591.6</v>
      </c>
      <c r="D371" s="232">
        <v>588.5333333333333</v>
      </c>
      <c r="E371" s="232">
        <v>583.56666666666661</v>
      </c>
      <c r="F371" s="232">
        <v>575.5333333333333</v>
      </c>
      <c r="G371" s="232">
        <v>570.56666666666661</v>
      </c>
      <c r="H371" s="232">
        <v>596.56666666666661</v>
      </c>
      <c r="I371" s="232">
        <v>601.5333333333333</v>
      </c>
      <c r="J371" s="232">
        <v>609.56666666666661</v>
      </c>
      <c r="K371" s="231">
        <v>593.5</v>
      </c>
      <c r="L371" s="231">
        <v>580.5</v>
      </c>
      <c r="M371" s="231">
        <v>0.52871999999999997</v>
      </c>
      <c r="N371" s="1"/>
      <c r="O371" s="1"/>
    </row>
    <row r="372" spans="1:15" ht="12.75" customHeight="1">
      <c r="A372" s="30">
        <v>362</v>
      </c>
      <c r="B372" s="217" t="s">
        <v>444</v>
      </c>
      <c r="C372" s="231">
        <v>103.3</v>
      </c>
      <c r="D372" s="232">
        <v>103.86666666666667</v>
      </c>
      <c r="E372" s="232">
        <v>102.03333333333335</v>
      </c>
      <c r="F372" s="232">
        <v>100.76666666666667</v>
      </c>
      <c r="G372" s="232">
        <v>98.933333333333337</v>
      </c>
      <c r="H372" s="232">
        <v>105.13333333333335</v>
      </c>
      <c r="I372" s="232">
        <v>106.96666666666667</v>
      </c>
      <c r="J372" s="232">
        <v>108.23333333333336</v>
      </c>
      <c r="K372" s="231">
        <v>105.7</v>
      </c>
      <c r="L372" s="231">
        <v>102.6</v>
      </c>
      <c r="M372" s="231">
        <v>1.7501500000000001</v>
      </c>
      <c r="N372" s="1"/>
      <c r="O372" s="1"/>
    </row>
    <row r="373" spans="1:15" ht="12.75" customHeight="1">
      <c r="A373" s="30">
        <v>363</v>
      </c>
      <c r="B373" s="217" t="s">
        <v>826</v>
      </c>
      <c r="C373" s="231">
        <v>1099.7</v>
      </c>
      <c r="D373" s="232">
        <v>1104.55</v>
      </c>
      <c r="E373" s="232">
        <v>1086.1499999999999</v>
      </c>
      <c r="F373" s="232">
        <v>1072.5999999999999</v>
      </c>
      <c r="G373" s="232">
        <v>1054.1999999999998</v>
      </c>
      <c r="H373" s="232">
        <v>1118.0999999999999</v>
      </c>
      <c r="I373" s="232">
        <v>1136.5</v>
      </c>
      <c r="J373" s="232">
        <v>1150.05</v>
      </c>
      <c r="K373" s="231">
        <v>1122.95</v>
      </c>
      <c r="L373" s="231">
        <v>1091</v>
      </c>
      <c r="M373" s="231">
        <v>6.1060000000000003E-2</v>
      </c>
      <c r="N373" s="1"/>
      <c r="O373" s="1"/>
    </row>
    <row r="374" spans="1:15" ht="12.75" customHeight="1">
      <c r="A374" s="30">
        <v>364</v>
      </c>
      <c r="B374" s="217" t="s">
        <v>445</v>
      </c>
      <c r="C374" s="231">
        <v>4085.2</v>
      </c>
      <c r="D374" s="232">
        <v>4080</v>
      </c>
      <c r="E374" s="232">
        <v>4062.1000000000004</v>
      </c>
      <c r="F374" s="232">
        <v>4039.0000000000005</v>
      </c>
      <c r="G374" s="232">
        <v>4021.1000000000008</v>
      </c>
      <c r="H374" s="232">
        <v>4103.1000000000004</v>
      </c>
      <c r="I374" s="232">
        <v>4121</v>
      </c>
      <c r="J374" s="232">
        <v>4144.0999999999995</v>
      </c>
      <c r="K374" s="231">
        <v>4097.8999999999996</v>
      </c>
      <c r="L374" s="231">
        <v>4056.9</v>
      </c>
      <c r="M374" s="231">
        <v>3.1510000000000003E-2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13864.7</v>
      </c>
      <c r="D375" s="232">
        <v>13877.916666666666</v>
      </c>
      <c r="E375" s="232">
        <v>13806.883333333331</v>
      </c>
      <c r="F375" s="232">
        <v>13749.066666666666</v>
      </c>
      <c r="G375" s="232">
        <v>13678.033333333331</v>
      </c>
      <c r="H375" s="232">
        <v>13935.733333333332</v>
      </c>
      <c r="I375" s="232">
        <v>14006.766666666668</v>
      </c>
      <c r="J375" s="232">
        <v>14064.583333333332</v>
      </c>
      <c r="K375" s="231">
        <v>13948.95</v>
      </c>
      <c r="L375" s="231">
        <v>13820.1</v>
      </c>
      <c r="M375" s="231">
        <v>9.7900000000000001E-3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56.75</v>
      </c>
      <c r="D376" s="232">
        <v>57.066666666666663</v>
      </c>
      <c r="E376" s="232">
        <v>56.133333333333326</v>
      </c>
      <c r="F376" s="232">
        <v>55.516666666666666</v>
      </c>
      <c r="G376" s="232">
        <v>54.583333333333329</v>
      </c>
      <c r="H376" s="232">
        <v>57.683333333333323</v>
      </c>
      <c r="I376" s="232">
        <v>58.61666666666666</v>
      </c>
      <c r="J376" s="232">
        <v>59.23333333333332</v>
      </c>
      <c r="K376" s="231">
        <v>58</v>
      </c>
      <c r="L376" s="231">
        <v>56.45</v>
      </c>
      <c r="M376" s="231">
        <v>685.57704000000001</v>
      </c>
      <c r="N376" s="1"/>
      <c r="O376" s="1"/>
    </row>
    <row r="377" spans="1:15" ht="12.75" customHeight="1">
      <c r="A377" s="30">
        <v>367</v>
      </c>
      <c r="B377" s="217" t="s">
        <v>446</v>
      </c>
      <c r="C377" s="231">
        <v>386.9</v>
      </c>
      <c r="D377" s="232">
        <v>389.90000000000003</v>
      </c>
      <c r="E377" s="232">
        <v>381.80000000000007</v>
      </c>
      <c r="F377" s="232">
        <v>376.70000000000005</v>
      </c>
      <c r="G377" s="232">
        <v>368.60000000000008</v>
      </c>
      <c r="H377" s="232">
        <v>395.00000000000006</v>
      </c>
      <c r="I377" s="232">
        <v>403.10000000000008</v>
      </c>
      <c r="J377" s="232">
        <v>408.20000000000005</v>
      </c>
      <c r="K377" s="231">
        <v>398</v>
      </c>
      <c r="L377" s="231">
        <v>384.8</v>
      </c>
      <c r="M377" s="231">
        <v>2.3459300000000001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172.45</v>
      </c>
      <c r="D378" s="232">
        <v>172.18333333333331</v>
      </c>
      <c r="E378" s="232">
        <v>171.06666666666661</v>
      </c>
      <c r="F378" s="232">
        <v>169.68333333333331</v>
      </c>
      <c r="G378" s="232">
        <v>168.56666666666661</v>
      </c>
      <c r="H378" s="232">
        <v>173.56666666666661</v>
      </c>
      <c r="I378" s="232">
        <v>174.68333333333334</v>
      </c>
      <c r="J378" s="232">
        <v>176.06666666666661</v>
      </c>
      <c r="K378" s="231">
        <v>173.3</v>
      </c>
      <c r="L378" s="231">
        <v>170.8</v>
      </c>
      <c r="M378" s="231">
        <v>58.809559999999998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123.7</v>
      </c>
      <c r="D379" s="232">
        <v>123.66666666666667</v>
      </c>
      <c r="E379" s="232">
        <v>122.98333333333335</v>
      </c>
      <c r="F379" s="232">
        <v>122.26666666666668</v>
      </c>
      <c r="G379" s="232">
        <v>121.58333333333336</v>
      </c>
      <c r="H379" s="232">
        <v>124.38333333333334</v>
      </c>
      <c r="I379" s="232">
        <v>125.06666666666665</v>
      </c>
      <c r="J379" s="232">
        <v>125.78333333333333</v>
      </c>
      <c r="K379" s="231">
        <v>124.35</v>
      </c>
      <c r="L379" s="231">
        <v>122.95</v>
      </c>
      <c r="M379" s="231">
        <v>76.366849999999999</v>
      </c>
      <c r="N379" s="1"/>
      <c r="O379" s="1"/>
    </row>
    <row r="380" spans="1:15" ht="12.75" customHeight="1">
      <c r="A380" s="30">
        <v>370</v>
      </c>
      <c r="B380" s="217" t="s">
        <v>787</v>
      </c>
      <c r="C380" s="231">
        <v>854.8</v>
      </c>
      <c r="D380" s="232">
        <v>855.0333333333333</v>
      </c>
      <c r="E380" s="232">
        <v>839.76666666666665</v>
      </c>
      <c r="F380" s="232">
        <v>824.73333333333335</v>
      </c>
      <c r="G380" s="232">
        <v>809.4666666666667</v>
      </c>
      <c r="H380" s="232">
        <v>870.06666666666661</v>
      </c>
      <c r="I380" s="232">
        <v>885.33333333333326</v>
      </c>
      <c r="J380" s="232">
        <v>900.36666666666656</v>
      </c>
      <c r="K380" s="231">
        <v>870.3</v>
      </c>
      <c r="L380" s="231">
        <v>840</v>
      </c>
      <c r="M380" s="231">
        <v>1.6040099999999999</v>
      </c>
      <c r="N380" s="1"/>
      <c r="O380" s="1"/>
    </row>
    <row r="381" spans="1:15" ht="12.75" customHeight="1">
      <c r="A381" s="30">
        <v>371</v>
      </c>
      <c r="B381" s="217" t="s">
        <v>447</v>
      </c>
      <c r="C381" s="231">
        <v>340.5</v>
      </c>
      <c r="D381" s="232">
        <v>336.98333333333335</v>
      </c>
      <c r="E381" s="232">
        <v>331.9666666666667</v>
      </c>
      <c r="F381" s="232">
        <v>323.43333333333334</v>
      </c>
      <c r="G381" s="232">
        <v>318.41666666666669</v>
      </c>
      <c r="H381" s="232">
        <v>345.51666666666671</v>
      </c>
      <c r="I381" s="232">
        <v>350.53333333333336</v>
      </c>
      <c r="J381" s="232">
        <v>359.06666666666672</v>
      </c>
      <c r="K381" s="231">
        <v>342</v>
      </c>
      <c r="L381" s="231">
        <v>328.45</v>
      </c>
      <c r="M381" s="231">
        <v>14.225059999999999</v>
      </c>
      <c r="N381" s="1"/>
      <c r="O381" s="1"/>
    </row>
    <row r="382" spans="1:15" ht="12.75" customHeight="1">
      <c r="A382" s="30">
        <v>372</v>
      </c>
      <c r="B382" s="217" t="s">
        <v>448</v>
      </c>
      <c r="C382" s="231">
        <v>1069.05</v>
      </c>
      <c r="D382" s="232">
        <v>1083.95</v>
      </c>
      <c r="E382" s="232">
        <v>1050.1000000000001</v>
      </c>
      <c r="F382" s="232">
        <v>1031.1500000000001</v>
      </c>
      <c r="G382" s="232">
        <v>997.30000000000018</v>
      </c>
      <c r="H382" s="232">
        <v>1102.9000000000001</v>
      </c>
      <c r="I382" s="232">
        <v>1136.75</v>
      </c>
      <c r="J382" s="232">
        <v>1155.7</v>
      </c>
      <c r="K382" s="231">
        <v>1117.8</v>
      </c>
      <c r="L382" s="231">
        <v>1065</v>
      </c>
      <c r="M382" s="231">
        <v>4.6604700000000001</v>
      </c>
      <c r="N382" s="1"/>
      <c r="O382" s="1"/>
    </row>
    <row r="383" spans="1:15" ht="12.75" customHeight="1">
      <c r="A383" s="30">
        <v>373</v>
      </c>
      <c r="B383" s="217" t="s">
        <v>449</v>
      </c>
      <c r="C383" s="231">
        <v>78.150000000000006</v>
      </c>
      <c r="D383" s="232">
        <v>77.5</v>
      </c>
      <c r="E383" s="232">
        <v>76.849999999999994</v>
      </c>
      <c r="F383" s="232">
        <v>75.55</v>
      </c>
      <c r="G383" s="232">
        <v>74.899999999999991</v>
      </c>
      <c r="H383" s="232">
        <v>78.8</v>
      </c>
      <c r="I383" s="232">
        <v>79.45</v>
      </c>
      <c r="J383" s="232">
        <v>80.75</v>
      </c>
      <c r="K383" s="231">
        <v>78.150000000000006</v>
      </c>
      <c r="L383" s="231">
        <v>76.2</v>
      </c>
      <c r="M383" s="231">
        <v>163.06971999999999</v>
      </c>
      <c r="N383" s="1"/>
      <c r="O383" s="1"/>
    </row>
    <row r="384" spans="1:15" ht="12.75" customHeight="1">
      <c r="A384" s="30">
        <v>374</v>
      </c>
      <c r="B384" s="217" t="s">
        <v>450</v>
      </c>
      <c r="C384" s="231">
        <v>179.6</v>
      </c>
      <c r="D384" s="232">
        <v>178.86666666666665</v>
      </c>
      <c r="E384" s="232">
        <v>177.5333333333333</v>
      </c>
      <c r="F384" s="232">
        <v>175.46666666666667</v>
      </c>
      <c r="G384" s="232">
        <v>174.13333333333333</v>
      </c>
      <c r="H384" s="232">
        <v>180.93333333333328</v>
      </c>
      <c r="I384" s="232">
        <v>182.26666666666659</v>
      </c>
      <c r="J384" s="232">
        <v>184.33333333333326</v>
      </c>
      <c r="K384" s="231">
        <v>180.2</v>
      </c>
      <c r="L384" s="231">
        <v>176.8</v>
      </c>
      <c r="M384" s="231">
        <v>11.871689999999999</v>
      </c>
      <c r="N384" s="1"/>
      <c r="O384" s="1"/>
    </row>
    <row r="385" spans="1:15" ht="12.75" customHeight="1">
      <c r="A385" s="30">
        <v>375</v>
      </c>
      <c r="B385" s="217" t="s">
        <v>451</v>
      </c>
      <c r="C385" s="231">
        <v>832.25</v>
      </c>
      <c r="D385" s="232">
        <v>830.75</v>
      </c>
      <c r="E385" s="232">
        <v>811.5</v>
      </c>
      <c r="F385" s="232">
        <v>790.75</v>
      </c>
      <c r="G385" s="232">
        <v>771.5</v>
      </c>
      <c r="H385" s="232">
        <v>851.5</v>
      </c>
      <c r="I385" s="232">
        <v>870.75</v>
      </c>
      <c r="J385" s="232">
        <v>891.5</v>
      </c>
      <c r="K385" s="231">
        <v>850</v>
      </c>
      <c r="L385" s="231">
        <v>810</v>
      </c>
      <c r="M385" s="231">
        <v>4.0652100000000004</v>
      </c>
      <c r="N385" s="1"/>
      <c r="O385" s="1"/>
    </row>
    <row r="386" spans="1:15" ht="12.75" customHeight="1">
      <c r="A386" s="30">
        <v>376</v>
      </c>
      <c r="B386" s="217" t="s">
        <v>452</v>
      </c>
      <c r="C386" s="231">
        <v>245.5</v>
      </c>
      <c r="D386" s="232">
        <v>248</v>
      </c>
      <c r="E386" s="232">
        <v>241</v>
      </c>
      <c r="F386" s="232">
        <v>236.5</v>
      </c>
      <c r="G386" s="232">
        <v>229.5</v>
      </c>
      <c r="H386" s="232">
        <v>252.5</v>
      </c>
      <c r="I386" s="232">
        <v>259.5</v>
      </c>
      <c r="J386" s="232">
        <v>264</v>
      </c>
      <c r="K386" s="231">
        <v>255</v>
      </c>
      <c r="L386" s="231">
        <v>243.5</v>
      </c>
      <c r="M386" s="231">
        <v>3.3384900000000002</v>
      </c>
      <c r="N386" s="1"/>
      <c r="O386" s="1"/>
    </row>
    <row r="387" spans="1:15" ht="12.75" customHeight="1">
      <c r="A387" s="30">
        <v>377</v>
      </c>
      <c r="B387" s="217" t="s">
        <v>453</v>
      </c>
      <c r="C387" s="231">
        <v>126.75</v>
      </c>
      <c r="D387" s="232">
        <v>127.36666666666666</v>
      </c>
      <c r="E387" s="232">
        <v>124.83333333333331</v>
      </c>
      <c r="F387" s="232">
        <v>122.91666666666666</v>
      </c>
      <c r="G387" s="232">
        <v>120.38333333333331</v>
      </c>
      <c r="H387" s="232">
        <v>129.2833333333333</v>
      </c>
      <c r="I387" s="232">
        <v>131.81666666666666</v>
      </c>
      <c r="J387" s="232">
        <v>133.73333333333332</v>
      </c>
      <c r="K387" s="231">
        <v>129.9</v>
      </c>
      <c r="L387" s="231">
        <v>125.45</v>
      </c>
      <c r="M387" s="231">
        <v>76.35454</v>
      </c>
      <c r="N387" s="1"/>
      <c r="O387" s="1"/>
    </row>
    <row r="388" spans="1:15" ht="12.75" customHeight="1">
      <c r="A388" s="30">
        <v>378</v>
      </c>
      <c r="B388" s="217" t="s">
        <v>454</v>
      </c>
      <c r="C388" s="231">
        <v>1934.75</v>
      </c>
      <c r="D388" s="232">
        <v>1937.75</v>
      </c>
      <c r="E388" s="232">
        <v>1922</v>
      </c>
      <c r="F388" s="232">
        <v>1909.25</v>
      </c>
      <c r="G388" s="232">
        <v>1893.5</v>
      </c>
      <c r="H388" s="232">
        <v>1950.5</v>
      </c>
      <c r="I388" s="232">
        <v>1966.25</v>
      </c>
      <c r="J388" s="232">
        <v>1979</v>
      </c>
      <c r="K388" s="231">
        <v>1953.5</v>
      </c>
      <c r="L388" s="231">
        <v>1925</v>
      </c>
      <c r="M388" s="231">
        <v>6.6019999999999995E-2</v>
      </c>
      <c r="N388" s="1"/>
      <c r="O388" s="1"/>
    </row>
    <row r="389" spans="1:15" ht="12.75" customHeight="1">
      <c r="A389" s="30">
        <v>379</v>
      </c>
      <c r="B389" s="217" t="s">
        <v>827</v>
      </c>
      <c r="C389" s="231">
        <v>46.3</v>
      </c>
      <c r="D389" s="232">
        <v>46.683333333333337</v>
      </c>
      <c r="E389" s="232">
        <v>45.616666666666674</v>
      </c>
      <c r="F389" s="232">
        <v>44.933333333333337</v>
      </c>
      <c r="G389" s="232">
        <v>43.866666666666674</v>
      </c>
      <c r="H389" s="232">
        <v>47.366666666666674</v>
      </c>
      <c r="I389" s="232">
        <v>48.433333333333337</v>
      </c>
      <c r="J389" s="232">
        <v>49.116666666666674</v>
      </c>
      <c r="K389" s="231">
        <v>47.75</v>
      </c>
      <c r="L389" s="231">
        <v>46</v>
      </c>
      <c r="M389" s="231">
        <v>16.618449999999999</v>
      </c>
      <c r="N389" s="1"/>
      <c r="O389" s="1"/>
    </row>
    <row r="390" spans="1:15" ht="12.75" customHeight="1">
      <c r="A390" s="30">
        <v>380</v>
      </c>
      <c r="B390" s="217" t="s">
        <v>861</v>
      </c>
      <c r="C390" s="231">
        <v>1526.2</v>
      </c>
      <c r="D390" s="232">
        <v>1525.3999999999999</v>
      </c>
      <c r="E390" s="232">
        <v>1497.7999999999997</v>
      </c>
      <c r="F390" s="232">
        <v>1469.3999999999999</v>
      </c>
      <c r="G390" s="232">
        <v>1441.7999999999997</v>
      </c>
      <c r="H390" s="232">
        <v>1553.7999999999997</v>
      </c>
      <c r="I390" s="232">
        <v>1581.3999999999996</v>
      </c>
      <c r="J390" s="232">
        <v>1609.7999999999997</v>
      </c>
      <c r="K390" s="231">
        <v>1553</v>
      </c>
      <c r="L390" s="231">
        <v>1497</v>
      </c>
      <c r="M390" s="231">
        <v>5.8390899999999997</v>
      </c>
      <c r="N390" s="1"/>
      <c r="O390" s="1"/>
    </row>
    <row r="391" spans="1:15" ht="12.75" customHeight="1">
      <c r="A391" s="30">
        <v>381</v>
      </c>
      <c r="B391" s="217" t="s">
        <v>455</v>
      </c>
      <c r="C391" s="231">
        <v>190.95</v>
      </c>
      <c r="D391" s="232">
        <v>189.75</v>
      </c>
      <c r="E391" s="232">
        <v>187.7</v>
      </c>
      <c r="F391" s="232">
        <v>184.45</v>
      </c>
      <c r="G391" s="232">
        <v>182.39999999999998</v>
      </c>
      <c r="H391" s="232">
        <v>193</v>
      </c>
      <c r="I391" s="232">
        <v>195.05</v>
      </c>
      <c r="J391" s="232">
        <v>198.3</v>
      </c>
      <c r="K391" s="231">
        <v>191.8</v>
      </c>
      <c r="L391" s="231">
        <v>186.5</v>
      </c>
      <c r="M391" s="231">
        <v>43.112310000000001</v>
      </c>
      <c r="N391" s="1"/>
      <c r="O391" s="1"/>
    </row>
    <row r="392" spans="1:15" ht="12.75" customHeight="1">
      <c r="A392" s="30">
        <v>382</v>
      </c>
      <c r="B392" s="217" t="s">
        <v>456</v>
      </c>
      <c r="C392" s="231">
        <v>886.2</v>
      </c>
      <c r="D392" s="232">
        <v>889.36666666666667</v>
      </c>
      <c r="E392" s="232">
        <v>881.83333333333337</v>
      </c>
      <c r="F392" s="232">
        <v>877.4666666666667</v>
      </c>
      <c r="G392" s="232">
        <v>869.93333333333339</v>
      </c>
      <c r="H392" s="232">
        <v>893.73333333333335</v>
      </c>
      <c r="I392" s="232">
        <v>901.26666666666665</v>
      </c>
      <c r="J392" s="232">
        <v>905.63333333333333</v>
      </c>
      <c r="K392" s="231">
        <v>896.9</v>
      </c>
      <c r="L392" s="231">
        <v>885</v>
      </c>
      <c r="M392" s="231">
        <v>0.59835000000000005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2474.6999999999998</v>
      </c>
      <c r="D393" s="232">
        <v>2475.3833333333332</v>
      </c>
      <c r="E393" s="232">
        <v>2459.6666666666665</v>
      </c>
      <c r="F393" s="232">
        <v>2444.6333333333332</v>
      </c>
      <c r="G393" s="232">
        <v>2428.9166666666665</v>
      </c>
      <c r="H393" s="232">
        <v>2490.4166666666665</v>
      </c>
      <c r="I393" s="232">
        <v>2506.1333333333337</v>
      </c>
      <c r="J393" s="232">
        <v>2521.1666666666665</v>
      </c>
      <c r="K393" s="231">
        <v>2491.1</v>
      </c>
      <c r="L393" s="231">
        <v>2460.35</v>
      </c>
      <c r="M393" s="231">
        <v>62.06382</v>
      </c>
      <c r="N393" s="1"/>
      <c r="O393" s="1"/>
    </row>
    <row r="394" spans="1:15" ht="12.75" customHeight="1">
      <c r="A394" s="30">
        <v>384</v>
      </c>
      <c r="B394" s="217" t="s">
        <v>798</v>
      </c>
      <c r="C394" s="231">
        <v>114.3</v>
      </c>
      <c r="D394" s="232">
        <v>114.46666666666665</v>
      </c>
      <c r="E394" s="232">
        <v>113.48333333333331</v>
      </c>
      <c r="F394" s="232">
        <v>112.66666666666666</v>
      </c>
      <c r="G394" s="232">
        <v>111.68333333333331</v>
      </c>
      <c r="H394" s="232">
        <v>115.2833333333333</v>
      </c>
      <c r="I394" s="232">
        <v>116.26666666666665</v>
      </c>
      <c r="J394" s="232">
        <v>117.0833333333333</v>
      </c>
      <c r="K394" s="231">
        <v>115.45</v>
      </c>
      <c r="L394" s="231">
        <v>113.65</v>
      </c>
      <c r="M394" s="231">
        <v>5.3699199999999996</v>
      </c>
      <c r="N394" s="1"/>
      <c r="O394" s="1"/>
    </row>
    <row r="395" spans="1:15" ht="12.75" customHeight="1">
      <c r="A395" s="30">
        <v>385</v>
      </c>
      <c r="B395" s="217" t="s">
        <v>457</v>
      </c>
      <c r="C395" s="231">
        <v>712.3</v>
      </c>
      <c r="D395" s="232">
        <v>716.13333333333333</v>
      </c>
      <c r="E395" s="232">
        <v>703.26666666666665</v>
      </c>
      <c r="F395" s="232">
        <v>694.23333333333335</v>
      </c>
      <c r="G395" s="232">
        <v>681.36666666666667</v>
      </c>
      <c r="H395" s="232">
        <v>725.16666666666663</v>
      </c>
      <c r="I395" s="232">
        <v>738.03333333333319</v>
      </c>
      <c r="J395" s="232">
        <v>747.06666666666661</v>
      </c>
      <c r="K395" s="231">
        <v>729</v>
      </c>
      <c r="L395" s="231">
        <v>707.1</v>
      </c>
      <c r="M395" s="231">
        <v>0.38564999999999999</v>
      </c>
      <c r="N395" s="1"/>
      <c r="O395" s="1"/>
    </row>
    <row r="396" spans="1:15" ht="12.75" customHeight="1">
      <c r="A396" s="30">
        <v>386</v>
      </c>
      <c r="B396" s="217" t="s">
        <v>458</v>
      </c>
      <c r="C396" s="231">
        <v>1192.7</v>
      </c>
      <c r="D396" s="232">
        <v>1195.2166666666667</v>
      </c>
      <c r="E396" s="232">
        <v>1183.4833333333333</v>
      </c>
      <c r="F396" s="232">
        <v>1174.2666666666667</v>
      </c>
      <c r="G396" s="232">
        <v>1162.5333333333333</v>
      </c>
      <c r="H396" s="232">
        <v>1204.4333333333334</v>
      </c>
      <c r="I396" s="232">
        <v>1216.166666666667</v>
      </c>
      <c r="J396" s="232">
        <v>1225.3833333333334</v>
      </c>
      <c r="K396" s="231">
        <v>1206.95</v>
      </c>
      <c r="L396" s="231">
        <v>1186</v>
      </c>
      <c r="M396" s="231">
        <v>0.64681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765.1</v>
      </c>
      <c r="D397" s="232">
        <v>764.06666666666661</v>
      </c>
      <c r="E397" s="232">
        <v>760.13333333333321</v>
      </c>
      <c r="F397" s="232">
        <v>755.16666666666663</v>
      </c>
      <c r="G397" s="232">
        <v>751.23333333333323</v>
      </c>
      <c r="H397" s="232">
        <v>769.03333333333319</v>
      </c>
      <c r="I397" s="232">
        <v>772.96666666666658</v>
      </c>
      <c r="J397" s="232">
        <v>777.93333333333317</v>
      </c>
      <c r="K397" s="231">
        <v>768</v>
      </c>
      <c r="L397" s="231">
        <v>759.1</v>
      </c>
      <c r="M397" s="231">
        <v>6.2662599999999999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1310.6500000000001</v>
      </c>
      <c r="D398" s="232">
        <v>1311.6000000000001</v>
      </c>
      <c r="E398" s="232">
        <v>1301.2000000000003</v>
      </c>
      <c r="F398" s="232">
        <v>1291.7500000000002</v>
      </c>
      <c r="G398" s="232">
        <v>1281.3500000000004</v>
      </c>
      <c r="H398" s="232">
        <v>1321.0500000000002</v>
      </c>
      <c r="I398" s="232">
        <v>1331.4500000000003</v>
      </c>
      <c r="J398" s="232">
        <v>1340.9</v>
      </c>
      <c r="K398" s="231">
        <v>1322</v>
      </c>
      <c r="L398" s="231">
        <v>1302.1500000000001</v>
      </c>
      <c r="M398" s="231">
        <v>10.788729999999999</v>
      </c>
      <c r="N398" s="1"/>
      <c r="O398" s="1"/>
    </row>
    <row r="399" spans="1:15" ht="12.75" customHeight="1">
      <c r="A399" s="30">
        <v>389</v>
      </c>
      <c r="B399" s="217" t="s">
        <v>459</v>
      </c>
      <c r="C399" s="231">
        <v>384.05</v>
      </c>
      <c r="D399" s="232">
        <v>384.51666666666665</v>
      </c>
      <c r="E399" s="232">
        <v>382.0333333333333</v>
      </c>
      <c r="F399" s="232">
        <v>380.01666666666665</v>
      </c>
      <c r="G399" s="232">
        <v>377.5333333333333</v>
      </c>
      <c r="H399" s="232">
        <v>386.5333333333333</v>
      </c>
      <c r="I399" s="232">
        <v>389.01666666666665</v>
      </c>
      <c r="J399" s="232">
        <v>391.0333333333333</v>
      </c>
      <c r="K399" s="231">
        <v>387</v>
      </c>
      <c r="L399" s="231">
        <v>382.5</v>
      </c>
      <c r="M399" s="231">
        <v>0.2034</v>
      </c>
      <c r="N399" s="1"/>
      <c r="O399" s="1"/>
    </row>
    <row r="400" spans="1:15" ht="12.75" customHeight="1">
      <c r="A400" s="30">
        <v>390</v>
      </c>
      <c r="B400" s="217" t="s">
        <v>460</v>
      </c>
      <c r="C400" s="231">
        <v>34.1</v>
      </c>
      <c r="D400" s="232">
        <v>34.233333333333334</v>
      </c>
      <c r="E400" s="232">
        <v>33.866666666666667</v>
      </c>
      <c r="F400" s="232">
        <v>33.633333333333333</v>
      </c>
      <c r="G400" s="232">
        <v>33.266666666666666</v>
      </c>
      <c r="H400" s="232">
        <v>34.466666666666669</v>
      </c>
      <c r="I400" s="232">
        <v>34.833333333333343</v>
      </c>
      <c r="J400" s="232">
        <v>35.06666666666667</v>
      </c>
      <c r="K400" s="231">
        <v>34.6</v>
      </c>
      <c r="L400" s="231">
        <v>34</v>
      </c>
      <c r="M400" s="231">
        <v>28.242180000000001</v>
      </c>
      <c r="N400" s="1"/>
      <c r="O400" s="1"/>
    </row>
    <row r="401" spans="1:15" ht="12.75" customHeight="1">
      <c r="A401" s="30">
        <v>391</v>
      </c>
      <c r="B401" s="217" t="s">
        <v>461</v>
      </c>
      <c r="C401" s="231">
        <v>4534.55</v>
      </c>
      <c r="D401" s="232">
        <v>4542.4666666666672</v>
      </c>
      <c r="E401" s="232">
        <v>4497.6333333333341</v>
      </c>
      <c r="F401" s="232">
        <v>4460.7166666666672</v>
      </c>
      <c r="G401" s="232">
        <v>4415.8833333333341</v>
      </c>
      <c r="H401" s="232">
        <v>4579.3833333333341</v>
      </c>
      <c r="I401" s="232">
        <v>4624.2166666666662</v>
      </c>
      <c r="J401" s="232">
        <v>4661.1333333333341</v>
      </c>
      <c r="K401" s="231">
        <v>4587.3</v>
      </c>
      <c r="L401" s="231">
        <v>4505.55</v>
      </c>
      <c r="M401" s="231">
        <v>0.14394000000000001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2169.5</v>
      </c>
      <c r="D402" s="232">
        <v>2175.0166666666669</v>
      </c>
      <c r="E402" s="232">
        <v>2159.2333333333336</v>
      </c>
      <c r="F402" s="232">
        <v>2148.9666666666667</v>
      </c>
      <c r="G402" s="232">
        <v>2133.1833333333334</v>
      </c>
      <c r="H402" s="232">
        <v>2185.2833333333338</v>
      </c>
      <c r="I402" s="232">
        <v>2201.0666666666675</v>
      </c>
      <c r="J402" s="232">
        <v>2211.3333333333339</v>
      </c>
      <c r="K402" s="231">
        <v>2190.8000000000002</v>
      </c>
      <c r="L402" s="231">
        <v>2164.75</v>
      </c>
      <c r="M402" s="231">
        <v>3.7818000000000001</v>
      </c>
      <c r="N402" s="1"/>
      <c r="O402" s="1"/>
    </row>
    <row r="403" spans="1:15" ht="12.75" customHeight="1">
      <c r="A403" s="30">
        <v>393</v>
      </c>
      <c r="B403" s="217" t="s">
        <v>804</v>
      </c>
      <c r="C403" s="231">
        <v>74.400000000000006</v>
      </c>
      <c r="D403" s="232">
        <v>74.283333333333346</v>
      </c>
      <c r="E403" s="232">
        <v>73.916666666666686</v>
      </c>
      <c r="F403" s="232">
        <v>73.433333333333337</v>
      </c>
      <c r="G403" s="232">
        <v>73.066666666666677</v>
      </c>
      <c r="H403" s="232">
        <v>74.766666666666694</v>
      </c>
      <c r="I403" s="232">
        <v>75.13333333333334</v>
      </c>
      <c r="J403" s="232">
        <v>75.616666666666703</v>
      </c>
      <c r="K403" s="231">
        <v>74.650000000000006</v>
      </c>
      <c r="L403" s="231">
        <v>73.8</v>
      </c>
      <c r="M403" s="231">
        <v>67.570229999999995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5663.1</v>
      </c>
      <c r="D404" s="232">
        <v>5660.9666666666672</v>
      </c>
      <c r="E404" s="232">
        <v>5632.1833333333343</v>
      </c>
      <c r="F404" s="232">
        <v>5601.2666666666673</v>
      </c>
      <c r="G404" s="232">
        <v>5572.4833333333345</v>
      </c>
      <c r="H404" s="232">
        <v>5691.8833333333341</v>
      </c>
      <c r="I404" s="232">
        <v>5720.666666666667</v>
      </c>
      <c r="J404" s="232">
        <v>5751.5833333333339</v>
      </c>
      <c r="K404" s="231">
        <v>5689.75</v>
      </c>
      <c r="L404" s="231">
        <v>5630.05</v>
      </c>
      <c r="M404" s="231">
        <v>4.4659999999999998E-2</v>
      </c>
      <c r="N404" s="1"/>
      <c r="O404" s="1"/>
    </row>
    <row r="405" spans="1:15" ht="12.75" customHeight="1">
      <c r="A405" s="30">
        <v>395</v>
      </c>
      <c r="B405" s="217" t="s">
        <v>828</v>
      </c>
      <c r="C405" s="231">
        <v>1309.3499999999999</v>
      </c>
      <c r="D405" s="232">
        <v>1307.7166666666667</v>
      </c>
      <c r="E405" s="232">
        <v>1297.5333333333333</v>
      </c>
      <c r="F405" s="232">
        <v>1285.7166666666667</v>
      </c>
      <c r="G405" s="232">
        <v>1275.5333333333333</v>
      </c>
      <c r="H405" s="232">
        <v>1319.5333333333333</v>
      </c>
      <c r="I405" s="232">
        <v>1329.7166666666667</v>
      </c>
      <c r="J405" s="232">
        <v>1341.5333333333333</v>
      </c>
      <c r="K405" s="231">
        <v>1317.9</v>
      </c>
      <c r="L405" s="231">
        <v>1295.9000000000001</v>
      </c>
      <c r="M405" s="231">
        <v>0.47791</v>
      </c>
      <c r="N405" s="1"/>
      <c r="O405" s="1"/>
    </row>
    <row r="406" spans="1:15" ht="12.75" customHeight="1">
      <c r="A406" s="30">
        <v>396</v>
      </c>
      <c r="B406" s="217" t="s">
        <v>829</v>
      </c>
      <c r="C406" s="231">
        <v>352.95</v>
      </c>
      <c r="D406" s="232">
        <v>353.61666666666662</v>
      </c>
      <c r="E406" s="232">
        <v>350.38333333333321</v>
      </c>
      <c r="F406" s="232">
        <v>347.81666666666661</v>
      </c>
      <c r="G406" s="232">
        <v>344.5833333333332</v>
      </c>
      <c r="H406" s="232">
        <v>356.18333333333322</v>
      </c>
      <c r="I406" s="232">
        <v>359.41666666666669</v>
      </c>
      <c r="J406" s="232">
        <v>361.98333333333323</v>
      </c>
      <c r="K406" s="231">
        <v>356.85</v>
      </c>
      <c r="L406" s="231">
        <v>351.05</v>
      </c>
      <c r="M406" s="231">
        <v>0.63471999999999995</v>
      </c>
      <c r="N406" s="1"/>
      <c r="O406" s="1"/>
    </row>
    <row r="407" spans="1:15" ht="12.75" customHeight="1">
      <c r="A407" s="30">
        <v>397</v>
      </c>
      <c r="B407" s="217" t="s">
        <v>462</v>
      </c>
      <c r="C407" s="231">
        <v>2679.95</v>
      </c>
      <c r="D407" s="232">
        <v>2680.9500000000003</v>
      </c>
      <c r="E407" s="232">
        <v>2650.0000000000005</v>
      </c>
      <c r="F407" s="232">
        <v>2620.0500000000002</v>
      </c>
      <c r="G407" s="232">
        <v>2589.1000000000004</v>
      </c>
      <c r="H407" s="232">
        <v>2710.9000000000005</v>
      </c>
      <c r="I407" s="232">
        <v>2741.8500000000004</v>
      </c>
      <c r="J407" s="232">
        <v>2771.8000000000006</v>
      </c>
      <c r="K407" s="231">
        <v>2711.9</v>
      </c>
      <c r="L407" s="231">
        <v>2651</v>
      </c>
      <c r="M407" s="231">
        <v>0.50660000000000005</v>
      </c>
      <c r="N407" s="1"/>
      <c r="O407" s="1"/>
    </row>
    <row r="408" spans="1:15" ht="12.75" customHeight="1">
      <c r="A408" s="30">
        <v>398</v>
      </c>
      <c r="B408" s="217" t="s">
        <v>862</v>
      </c>
      <c r="C408" s="231">
        <v>473</v>
      </c>
      <c r="D408" s="232">
        <v>475.2166666666667</v>
      </c>
      <c r="E408" s="232">
        <v>468.23333333333341</v>
      </c>
      <c r="F408" s="232">
        <v>463.4666666666667</v>
      </c>
      <c r="G408" s="232">
        <v>456.48333333333341</v>
      </c>
      <c r="H408" s="232">
        <v>479.98333333333341</v>
      </c>
      <c r="I408" s="232">
        <v>486.96666666666675</v>
      </c>
      <c r="J408" s="232">
        <v>491.73333333333341</v>
      </c>
      <c r="K408" s="231">
        <v>482.2</v>
      </c>
      <c r="L408" s="231">
        <v>470.45</v>
      </c>
      <c r="M408" s="231">
        <v>0.81496000000000002</v>
      </c>
      <c r="N408" s="1"/>
      <c r="O408" s="1"/>
    </row>
    <row r="409" spans="1:15" ht="12.75" customHeight="1">
      <c r="A409" s="30">
        <v>399</v>
      </c>
      <c r="B409" s="217" t="s">
        <v>463</v>
      </c>
      <c r="C409" s="231">
        <v>1253.75</v>
      </c>
      <c r="D409" s="232">
        <v>1247.5</v>
      </c>
      <c r="E409" s="232">
        <v>1232.6500000000001</v>
      </c>
      <c r="F409" s="232">
        <v>1211.5500000000002</v>
      </c>
      <c r="G409" s="232">
        <v>1196.7000000000003</v>
      </c>
      <c r="H409" s="232">
        <v>1268.5999999999999</v>
      </c>
      <c r="I409" s="232">
        <v>1283.4499999999998</v>
      </c>
      <c r="J409" s="232">
        <v>1304.5499999999997</v>
      </c>
      <c r="K409" s="231">
        <v>1262.3499999999999</v>
      </c>
      <c r="L409" s="231">
        <v>1226.4000000000001</v>
      </c>
      <c r="M409" s="231">
        <v>0.27492</v>
      </c>
      <c r="N409" s="1"/>
      <c r="O409" s="1"/>
    </row>
    <row r="410" spans="1:15" ht="12.75" customHeight="1">
      <c r="A410" s="30">
        <v>400</v>
      </c>
      <c r="B410" s="217" t="s">
        <v>464</v>
      </c>
      <c r="C410" s="231">
        <v>264.2</v>
      </c>
      <c r="D410" s="232">
        <v>265.88333333333327</v>
      </c>
      <c r="E410" s="232">
        <v>261.86666666666656</v>
      </c>
      <c r="F410" s="232">
        <v>259.5333333333333</v>
      </c>
      <c r="G410" s="232">
        <v>255.51666666666659</v>
      </c>
      <c r="H410" s="232">
        <v>268.21666666666653</v>
      </c>
      <c r="I410" s="232">
        <v>272.23333333333329</v>
      </c>
      <c r="J410" s="232">
        <v>274.56666666666649</v>
      </c>
      <c r="K410" s="231">
        <v>269.89999999999998</v>
      </c>
      <c r="L410" s="231">
        <v>263.55</v>
      </c>
      <c r="M410" s="231">
        <v>0.76956999999999998</v>
      </c>
      <c r="N410" s="1"/>
      <c r="O410" s="1"/>
    </row>
    <row r="411" spans="1:15" ht="12.75" customHeight="1">
      <c r="A411" s="30">
        <v>401</v>
      </c>
      <c r="B411" s="217" t="s">
        <v>465</v>
      </c>
      <c r="C411" s="231">
        <v>142.5</v>
      </c>
      <c r="D411" s="232">
        <v>142.85</v>
      </c>
      <c r="E411" s="232">
        <v>140.94999999999999</v>
      </c>
      <c r="F411" s="232">
        <v>139.4</v>
      </c>
      <c r="G411" s="232">
        <v>137.5</v>
      </c>
      <c r="H411" s="232">
        <v>144.39999999999998</v>
      </c>
      <c r="I411" s="232">
        <v>146.30000000000001</v>
      </c>
      <c r="J411" s="232">
        <v>147.84999999999997</v>
      </c>
      <c r="K411" s="231">
        <v>144.75</v>
      </c>
      <c r="L411" s="231">
        <v>141.30000000000001</v>
      </c>
      <c r="M411" s="231">
        <v>16.15231</v>
      </c>
      <c r="N411" s="1"/>
      <c r="O411" s="1"/>
    </row>
    <row r="412" spans="1:15" ht="12.75" customHeight="1">
      <c r="A412" s="30">
        <v>402</v>
      </c>
      <c r="B412" s="217" t="s">
        <v>863</v>
      </c>
      <c r="C412" s="231">
        <v>686.7</v>
      </c>
      <c r="D412" s="232">
        <v>686.85</v>
      </c>
      <c r="E412" s="232">
        <v>681.45</v>
      </c>
      <c r="F412" s="232">
        <v>676.2</v>
      </c>
      <c r="G412" s="232">
        <v>670.80000000000007</v>
      </c>
      <c r="H412" s="232">
        <v>692.1</v>
      </c>
      <c r="I412" s="232">
        <v>697.49999999999989</v>
      </c>
      <c r="J412" s="232">
        <v>702.75</v>
      </c>
      <c r="K412" s="231">
        <v>692.25</v>
      </c>
      <c r="L412" s="231">
        <v>681.6</v>
      </c>
      <c r="M412" s="231">
        <v>0.13173000000000001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24059.9</v>
      </c>
      <c r="D413" s="232">
        <v>24005.166666666668</v>
      </c>
      <c r="E413" s="232">
        <v>23871.733333333337</v>
      </c>
      <c r="F413" s="232">
        <v>23683.566666666669</v>
      </c>
      <c r="G413" s="232">
        <v>23550.133333333339</v>
      </c>
      <c r="H413" s="232">
        <v>24193.333333333336</v>
      </c>
      <c r="I413" s="232">
        <v>24326.766666666663</v>
      </c>
      <c r="J413" s="232">
        <v>24514.933333333334</v>
      </c>
      <c r="K413" s="231">
        <v>24138.6</v>
      </c>
      <c r="L413" s="231">
        <v>23817</v>
      </c>
      <c r="M413" s="231">
        <v>0.22616</v>
      </c>
      <c r="N413" s="1"/>
      <c r="O413" s="1"/>
    </row>
    <row r="414" spans="1:15" ht="12.75" customHeight="1">
      <c r="A414" s="30">
        <v>404</v>
      </c>
      <c r="B414" s="217" t="s">
        <v>830</v>
      </c>
      <c r="C414" s="231">
        <v>54.8</v>
      </c>
      <c r="D414" s="232">
        <v>55.216666666666669</v>
      </c>
      <c r="E414" s="232">
        <v>54.083333333333336</v>
      </c>
      <c r="F414" s="232">
        <v>53.366666666666667</v>
      </c>
      <c r="G414" s="232">
        <v>52.233333333333334</v>
      </c>
      <c r="H414" s="232">
        <v>55.933333333333337</v>
      </c>
      <c r="I414" s="232">
        <v>57.066666666666663</v>
      </c>
      <c r="J414" s="232">
        <v>57.783333333333339</v>
      </c>
      <c r="K414" s="231">
        <v>56.35</v>
      </c>
      <c r="L414" s="231">
        <v>54.5</v>
      </c>
      <c r="M414" s="231">
        <v>97.121709999999993</v>
      </c>
      <c r="N414" s="1"/>
      <c r="O414" s="1"/>
    </row>
    <row r="415" spans="1:15" ht="12.75" customHeight="1">
      <c r="A415" s="30">
        <v>405</v>
      </c>
      <c r="B415" t="s">
        <v>882</v>
      </c>
      <c r="C415" s="341">
        <v>1284</v>
      </c>
      <c r="D415" s="342">
        <v>1277.3</v>
      </c>
      <c r="E415" s="342">
        <v>1262.8499999999999</v>
      </c>
      <c r="F415" s="342">
        <v>1241.7</v>
      </c>
      <c r="G415" s="342">
        <v>1227.25</v>
      </c>
      <c r="H415" s="342">
        <v>1298.4499999999998</v>
      </c>
      <c r="I415" s="342">
        <v>1312.9</v>
      </c>
      <c r="J415" s="342">
        <v>1334.0499999999997</v>
      </c>
      <c r="K415" s="341">
        <v>1291.75</v>
      </c>
      <c r="L415" s="341">
        <v>1256.1500000000001</v>
      </c>
      <c r="M415" s="341">
        <v>4.7516600000000002</v>
      </c>
      <c r="N415" s="1"/>
      <c r="O415" s="1"/>
    </row>
    <row r="416" spans="1:15" ht="12.75" customHeight="1">
      <c r="A416" s="30">
        <v>406</v>
      </c>
      <c r="B416" s="217" t="s">
        <v>831</v>
      </c>
      <c r="C416" s="231">
        <v>304.2</v>
      </c>
      <c r="D416" s="232">
        <v>303.33333333333331</v>
      </c>
      <c r="E416" s="232">
        <v>300.86666666666662</v>
      </c>
      <c r="F416" s="232">
        <v>297.5333333333333</v>
      </c>
      <c r="G416" s="232">
        <v>295.06666666666661</v>
      </c>
      <c r="H416" s="232">
        <v>306.66666666666663</v>
      </c>
      <c r="I416" s="232">
        <v>309.13333333333333</v>
      </c>
      <c r="J416" s="232">
        <v>312.46666666666664</v>
      </c>
      <c r="K416" s="231">
        <v>305.8</v>
      </c>
      <c r="L416" s="231">
        <v>300</v>
      </c>
      <c r="M416" s="231">
        <v>1.23292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3064.65</v>
      </c>
      <c r="D417" s="232">
        <v>3037.35</v>
      </c>
      <c r="E417" s="232">
        <v>2990.45</v>
      </c>
      <c r="F417" s="232">
        <v>2916.25</v>
      </c>
      <c r="G417" s="232">
        <v>2869.35</v>
      </c>
      <c r="H417" s="232">
        <v>3111.5499999999997</v>
      </c>
      <c r="I417" s="232">
        <v>3158.4500000000003</v>
      </c>
      <c r="J417" s="232">
        <v>3232.6499999999996</v>
      </c>
      <c r="K417" s="231">
        <v>3084.25</v>
      </c>
      <c r="L417" s="231">
        <v>2963.15</v>
      </c>
      <c r="M417" s="231">
        <v>13.57682</v>
      </c>
      <c r="N417" s="1"/>
      <c r="O417" s="1"/>
    </row>
    <row r="418" spans="1:15" ht="12.75" customHeight="1">
      <c r="A418" s="30">
        <v>408</v>
      </c>
      <c r="B418" s="217" t="s">
        <v>466</v>
      </c>
      <c r="C418" s="231">
        <v>593.4</v>
      </c>
      <c r="D418" s="232">
        <v>591.75</v>
      </c>
      <c r="E418" s="232">
        <v>588.5</v>
      </c>
      <c r="F418" s="232">
        <v>583.6</v>
      </c>
      <c r="G418" s="232">
        <v>580.35</v>
      </c>
      <c r="H418" s="232">
        <v>596.65</v>
      </c>
      <c r="I418" s="232">
        <v>599.9</v>
      </c>
      <c r="J418" s="232">
        <v>604.79999999999995</v>
      </c>
      <c r="K418" s="231">
        <v>595</v>
      </c>
      <c r="L418" s="231">
        <v>586.85</v>
      </c>
      <c r="M418" s="231">
        <v>0.67574000000000001</v>
      </c>
      <c r="N418" s="1"/>
      <c r="O418" s="1"/>
    </row>
    <row r="419" spans="1:15" ht="12.75" customHeight="1">
      <c r="A419" s="30">
        <v>409</v>
      </c>
      <c r="B419" s="217" t="s">
        <v>467</v>
      </c>
      <c r="C419" s="231">
        <v>4244.6000000000004</v>
      </c>
      <c r="D419" s="232">
        <v>4254.1166666666668</v>
      </c>
      <c r="E419" s="232">
        <v>4212.6333333333332</v>
      </c>
      <c r="F419" s="232">
        <v>4180.6666666666661</v>
      </c>
      <c r="G419" s="232">
        <v>4139.1833333333325</v>
      </c>
      <c r="H419" s="232">
        <v>4286.0833333333339</v>
      </c>
      <c r="I419" s="232">
        <v>4327.5666666666675</v>
      </c>
      <c r="J419" s="232">
        <v>4359.5333333333347</v>
      </c>
      <c r="K419" s="231">
        <v>4295.6000000000004</v>
      </c>
      <c r="L419" s="231">
        <v>4222.1499999999996</v>
      </c>
      <c r="M419" s="231">
        <v>0.36325000000000002</v>
      </c>
      <c r="N419" s="1"/>
      <c r="O419" s="1"/>
    </row>
    <row r="420" spans="1:15" ht="12.75" customHeight="1">
      <c r="A420" s="30">
        <v>410</v>
      </c>
      <c r="B420" s="217" t="s">
        <v>799</v>
      </c>
      <c r="C420" s="231">
        <v>420.25</v>
      </c>
      <c r="D420" s="232">
        <v>419.16666666666669</v>
      </c>
      <c r="E420" s="232">
        <v>417.33333333333337</v>
      </c>
      <c r="F420" s="232">
        <v>414.41666666666669</v>
      </c>
      <c r="G420" s="232">
        <v>412.58333333333337</v>
      </c>
      <c r="H420" s="232">
        <v>422.08333333333337</v>
      </c>
      <c r="I420" s="232">
        <v>423.91666666666674</v>
      </c>
      <c r="J420" s="232">
        <v>426.83333333333337</v>
      </c>
      <c r="K420" s="231">
        <v>421</v>
      </c>
      <c r="L420" s="231">
        <v>416.25</v>
      </c>
      <c r="M420" s="231">
        <v>6.5963700000000003</v>
      </c>
      <c r="N420" s="1"/>
      <c r="O420" s="1"/>
    </row>
    <row r="421" spans="1:15" ht="12.75" customHeight="1">
      <c r="A421" s="30">
        <v>411</v>
      </c>
      <c r="B421" s="217" t="s">
        <v>468</v>
      </c>
      <c r="C421" s="231">
        <v>583.1</v>
      </c>
      <c r="D421" s="232">
        <v>581.5333333333333</v>
      </c>
      <c r="E421" s="232">
        <v>578.06666666666661</v>
      </c>
      <c r="F421" s="232">
        <v>573.0333333333333</v>
      </c>
      <c r="G421" s="232">
        <v>569.56666666666661</v>
      </c>
      <c r="H421" s="232">
        <v>586.56666666666661</v>
      </c>
      <c r="I421" s="232">
        <v>590.0333333333333</v>
      </c>
      <c r="J421" s="232">
        <v>595.06666666666661</v>
      </c>
      <c r="K421" s="231">
        <v>585</v>
      </c>
      <c r="L421" s="231">
        <v>576.5</v>
      </c>
      <c r="M421" s="231">
        <v>0.46</v>
      </c>
      <c r="N421" s="1"/>
      <c r="O421" s="1"/>
    </row>
    <row r="422" spans="1:15" ht="12.75" customHeight="1">
      <c r="A422" s="30">
        <v>412</v>
      </c>
      <c r="B422" s="217" t="s">
        <v>832</v>
      </c>
      <c r="C422" s="231">
        <v>539.15</v>
      </c>
      <c r="D422" s="232">
        <v>548.7833333333333</v>
      </c>
      <c r="E422" s="232">
        <v>526.86666666666656</v>
      </c>
      <c r="F422" s="232">
        <v>514.58333333333326</v>
      </c>
      <c r="G422" s="232">
        <v>492.66666666666652</v>
      </c>
      <c r="H422" s="232">
        <v>561.06666666666661</v>
      </c>
      <c r="I422" s="232">
        <v>582.98333333333335</v>
      </c>
      <c r="J422" s="232">
        <v>595.26666666666665</v>
      </c>
      <c r="K422" s="231">
        <v>570.70000000000005</v>
      </c>
      <c r="L422" s="231">
        <v>536.5</v>
      </c>
      <c r="M422" s="231">
        <v>4.5860399999999997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591.45000000000005</v>
      </c>
      <c r="D423" s="232">
        <v>592.06666666666661</v>
      </c>
      <c r="E423" s="232">
        <v>586.98333333333323</v>
      </c>
      <c r="F423" s="232">
        <v>582.51666666666665</v>
      </c>
      <c r="G423" s="232">
        <v>577.43333333333328</v>
      </c>
      <c r="H423" s="232">
        <v>596.53333333333319</v>
      </c>
      <c r="I423" s="232">
        <v>601.61666666666667</v>
      </c>
      <c r="J423" s="232">
        <v>606.08333333333314</v>
      </c>
      <c r="K423" s="231">
        <v>597.15</v>
      </c>
      <c r="L423" s="231">
        <v>587.6</v>
      </c>
      <c r="M423" s="231">
        <v>115.38075000000001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90.7</v>
      </c>
      <c r="D424" s="232">
        <v>89.75</v>
      </c>
      <c r="E424" s="232">
        <v>88.3</v>
      </c>
      <c r="F424" s="232">
        <v>85.899999999999991</v>
      </c>
      <c r="G424" s="232">
        <v>84.449999999999989</v>
      </c>
      <c r="H424" s="232">
        <v>92.15</v>
      </c>
      <c r="I424" s="232">
        <v>93.6</v>
      </c>
      <c r="J424" s="232">
        <v>96.000000000000014</v>
      </c>
      <c r="K424" s="231">
        <v>91.2</v>
      </c>
      <c r="L424" s="231">
        <v>87.35</v>
      </c>
      <c r="M424" s="231">
        <v>390.56707</v>
      </c>
      <c r="N424" s="1"/>
      <c r="O424" s="1"/>
    </row>
    <row r="425" spans="1:15" ht="12.75" customHeight="1">
      <c r="A425" s="30">
        <v>415</v>
      </c>
      <c r="B425" s="217" t="s">
        <v>469</v>
      </c>
      <c r="C425" s="231">
        <v>262.7</v>
      </c>
      <c r="D425" s="232">
        <v>263.09999999999997</v>
      </c>
      <c r="E425" s="232">
        <v>261.79999999999995</v>
      </c>
      <c r="F425" s="232">
        <v>260.89999999999998</v>
      </c>
      <c r="G425" s="232">
        <v>259.59999999999997</v>
      </c>
      <c r="H425" s="232">
        <v>263.99999999999994</v>
      </c>
      <c r="I425" s="232">
        <v>265.3</v>
      </c>
      <c r="J425" s="232">
        <v>266.19999999999993</v>
      </c>
      <c r="K425" s="231">
        <v>264.39999999999998</v>
      </c>
      <c r="L425" s="231">
        <v>262.2</v>
      </c>
      <c r="M425" s="231">
        <v>0.80218999999999996</v>
      </c>
      <c r="N425" s="1"/>
      <c r="O425" s="1"/>
    </row>
    <row r="426" spans="1:15" ht="12.75" customHeight="1">
      <c r="A426" s="30">
        <v>416</v>
      </c>
      <c r="B426" s="217" t="s">
        <v>470</v>
      </c>
      <c r="C426" s="231">
        <v>184.2</v>
      </c>
      <c r="D426" s="232">
        <v>183.76666666666665</v>
      </c>
      <c r="E426" s="232">
        <v>180.5333333333333</v>
      </c>
      <c r="F426" s="232">
        <v>176.86666666666665</v>
      </c>
      <c r="G426" s="232">
        <v>173.6333333333333</v>
      </c>
      <c r="H426" s="232">
        <v>187.43333333333331</v>
      </c>
      <c r="I426" s="232">
        <v>190.66666666666666</v>
      </c>
      <c r="J426" s="232">
        <v>194.33333333333331</v>
      </c>
      <c r="K426" s="231">
        <v>187</v>
      </c>
      <c r="L426" s="231">
        <v>180.1</v>
      </c>
      <c r="M426" s="231">
        <v>26.24898</v>
      </c>
      <c r="N426" s="1"/>
      <c r="O426" s="1"/>
    </row>
    <row r="427" spans="1:15" ht="12.75" customHeight="1">
      <c r="A427" s="30">
        <v>417</v>
      </c>
      <c r="B427" s="217" t="s">
        <v>471</v>
      </c>
      <c r="C427" s="231">
        <v>381.15</v>
      </c>
      <c r="D427" s="232">
        <v>383.55</v>
      </c>
      <c r="E427" s="232">
        <v>377.6</v>
      </c>
      <c r="F427" s="232">
        <v>374.05</v>
      </c>
      <c r="G427" s="232">
        <v>368.1</v>
      </c>
      <c r="H427" s="232">
        <v>387.1</v>
      </c>
      <c r="I427" s="232">
        <v>393.04999999999995</v>
      </c>
      <c r="J427" s="232">
        <v>396.6</v>
      </c>
      <c r="K427" s="231">
        <v>389.5</v>
      </c>
      <c r="L427" s="231">
        <v>380</v>
      </c>
      <c r="M427" s="231">
        <v>0.30618000000000001</v>
      </c>
      <c r="N427" s="1"/>
      <c r="O427" s="1"/>
    </row>
    <row r="428" spans="1:15" ht="12.75" customHeight="1">
      <c r="A428" s="30">
        <v>418</v>
      </c>
      <c r="B428" s="217" t="s">
        <v>472</v>
      </c>
      <c r="C428" s="231">
        <v>480.45</v>
      </c>
      <c r="D428" s="232">
        <v>481.73333333333335</v>
      </c>
      <c r="E428" s="232">
        <v>477.7166666666667</v>
      </c>
      <c r="F428" s="232">
        <v>474.98333333333335</v>
      </c>
      <c r="G428" s="232">
        <v>470.9666666666667</v>
      </c>
      <c r="H428" s="232">
        <v>484.4666666666667</v>
      </c>
      <c r="I428" s="232">
        <v>488.48333333333335</v>
      </c>
      <c r="J428" s="232">
        <v>491.2166666666667</v>
      </c>
      <c r="K428" s="231">
        <v>485.75</v>
      </c>
      <c r="L428" s="231">
        <v>479</v>
      </c>
      <c r="M428" s="231">
        <v>1.24908</v>
      </c>
      <c r="N428" s="1"/>
      <c r="O428" s="1"/>
    </row>
    <row r="429" spans="1:15" ht="12.75" customHeight="1">
      <c r="A429" s="30">
        <v>419</v>
      </c>
      <c r="B429" s="217" t="s">
        <v>473</v>
      </c>
      <c r="C429" s="231">
        <v>206.95</v>
      </c>
      <c r="D429" s="232">
        <v>207.71666666666667</v>
      </c>
      <c r="E429" s="232">
        <v>205.23333333333335</v>
      </c>
      <c r="F429" s="232">
        <v>203.51666666666668</v>
      </c>
      <c r="G429" s="232">
        <v>201.03333333333336</v>
      </c>
      <c r="H429" s="232">
        <v>209.43333333333334</v>
      </c>
      <c r="I429" s="232">
        <v>211.91666666666663</v>
      </c>
      <c r="J429" s="232">
        <v>213.63333333333333</v>
      </c>
      <c r="K429" s="231">
        <v>210.2</v>
      </c>
      <c r="L429" s="231">
        <v>206</v>
      </c>
      <c r="M429" s="231">
        <v>2.27047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1040.0999999999999</v>
      </c>
      <c r="D430" s="232">
        <v>1037.25</v>
      </c>
      <c r="E430" s="232">
        <v>1033</v>
      </c>
      <c r="F430" s="232">
        <v>1025.9000000000001</v>
      </c>
      <c r="G430" s="232">
        <v>1021.6500000000001</v>
      </c>
      <c r="H430" s="232">
        <v>1044.3499999999999</v>
      </c>
      <c r="I430" s="232">
        <v>1048.5999999999999</v>
      </c>
      <c r="J430" s="232">
        <v>1055.6999999999998</v>
      </c>
      <c r="K430" s="231">
        <v>1041.5</v>
      </c>
      <c r="L430" s="231">
        <v>1030.1500000000001</v>
      </c>
      <c r="M430" s="231">
        <v>12.384510000000001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485.7</v>
      </c>
      <c r="D431" s="232">
        <v>484.76666666666665</v>
      </c>
      <c r="E431" s="232">
        <v>482.38333333333333</v>
      </c>
      <c r="F431" s="232">
        <v>479.06666666666666</v>
      </c>
      <c r="G431" s="232">
        <v>476.68333333333334</v>
      </c>
      <c r="H431" s="232">
        <v>488.08333333333331</v>
      </c>
      <c r="I431" s="232">
        <v>490.46666666666664</v>
      </c>
      <c r="J431" s="232">
        <v>493.7833333333333</v>
      </c>
      <c r="K431" s="231">
        <v>487.15</v>
      </c>
      <c r="L431" s="231">
        <v>481.45</v>
      </c>
      <c r="M431" s="231">
        <v>3.05294</v>
      </c>
      <c r="N431" s="1"/>
      <c r="O431" s="1"/>
    </row>
    <row r="432" spans="1:15" ht="12.75" customHeight="1">
      <c r="A432" s="30">
        <v>422</v>
      </c>
      <c r="B432" s="217" t="s">
        <v>474</v>
      </c>
      <c r="C432" s="231">
        <v>2292.85</v>
      </c>
      <c r="D432" s="232">
        <v>2299.2833333333333</v>
      </c>
      <c r="E432" s="232">
        <v>2269.5666666666666</v>
      </c>
      <c r="F432" s="232">
        <v>2246.2833333333333</v>
      </c>
      <c r="G432" s="232">
        <v>2216.5666666666666</v>
      </c>
      <c r="H432" s="232">
        <v>2322.5666666666666</v>
      </c>
      <c r="I432" s="232">
        <v>2352.2833333333328</v>
      </c>
      <c r="J432" s="232">
        <v>2375.5666666666666</v>
      </c>
      <c r="K432" s="231">
        <v>2329</v>
      </c>
      <c r="L432" s="231">
        <v>2276</v>
      </c>
      <c r="M432" s="231">
        <v>0.10836999999999999</v>
      </c>
      <c r="N432" s="1"/>
      <c r="O432" s="1"/>
    </row>
    <row r="433" spans="1:15" ht="12.75" customHeight="1">
      <c r="A433" s="30">
        <v>423</v>
      </c>
      <c r="B433" s="217" t="s">
        <v>475</v>
      </c>
      <c r="C433" s="231">
        <v>994.1</v>
      </c>
      <c r="D433" s="232">
        <v>989.08333333333337</v>
      </c>
      <c r="E433" s="232">
        <v>970.16666666666674</v>
      </c>
      <c r="F433" s="232">
        <v>946.23333333333335</v>
      </c>
      <c r="G433" s="232">
        <v>927.31666666666672</v>
      </c>
      <c r="H433" s="232">
        <v>1013.0166666666668</v>
      </c>
      <c r="I433" s="232">
        <v>1031.9333333333334</v>
      </c>
      <c r="J433" s="232">
        <v>1055.8666666666668</v>
      </c>
      <c r="K433" s="231">
        <v>1008</v>
      </c>
      <c r="L433" s="231">
        <v>965.15</v>
      </c>
      <c r="M433" s="231">
        <v>5.3338299999999998</v>
      </c>
      <c r="N433" s="1"/>
      <c r="O433" s="1"/>
    </row>
    <row r="434" spans="1:15" ht="12.75" customHeight="1">
      <c r="A434" s="30">
        <v>424</v>
      </c>
      <c r="B434" s="217" t="s">
        <v>476</v>
      </c>
      <c r="C434" s="231">
        <v>369.85</v>
      </c>
      <c r="D434" s="232">
        <v>370.34999999999997</v>
      </c>
      <c r="E434" s="232">
        <v>365.69999999999993</v>
      </c>
      <c r="F434" s="232">
        <v>361.54999999999995</v>
      </c>
      <c r="G434" s="232">
        <v>356.89999999999992</v>
      </c>
      <c r="H434" s="232">
        <v>374.49999999999994</v>
      </c>
      <c r="I434" s="232">
        <v>379.14999999999992</v>
      </c>
      <c r="J434" s="232">
        <v>383.29999999999995</v>
      </c>
      <c r="K434" s="231">
        <v>375</v>
      </c>
      <c r="L434" s="231">
        <v>366.2</v>
      </c>
      <c r="M434" s="231">
        <v>4.9214700000000002</v>
      </c>
      <c r="N434" s="1"/>
      <c r="O434" s="1"/>
    </row>
    <row r="435" spans="1:15" ht="12.75" customHeight="1">
      <c r="A435" s="30">
        <v>425</v>
      </c>
      <c r="B435" s="217" t="s">
        <v>477</v>
      </c>
      <c r="C435" s="231">
        <v>325.5</v>
      </c>
      <c r="D435" s="232">
        <v>325.84999999999997</v>
      </c>
      <c r="E435" s="232">
        <v>319.79999999999995</v>
      </c>
      <c r="F435" s="232">
        <v>314.09999999999997</v>
      </c>
      <c r="G435" s="232">
        <v>308.04999999999995</v>
      </c>
      <c r="H435" s="232">
        <v>331.54999999999995</v>
      </c>
      <c r="I435" s="232">
        <v>337.6</v>
      </c>
      <c r="J435" s="232">
        <v>343.29999999999995</v>
      </c>
      <c r="K435" s="231">
        <v>331.9</v>
      </c>
      <c r="L435" s="231">
        <v>320.14999999999998</v>
      </c>
      <c r="M435" s="231">
        <v>1.9871000000000001</v>
      </c>
      <c r="N435" s="1"/>
      <c r="O435" s="1"/>
    </row>
    <row r="436" spans="1:15" ht="12.75" customHeight="1">
      <c r="A436" s="30">
        <v>426</v>
      </c>
      <c r="B436" s="217" t="s">
        <v>478</v>
      </c>
      <c r="C436" s="231">
        <v>2389.9499999999998</v>
      </c>
      <c r="D436" s="232">
        <v>2399.4166666666665</v>
      </c>
      <c r="E436" s="232">
        <v>2370.833333333333</v>
      </c>
      <c r="F436" s="232">
        <v>2351.7166666666667</v>
      </c>
      <c r="G436" s="232">
        <v>2323.1333333333332</v>
      </c>
      <c r="H436" s="232">
        <v>2418.5333333333328</v>
      </c>
      <c r="I436" s="232">
        <v>2447.1166666666659</v>
      </c>
      <c r="J436" s="232">
        <v>2466.2333333333327</v>
      </c>
      <c r="K436" s="231">
        <v>2428</v>
      </c>
      <c r="L436" s="231">
        <v>2380.3000000000002</v>
      </c>
      <c r="M436" s="231">
        <v>0.18289</v>
      </c>
      <c r="N436" s="1"/>
      <c r="O436" s="1"/>
    </row>
    <row r="437" spans="1:15" ht="12.75" customHeight="1">
      <c r="A437" s="30">
        <v>427</v>
      </c>
      <c r="B437" s="217" t="s">
        <v>479</v>
      </c>
      <c r="C437" s="231">
        <v>495</v>
      </c>
      <c r="D437" s="232">
        <v>494.16666666666669</v>
      </c>
      <c r="E437" s="232">
        <v>492.43333333333339</v>
      </c>
      <c r="F437" s="232">
        <v>489.86666666666673</v>
      </c>
      <c r="G437" s="232">
        <v>488.13333333333344</v>
      </c>
      <c r="H437" s="232">
        <v>496.73333333333335</v>
      </c>
      <c r="I437" s="232">
        <v>498.46666666666658</v>
      </c>
      <c r="J437" s="232">
        <v>501.0333333333333</v>
      </c>
      <c r="K437" s="231">
        <v>495.9</v>
      </c>
      <c r="L437" s="231">
        <v>491.6</v>
      </c>
      <c r="M437" s="231">
        <v>0.63165000000000004</v>
      </c>
      <c r="N437" s="1"/>
      <c r="O437" s="1"/>
    </row>
    <row r="438" spans="1:15" ht="12.75" customHeight="1">
      <c r="A438" s="30">
        <v>428</v>
      </c>
      <c r="B438" s="217" t="s">
        <v>480</v>
      </c>
      <c r="C438" s="231">
        <v>9.8000000000000007</v>
      </c>
      <c r="D438" s="232">
        <v>9.85</v>
      </c>
      <c r="E438" s="232">
        <v>9.6999999999999993</v>
      </c>
      <c r="F438" s="232">
        <v>9.6</v>
      </c>
      <c r="G438" s="232">
        <v>9.4499999999999993</v>
      </c>
      <c r="H438" s="232">
        <v>9.9499999999999993</v>
      </c>
      <c r="I438" s="232">
        <v>10.100000000000001</v>
      </c>
      <c r="J438" s="232">
        <v>10.199999999999999</v>
      </c>
      <c r="K438" s="231">
        <v>10</v>
      </c>
      <c r="L438" s="231">
        <v>9.75</v>
      </c>
      <c r="M438" s="231">
        <v>393.81362999999999</v>
      </c>
      <c r="N438" s="1"/>
      <c r="O438" s="1"/>
    </row>
    <row r="439" spans="1:15" ht="12.75" customHeight="1">
      <c r="A439" s="30">
        <v>429</v>
      </c>
      <c r="B439" s="217" t="s">
        <v>864</v>
      </c>
      <c r="C439" s="231">
        <v>341.5</v>
      </c>
      <c r="D439" s="232">
        <v>338.05</v>
      </c>
      <c r="E439" s="232">
        <v>329.55</v>
      </c>
      <c r="F439" s="232">
        <v>317.60000000000002</v>
      </c>
      <c r="G439" s="232">
        <v>309.10000000000002</v>
      </c>
      <c r="H439" s="232">
        <v>350</v>
      </c>
      <c r="I439" s="232">
        <v>358.5</v>
      </c>
      <c r="J439" s="232">
        <v>370.45</v>
      </c>
      <c r="K439" s="231">
        <v>346.55</v>
      </c>
      <c r="L439" s="231">
        <v>326.10000000000002</v>
      </c>
      <c r="M439" s="231">
        <v>14.36863</v>
      </c>
      <c r="N439" s="1"/>
      <c r="O439" s="1"/>
    </row>
    <row r="440" spans="1:15" ht="12.75" customHeight="1">
      <c r="A440" s="30">
        <v>430</v>
      </c>
      <c r="B440" s="217" t="s">
        <v>481</v>
      </c>
      <c r="C440" s="231">
        <v>955.95</v>
      </c>
      <c r="D440" s="232">
        <v>957.6</v>
      </c>
      <c r="E440" s="232">
        <v>951.35</v>
      </c>
      <c r="F440" s="232">
        <v>946.75</v>
      </c>
      <c r="G440" s="232">
        <v>940.5</v>
      </c>
      <c r="H440" s="232">
        <v>962.2</v>
      </c>
      <c r="I440" s="232">
        <v>968.45</v>
      </c>
      <c r="J440" s="232">
        <v>973.05000000000007</v>
      </c>
      <c r="K440" s="231">
        <v>963.85</v>
      </c>
      <c r="L440" s="231">
        <v>953</v>
      </c>
      <c r="M440" s="231">
        <v>0.17598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612.29999999999995</v>
      </c>
      <c r="D441" s="232">
        <v>609.04999999999995</v>
      </c>
      <c r="E441" s="232">
        <v>604.29999999999995</v>
      </c>
      <c r="F441" s="232">
        <v>596.29999999999995</v>
      </c>
      <c r="G441" s="232">
        <v>591.54999999999995</v>
      </c>
      <c r="H441" s="232">
        <v>617.04999999999995</v>
      </c>
      <c r="I441" s="232">
        <v>621.79999999999995</v>
      </c>
      <c r="J441" s="232">
        <v>629.79999999999995</v>
      </c>
      <c r="K441" s="231">
        <v>613.79999999999995</v>
      </c>
      <c r="L441" s="231">
        <v>601.04999999999995</v>
      </c>
      <c r="M441" s="231">
        <v>3.4340700000000002</v>
      </c>
      <c r="N441" s="1"/>
      <c r="O441" s="1"/>
    </row>
    <row r="442" spans="1:15" ht="12.75" customHeight="1">
      <c r="A442" s="30">
        <v>432</v>
      </c>
      <c r="B442" s="217" t="s">
        <v>482</v>
      </c>
      <c r="C442" s="231">
        <v>1843.5</v>
      </c>
      <c r="D442" s="232">
        <v>1834.5</v>
      </c>
      <c r="E442" s="232">
        <v>1820.1</v>
      </c>
      <c r="F442" s="232">
        <v>1796.6999999999998</v>
      </c>
      <c r="G442" s="232">
        <v>1782.2999999999997</v>
      </c>
      <c r="H442" s="232">
        <v>1857.9</v>
      </c>
      <c r="I442" s="232">
        <v>1872.3000000000002</v>
      </c>
      <c r="J442" s="232">
        <v>1895.7000000000003</v>
      </c>
      <c r="K442" s="231">
        <v>1848.9</v>
      </c>
      <c r="L442" s="231">
        <v>1811.1</v>
      </c>
      <c r="M442" s="231">
        <v>5.8659999999999997E-2</v>
      </c>
      <c r="N442" s="1"/>
      <c r="O442" s="1"/>
    </row>
    <row r="443" spans="1:15" ht="12.75" customHeight="1">
      <c r="A443" s="30">
        <v>433</v>
      </c>
      <c r="B443" s="217" t="s">
        <v>483</v>
      </c>
      <c r="C443" s="231">
        <v>501.25</v>
      </c>
      <c r="D443" s="232">
        <v>502.88333333333338</v>
      </c>
      <c r="E443" s="232">
        <v>498.46666666666675</v>
      </c>
      <c r="F443" s="232">
        <v>495.68333333333339</v>
      </c>
      <c r="G443" s="232">
        <v>491.26666666666677</v>
      </c>
      <c r="H443" s="232">
        <v>505.66666666666674</v>
      </c>
      <c r="I443" s="232">
        <v>510.08333333333337</v>
      </c>
      <c r="J443" s="232">
        <v>512.86666666666679</v>
      </c>
      <c r="K443" s="231">
        <v>507.3</v>
      </c>
      <c r="L443" s="231">
        <v>500.1</v>
      </c>
      <c r="M443" s="231">
        <v>0.14587</v>
      </c>
      <c r="N443" s="1"/>
      <c r="O443" s="1"/>
    </row>
    <row r="444" spans="1:15" ht="12.75" customHeight="1">
      <c r="A444" s="30">
        <v>434</v>
      </c>
      <c r="B444" s="217" t="s">
        <v>484</v>
      </c>
      <c r="C444" s="231">
        <v>783.15</v>
      </c>
      <c r="D444" s="232">
        <v>787.05000000000007</v>
      </c>
      <c r="E444" s="232">
        <v>777.10000000000014</v>
      </c>
      <c r="F444" s="232">
        <v>771.05000000000007</v>
      </c>
      <c r="G444" s="232">
        <v>761.10000000000014</v>
      </c>
      <c r="H444" s="232">
        <v>793.10000000000014</v>
      </c>
      <c r="I444" s="232">
        <v>803.05000000000018</v>
      </c>
      <c r="J444" s="232">
        <v>809.10000000000014</v>
      </c>
      <c r="K444" s="231">
        <v>797</v>
      </c>
      <c r="L444" s="231">
        <v>781</v>
      </c>
      <c r="M444" s="231">
        <v>0.36141000000000001</v>
      </c>
      <c r="N444" s="1"/>
      <c r="O444" s="1"/>
    </row>
    <row r="445" spans="1:15" ht="12.75" customHeight="1">
      <c r="A445" s="30">
        <v>435</v>
      </c>
      <c r="B445" s="217" t="s">
        <v>485</v>
      </c>
      <c r="C445" s="231">
        <v>35.85</v>
      </c>
      <c r="D445" s="232">
        <v>36.033333333333339</v>
      </c>
      <c r="E445" s="232">
        <v>35.616666666666674</v>
      </c>
      <c r="F445" s="232">
        <v>35.383333333333333</v>
      </c>
      <c r="G445" s="232">
        <v>34.966666666666669</v>
      </c>
      <c r="H445" s="232">
        <v>36.26666666666668</v>
      </c>
      <c r="I445" s="232">
        <v>36.683333333333351</v>
      </c>
      <c r="J445" s="232">
        <v>36.916666666666686</v>
      </c>
      <c r="K445" s="231">
        <v>36.450000000000003</v>
      </c>
      <c r="L445" s="231">
        <v>35.799999999999997</v>
      </c>
      <c r="M445" s="231">
        <v>49.095109999999998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1002.05</v>
      </c>
      <c r="D446" s="232">
        <v>1000.2666666666668</v>
      </c>
      <c r="E446" s="232">
        <v>992.58333333333348</v>
      </c>
      <c r="F446" s="232">
        <v>983.11666666666667</v>
      </c>
      <c r="G446" s="232">
        <v>975.43333333333339</v>
      </c>
      <c r="H446" s="232">
        <v>1009.7333333333336</v>
      </c>
      <c r="I446" s="232">
        <v>1017.4166666666667</v>
      </c>
      <c r="J446" s="232">
        <v>1026.8833333333337</v>
      </c>
      <c r="K446" s="231">
        <v>1007.95</v>
      </c>
      <c r="L446" s="231">
        <v>990.8</v>
      </c>
      <c r="M446" s="231">
        <v>22.027229999999999</v>
      </c>
      <c r="N446" s="1"/>
      <c r="O446" s="1"/>
    </row>
    <row r="447" spans="1:15" ht="12.75" customHeight="1">
      <c r="A447" s="30">
        <v>437</v>
      </c>
      <c r="B447" s="217" t="s">
        <v>486</v>
      </c>
      <c r="C447" s="231">
        <v>712.1</v>
      </c>
      <c r="D447" s="232">
        <v>710.73333333333323</v>
      </c>
      <c r="E447" s="232">
        <v>706.46666666666647</v>
      </c>
      <c r="F447" s="232">
        <v>700.83333333333326</v>
      </c>
      <c r="G447" s="232">
        <v>696.56666666666649</v>
      </c>
      <c r="H447" s="232">
        <v>716.36666666666645</v>
      </c>
      <c r="I447" s="232">
        <v>720.6333333333331</v>
      </c>
      <c r="J447" s="232">
        <v>726.26666666666642</v>
      </c>
      <c r="K447" s="231">
        <v>715</v>
      </c>
      <c r="L447" s="231">
        <v>705.1</v>
      </c>
      <c r="M447" s="231">
        <v>1.43632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998.95</v>
      </c>
      <c r="D448" s="232">
        <v>995.93333333333339</v>
      </c>
      <c r="E448" s="232">
        <v>991.36666666666679</v>
      </c>
      <c r="F448" s="232">
        <v>983.78333333333342</v>
      </c>
      <c r="G448" s="232">
        <v>979.21666666666681</v>
      </c>
      <c r="H448" s="232">
        <v>1003.5166666666668</v>
      </c>
      <c r="I448" s="232">
        <v>1008.0833333333334</v>
      </c>
      <c r="J448" s="232">
        <v>1015.6666666666667</v>
      </c>
      <c r="K448" s="231">
        <v>1000.5</v>
      </c>
      <c r="L448" s="231">
        <v>988.35</v>
      </c>
      <c r="M448" s="231">
        <v>7.3465100000000003</v>
      </c>
      <c r="N448" s="1"/>
      <c r="O448" s="1"/>
    </row>
    <row r="449" spans="1:15" ht="12.75" customHeight="1">
      <c r="A449" s="30">
        <v>439</v>
      </c>
      <c r="B449" s="217" t="s">
        <v>487</v>
      </c>
      <c r="C449" s="231">
        <v>216.15</v>
      </c>
      <c r="D449" s="232">
        <v>215.9666666666667</v>
      </c>
      <c r="E449" s="232">
        <v>214.98333333333341</v>
      </c>
      <c r="F449" s="232">
        <v>213.81666666666672</v>
      </c>
      <c r="G449" s="232">
        <v>212.83333333333343</v>
      </c>
      <c r="H449" s="232">
        <v>217.13333333333338</v>
      </c>
      <c r="I449" s="232">
        <v>218.11666666666667</v>
      </c>
      <c r="J449" s="232">
        <v>219.28333333333336</v>
      </c>
      <c r="K449" s="231">
        <v>216.95</v>
      </c>
      <c r="L449" s="231">
        <v>214.8</v>
      </c>
      <c r="M449" s="231">
        <v>1.42309</v>
      </c>
      <c r="N449" s="1"/>
      <c r="O449" s="1"/>
    </row>
    <row r="450" spans="1:15" ht="12.75" customHeight="1">
      <c r="A450" s="30">
        <v>440</v>
      </c>
      <c r="B450" s="217" t="s">
        <v>488</v>
      </c>
      <c r="C450" s="231">
        <v>1388.1</v>
      </c>
      <c r="D450" s="232">
        <v>1393.05</v>
      </c>
      <c r="E450" s="232">
        <v>1381.1</v>
      </c>
      <c r="F450" s="232">
        <v>1374.1</v>
      </c>
      <c r="G450" s="232">
        <v>1362.1499999999999</v>
      </c>
      <c r="H450" s="232">
        <v>1400.05</v>
      </c>
      <c r="I450" s="232">
        <v>1412.0000000000002</v>
      </c>
      <c r="J450" s="232">
        <v>1419</v>
      </c>
      <c r="K450" s="231">
        <v>1405</v>
      </c>
      <c r="L450" s="231">
        <v>1386.05</v>
      </c>
      <c r="M450" s="231">
        <v>3.97384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3390</v>
      </c>
      <c r="D451" s="232">
        <v>3390.4</v>
      </c>
      <c r="E451" s="232">
        <v>3371.8500000000004</v>
      </c>
      <c r="F451" s="232">
        <v>3353.7000000000003</v>
      </c>
      <c r="G451" s="232">
        <v>3335.1500000000005</v>
      </c>
      <c r="H451" s="232">
        <v>3408.55</v>
      </c>
      <c r="I451" s="232">
        <v>3427.1000000000004</v>
      </c>
      <c r="J451" s="232">
        <v>3445.25</v>
      </c>
      <c r="K451" s="231">
        <v>3408.95</v>
      </c>
      <c r="L451" s="231">
        <v>3372.25</v>
      </c>
      <c r="M451" s="231">
        <v>24.21189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750.5</v>
      </c>
      <c r="D452" s="232">
        <v>749.91666666666663</v>
      </c>
      <c r="E452" s="232">
        <v>747.13333333333321</v>
      </c>
      <c r="F452" s="232">
        <v>743.76666666666654</v>
      </c>
      <c r="G452" s="232">
        <v>740.98333333333312</v>
      </c>
      <c r="H452" s="232">
        <v>753.2833333333333</v>
      </c>
      <c r="I452" s="232">
        <v>756.06666666666683</v>
      </c>
      <c r="J452" s="232">
        <v>759.43333333333339</v>
      </c>
      <c r="K452" s="231">
        <v>752.7</v>
      </c>
      <c r="L452" s="231">
        <v>746.55</v>
      </c>
      <c r="M452" s="231">
        <v>7.4759200000000003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6262.9</v>
      </c>
      <c r="D453" s="232">
        <v>6258.166666666667</v>
      </c>
      <c r="E453" s="232">
        <v>6231.3333333333339</v>
      </c>
      <c r="F453" s="232">
        <v>6199.7666666666673</v>
      </c>
      <c r="G453" s="232">
        <v>6172.9333333333343</v>
      </c>
      <c r="H453" s="232">
        <v>6289.7333333333336</v>
      </c>
      <c r="I453" s="232">
        <v>6316.5666666666675</v>
      </c>
      <c r="J453" s="232">
        <v>6348.1333333333332</v>
      </c>
      <c r="K453" s="231">
        <v>6285</v>
      </c>
      <c r="L453" s="231">
        <v>6226.6</v>
      </c>
      <c r="M453" s="231">
        <v>0.64600999999999997</v>
      </c>
      <c r="N453" s="1"/>
      <c r="O453" s="1"/>
    </row>
    <row r="454" spans="1:15" ht="12.75" customHeight="1">
      <c r="A454" s="30">
        <v>444</v>
      </c>
      <c r="B454" s="217" t="s">
        <v>833</v>
      </c>
      <c r="C454" s="231">
        <v>2220.85</v>
      </c>
      <c r="D454" s="232">
        <v>2208.3166666666671</v>
      </c>
      <c r="E454" s="232">
        <v>2177.6333333333341</v>
      </c>
      <c r="F454" s="232">
        <v>2134.416666666667</v>
      </c>
      <c r="G454" s="232">
        <v>2103.733333333334</v>
      </c>
      <c r="H454" s="232">
        <v>2251.5333333333342</v>
      </c>
      <c r="I454" s="232">
        <v>2282.2166666666676</v>
      </c>
      <c r="J454" s="232">
        <v>2325.4333333333343</v>
      </c>
      <c r="K454" s="231">
        <v>2239</v>
      </c>
      <c r="L454" s="231">
        <v>2165.1</v>
      </c>
      <c r="M454" s="231">
        <v>1.22394</v>
      </c>
      <c r="N454" s="1"/>
      <c r="O454" s="1"/>
    </row>
    <row r="455" spans="1:15" ht="12.75" customHeight="1">
      <c r="A455" s="30">
        <v>445</v>
      </c>
      <c r="B455" s="217" t="s">
        <v>489</v>
      </c>
      <c r="C455" s="231">
        <v>212.05</v>
      </c>
      <c r="D455" s="232">
        <v>212.70000000000002</v>
      </c>
      <c r="E455" s="232">
        <v>211.15000000000003</v>
      </c>
      <c r="F455" s="232">
        <v>210.25000000000003</v>
      </c>
      <c r="G455" s="232">
        <v>208.70000000000005</v>
      </c>
      <c r="H455" s="232">
        <v>213.60000000000002</v>
      </c>
      <c r="I455" s="232">
        <v>215.15000000000003</v>
      </c>
      <c r="J455" s="232">
        <v>216.05</v>
      </c>
      <c r="K455" s="231">
        <v>214.25</v>
      </c>
      <c r="L455" s="231">
        <v>211.8</v>
      </c>
      <c r="M455" s="231">
        <v>8.4014799999999994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408.4</v>
      </c>
      <c r="D456" s="232">
        <v>410.59999999999997</v>
      </c>
      <c r="E456" s="232">
        <v>405.24999999999994</v>
      </c>
      <c r="F456" s="232">
        <v>402.09999999999997</v>
      </c>
      <c r="G456" s="232">
        <v>396.74999999999994</v>
      </c>
      <c r="H456" s="232">
        <v>413.74999999999994</v>
      </c>
      <c r="I456" s="232">
        <v>419.09999999999997</v>
      </c>
      <c r="J456" s="232">
        <v>422.24999999999994</v>
      </c>
      <c r="K456" s="231">
        <v>415.95</v>
      </c>
      <c r="L456" s="231">
        <v>407.45</v>
      </c>
      <c r="M456" s="231">
        <v>133.10316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207.5</v>
      </c>
      <c r="D457" s="232">
        <v>207.7166666666667</v>
      </c>
      <c r="E457" s="232">
        <v>207.0833333333334</v>
      </c>
      <c r="F457" s="232">
        <v>206.66666666666671</v>
      </c>
      <c r="G457" s="232">
        <v>206.03333333333342</v>
      </c>
      <c r="H457" s="232">
        <v>208.13333333333338</v>
      </c>
      <c r="I457" s="232">
        <v>208.76666666666671</v>
      </c>
      <c r="J457" s="232">
        <v>209.18333333333337</v>
      </c>
      <c r="K457" s="231">
        <v>208.35</v>
      </c>
      <c r="L457" s="231">
        <v>207.3</v>
      </c>
      <c r="M457" s="231">
        <v>45.646180000000001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122.45</v>
      </c>
      <c r="D458" s="232">
        <v>121.81666666666666</v>
      </c>
      <c r="E458" s="232">
        <v>120.63333333333333</v>
      </c>
      <c r="F458" s="232">
        <v>118.81666666666666</v>
      </c>
      <c r="G458" s="232">
        <v>117.63333333333333</v>
      </c>
      <c r="H458" s="232">
        <v>123.63333333333333</v>
      </c>
      <c r="I458" s="232">
        <v>124.81666666666666</v>
      </c>
      <c r="J458" s="232">
        <v>126.63333333333333</v>
      </c>
      <c r="K458" s="231">
        <v>123</v>
      </c>
      <c r="L458" s="231">
        <v>120</v>
      </c>
      <c r="M458" s="231">
        <v>647.49064999999996</v>
      </c>
      <c r="N458" s="1"/>
      <c r="O458" s="1"/>
    </row>
    <row r="459" spans="1:15" ht="12.75" customHeight="1">
      <c r="A459" s="30">
        <v>449</v>
      </c>
      <c r="B459" s="217" t="s">
        <v>788</v>
      </c>
      <c r="C459" s="231">
        <v>87.4</v>
      </c>
      <c r="D459" s="232">
        <v>85.65000000000002</v>
      </c>
      <c r="E459" s="232">
        <v>83.900000000000034</v>
      </c>
      <c r="F459" s="232">
        <v>80.40000000000002</v>
      </c>
      <c r="G459" s="232">
        <v>78.650000000000034</v>
      </c>
      <c r="H459" s="232">
        <v>89.150000000000034</v>
      </c>
      <c r="I459" s="232">
        <v>90.9</v>
      </c>
      <c r="J459" s="232">
        <v>94.400000000000034</v>
      </c>
      <c r="K459" s="231">
        <v>87.4</v>
      </c>
      <c r="L459" s="231">
        <v>82.15</v>
      </c>
      <c r="M459" s="231">
        <v>41.605330000000002</v>
      </c>
      <c r="N459" s="1"/>
      <c r="O459" s="1"/>
    </row>
    <row r="460" spans="1:15" ht="12.75" customHeight="1">
      <c r="A460" s="30">
        <v>450</v>
      </c>
      <c r="B460" s="217" t="s">
        <v>490</v>
      </c>
      <c r="C460" s="231">
        <v>2467.5500000000002</v>
      </c>
      <c r="D460" s="232">
        <v>2473.4333333333334</v>
      </c>
      <c r="E460" s="232">
        <v>2446.916666666667</v>
      </c>
      <c r="F460" s="232">
        <v>2426.2833333333338</v>
      </c>
      <c r="G460" s="232">
        <v>2399.7666666666673</v>
      </c>
      <c r="H460" s="232">
        <v>2494.0666666666666</v>
      </c>
      <c r="I460" s="232">
        <v>2520.583333333333</v>
      </c>
      <c r="J460" s="232">
        <v>2541.2166666666662</v>
      </c>
      <c r="K460" s="231">
        <v>2499.9499999999998</v>
      </c>
      <c r="L460" s="231">
        <v>2452.8000000000002</v>
      </c>
      <c r="M460" s="231">
        <v>2.198E-2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1048.3499999999999</v>
      </c>
      <c r="D461" s="232">
        <v>1047.7833333333333</v>
      </c>
      <c r="E461" s="232">
        <v>1044.0666666666666</v>
      </c>
      <c r="F461" s="232">
        <v>1039.7833333333333</v>
      </c>
      <c r="G461" s="232">
        <v>1036.0666666666666</v>
      </c>
      <c r="H461" s="232">
        <v>1052.0666666666666</v>
      </c>
      <c r="I461" s="232">
        <v>1055.7833333333333</v>
      </c>
      <c r="J461" s="232">
        <v>1060.0666666666666</v>
      </c>
      <c r="K461" s="231">
        <v>1051.5</v>
      </c>
      <c r="L461" s="231">
        <v>1043.5</v>
      </c>
      <c r="M461" s="231">
        <v>11.38627</v>
      </c>
      <c r="N461" s="1"/>
      <c r="O461" s="1"/>
    </row>
    <row r="462" spans="1:15" ht="12.75" customHeight="1">
      <c r="A462" s="30">
        <v>452</v>
      </c>
      <c r="B462" s="217" t="s">
        <v>865</v>
      </c>
      <c r="C462" s="231">
        <v>560.85</v>
      </c>
      <c r="D462" s="232">
        <v>561.16666666666663</v>
      </c>
      <c r="E462" s="232">
        <v>556.5333333333333</v>
      </c>
      <c r="F462" s="232">
        <v>552.2166666666667</v>
      </c>
      <c r="G462" s="232">
        <v>547.58333333333337</v>
      </c>
      <c r="H462" s="232">
        <v>565.48333333333323</v>
      </c>
      <c r="I462" s="232">
        <v>570.11666666666667</v>
      </c>
      <c r="J462" s="232">
        <v>574.43333333333317</v>
      </c>
      <c r="K462" s="231">
        <v>565.79999999999995</v>
      </c>
      <c r="L462" s="231">
        <v>556.85</v>
      </c>
      <c r="M462" s="231">
        <v>3.1112500000000001</v>
      </c>
      <c r="N462" s="1"/>
      <c r="O462" s="1"/>
    </row>
    <row r="463" spans="1:15" ht="12.75" customHeight="1">
      <c r="A463" s="30">
        <v>453</v>
      </c>
      <c r="B463" s="217" t="s">
        <v>491</v>
      </c>
      <c r="C463" s="231">
        <v>126.5</v>
      </c>
      <c r="D463" s="232">
        <v>127.06666666666666</v>
      </c>
      <c r="E463" s="232">
        <v>124.93333333333334</v>
      </c>
      <c r="F463" s="232">
        <v>123.36666666666667</v>
      </c>
      <c r="G463" s="232">
        <v>121.23333333333335</v>
      </c>
      <c r="H463" s="232">
        <v>128.63333333333333</v>
      </c>
      <c r="I463" s="232">
        <v>130.76666666666665</v>
      </c>
      <c r="J463" s="232">
        <v>132.33333333333331</v>
      </c>
      <c r="K463" s="231">
        <v>129.19999999999999</v>
      </c>
      <c r="L463" s="231">
        <v>125.5</v>
      </c>
      <c r="M463" s="231">
        <v>10.117419999999999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714.15</v>
      </c>
      <c r="D464" s="232">
        <v>711.58333333333337</v>
      </c>
      <c r="E464" s="232">
        <v>707.66666666666674</v>
      </c>
      <c r="F464" s="232">
        <v>701.18333333333339</v>
      </c>
      <c r="G464" s="232">
        <v>697.26666666666677</v>
      </c>
      <c r="H464" s="232">
        <v>718.06666666666672</v>
      </c>
      <c r="I464" s="232">
        <v>721.98333333333346</v>
      </c>
      <c r="J464" s="232">
        <v>728.4666666666667</v>
      </c>
      <c r="K464" s="231">
        <v>715.5</v>
      </c>
      <c r="L464" s="231">
        <v>705.1</v>
      </c>
      <c r="M464" s="231">
        <v>3.3885299999999998</v>
      </c>
      <c r="N464" s="1"/>
      <c r="O464" s="1"/>
    </row>
    <row r="465" spans="1:15" ht="12.75" customHeight="1">
      <c r="A465" s="30">
        <v>455</v>
      </c>
      <c r="B465" s="217" t="s">
        <v>492</v>
      </c>
      <c r="C465" s="231">
        <v>1980.75</v>
      </c>
      <c r="D465" s="232">
        <v>1977.4166666666667</v>
      </c>
      <c r="E465" s="232">
        <v>1968.4833333333336</v>
      </c>
      <c r="F465" s="232">
        <v>1956.2166666666669</v>
      </c>
      <c r="G465" s="232">
        <v>1947.2833333333338</v>
      </c>
      <c r="H465" s="232">
        <v>1989.6833333333334</v>
      </c>
      <c r="I465" s="232">
        <v>1998.6166666666663</v>
      </c>
      <c r="J465" s="232">
        <v>2010.8833333333332</v>
      </c>
      <c r="K465" s="231">
        <v>1986.35</v>
      </c>
      <c r="L465" s="231">
        <v>1965.15</v>
      </c>
      <c r="M465" s="231">
        <v>1.3724400000000001</v>
      </c>
      <c r="N465" s="1"/>
      <c r="O465" s="1"/>
    </row>
    <row r="466" spans="1:15" ht="12.75" customHeight="1">
      <c r="A466" s="30">
        <v>456</v>
      </c>
      <c r="B466" s="217" t="s">
        <v>493</v>
      </c>
      <c r="C466" s="231">
        <v>557.95000000000005</v>
      </c>
      <c r="D466" s="232">
        <v>558.58333333333337</v>
      </c>
      <c r="E466" s="232">
        <v>552.36666666666679</v>
      </c>
      <c r="F466" s="232">
        <v>546.78333333333342</v>
      </c>
      <c r="G466" s="232">
        <v>540.56666666666683</v>
      </c>
      <c r="H466" s="232">
        <v>564.16666666666674</v>
      </c>
      <c r="I466" s="232">
        <v>570.38333333333321</v>
      </c>
      <c r="J466" s="232">
        <v>575.9666666666667</v>
      </c>
      <c r="K466" s="231">
        <v>564.79999999999995</v>
      </c>
      <c r="L466" s="231">
        <v>553</v>
      </c>
      <c r="M466" s="231">
        <v>0.38080000000000003</v>
      </c>
      <c r="N466" s="1"/>
      <c r="O466" s="1"/>
    </row>
    <row r="467" spans="1:15" ht="12.75" customHeight="1">
      <c r="A467" s="30">
        <v>457</v>
      </c>
      <c r="B467" s="217" t="s">
        <v>494</v>
      </c>
      <c r="C467" s="231">
        <v>3150.6</v>
      </c>
      <c r="D467" s="232">
        <v>3142.5333333333333</v>
      </c>
      <c r="E467" s="232">
        <v>3120.0666666666666</v>
      </c>
      <c r="F467" s="232">
        <v>3089.5333333333333</v>
      </c>
      <c r="G467" s="232">
        <v>3067.0666666666666</v>
      </c>
      <c r="H467" s="232">
        <v>3173.0666666666666</v>
      </c>
      <c r="I467" s="232">
        <v>3195.5333333333328</v>
      </c>
      <c r="J467" s="232">
        <v>3226.0666666666666</v>
      </c>
      <c r="K467" s="231">
        <v>3165</v>
      </c>
      <c r="L467" s="231">
        <v>3112</v>
      </c>
      <c r="M467" s="231">
        <v>0.28532000000000002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2424.1</v>
      </c>
      <c r="D468" s="232">
        <v>2422.25</v>
      </c>
      <c r="E468" s="232">
        <v>2414.65</v>
      </c>
      <c r="F468" s="232">
        <v>2405.2000000000003</v>
      </c>
      <c r="G468" s="232">
        <v>2397.6000000000004</v>
      </c>
      <c r="H468" s="232">
        <v>2431.6999999999998</v>
      </c>
      <c r="I468" s="232">
        <v>2439.3000000000002</v>
      </c>
      <c r="J468" s="232">
        <v>2448.7499999999995</v>
      </c>
      <c r="K468" s="231">
        <v>2429.85</v>
      </c>
      <c r="L468" s="231">
        <v>2412.8000000000002</v>
      </c>
      <c r="M468" s="231">
        <v>6.0123300000000004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1617.6</v>
      </c>
      <c r="D469" s="232">
        <v>1606.6333333333332</v>
      </c>
      <c r="E469" s="232">
        <v>1593.2666666666664</v>
      </c>
      <c r="F469" s="232">
        <v>1568.9333333333332</v>
      </c>
      <c r="G469" s="232">
        <v>1555.5666666666664</v>
      </c>
      <c r="H469" s="232">
        <v>1630.9666666666665</v>
      </c>
      <c r="I469" s="232">
        <v>1644.3333333333333</v>
      </c>
      <c r="J469" s="232">
        <v>1668.6666666666665</v>
      </c>
      <c r="K469" s="231">
        <v>1620</v>
      </c>
      <c r="L469" s="231">
        <v>1582.3</v>
      </c>
      <c r="M469" s="231">
        <v>1.20699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479.55</v>
      </c>
      <c r="D470" s="232">
        <v>480.95</v>
      </c>
      <c r="E470" s="232">
        <v>476.95</v>
      </c>
      <c r="F470" s="232">
        <v>474.35</v>
      </c>
      <c r="G470" s="232">
        <v>470.35</v>
      </c>
      <c r="H470" s="232">
        <v>483.54999999999995</v>
      </c>
      <c r="I470" s="232">
        <v>487.54999999999995</v>
      </c>
      <c r="J470" s="232">
        <v>490.14999999999992</v>
      </c>
      <c r="K470" s="231">
        <v>484.95</v>
      </c>
      <c r="L470" s="231">
        <v>478.35</v>
      </c>
      <c r="M470" s="231">
        <v>1.3819600000000001</v>
      </c>
      <c r="N470" s="1"/>
      <c r="O470" s="1"/>
    </row>
    <row r="471" spans="1:15" ht="12.75" customHeight="1">
      <c r="A471" s="30">
        <v>461</v>
      </c>
      <c r="B471" s="217" t="s">
        <v>618</v>
      </c>
      <c r="C471" s="231">
        <v>642.9</v>
      </c>
      <c r="D471" s="232">
        <v>631.36666666666667</v>
      </c>
      <c r="E471" s="232">
        <v>607.73333333333335</v>
      </c>
      <c r="F471" s="232">
        <v>572.56666666666672</v>
      </c>
      <c r="G471" s="232">
        <v>548.93333333333339</v>
      </c>
      <c r="H471" s="232">
        <v>666.5333333333333</v>
      </c>
      <c r="I471" s="232">
        <v>690.16666666666674</v>
      </c>
      <c r="J471" s="232">
        <v>725.33333333333326</v>
      </c>
      <c r="K471" s="231">
        <v>655</v>
      </c>
      <c r="L471" s="231">
        <v>596.20000000000005</v>
      </c>
      <c r="M471" s="231">
        <v>2.4383499999999998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1222.8</v>
      </c>
      <c r="D472" s="232">
        <v>1215.3166666666668</v>
      </c>
      <c r="E472" s="232">
        <v>1198.3833333333337</v>
      </c>
      <c r="F472" s="232">
        <v>1173.9666666666669</v>
      </c>
      <c r="G472" s="232">
        <v>1157.0333333333338</v>
      </c>
      <c r="H472" s="232">
        <v>1239.7333333333336</v>
      </c>
      <c r="I472" s="232">
        <v>1256.6666666666665</v>
      </c>
      <c r="J472" s="232">
        <v>1281.0833333333335</v>
      </c>
      <c r="K472" s="231">
        <v>1232.25</v>
      </c>
      <c r="L472" s="231">
        <v>1190.9000000000001</v>
      </c>
      <c r="M472" s="231">
        <v>8.0259800000000006</v>
      </c>
      <c r="N472" s="1"/>
      <c r="O472" s="1"/>
    </row>
    <row r="473" spans="1:15" ht="12.75" customHeight="1">
      <c r="A473" s="30">
        <v>463</v>
      </c>
      <c r="B473" s="217" t="s">
        <v>495</v>
      </c>
      <c r="C473" s="231">
        <v>33.4</v>
      </c>
      <c r="D473" s="232">
        <v>33.483333333333327</v>
      </c>
      <c r="E473" s="232">
        <v>33.266666666666652</v>
      </c>
      <c r="F473" s="232">
        <v>33.133333333333326</v>
      </c>
      <c r="G473" s="232">
        <v>32.91666666666665</v>
      </c>
      <c r="H473" s="232">
        <v>33.616666666666653</v>
      </c>
      <c r="I473" s="232">
        <v>33.833333333333336</v>
      </c>
      <c r="J473" s="232">
        <v>33.966666666666654</v>
      </c>
      <c r="K473" s="231">
        <v>33.700000000000003</v>
      </c>
      <c r="L473" s="231">
        <v>33.35</v>
      </c>
      <c r="M473" s="231">
        <v>23.49419</v>
      </c>
      <c r="N473" s="1"/>
      <c r="O473" s="1"/>
    </row>
    <row r="474" spans="1:15" ht="12.75" customHeight="1">
      <c r="A474" s="30">
        <v>464</v>
      </c>
      <c r="B474" s="217" t="s">
        <v>834</v>
      </c>
      <c r="C474" s="231">
        <v>285.64999999999998</v>
      </c>
      <c r="D474" s="232">
        <v>284.86666666666662</v>
      </c>
      <c r="E474" s="232">
        <v>281.33333333333326</v>
      </c>
      <c r="F474" s="232">
        <v>277.01666666666665</v>
      </c>
      <c r="G474" s="232">
        <v>273.48333333333329</v>
      </c>
      <c r="H474" s="232">
        <v>289.18333333333322</v>
      </c>
      <c r="I474" s="232">
        <v>292.71666666666664</v>
      </c>
      <c r="J474" s="232">
        <v>297.03333333333319</v>
      </c>
      <c r="K474" s="231">
        <v>288.39999999999998</v>
      </c>
      <c r="L474" s="231">
        <v>280.55</v>
      </c>
      <c r="M474" s="231">
        <v>5.0668100000000003</v>
      </c>
      <c r="N474" s="1"/>
      <c r="O474" s="1"/>
    </row>
    <row r="475" spans="1:15" ht="12.75" customHeight="1">
      <c r="A475" s="30">
        <v>465</v>
      </c>
      <c r="B475" s="217" t="s">
        <v>496</v>
      </c>
      <c r="C475" s="231">
        <v>289.05</v>
      </c>
      <c r="D475" s="232">
        <v>291.63333333333338</v>
      </c>
      <c r="E475" s="232">
        <v>280.91666666666674</v>
      </c>
      <c r="F475" s="232">
        <v>272.78333333333336</v>
      </c>
      <c r="G475" s="232">
        <v>262.06666666666672</v>
      </c>
      <c r="H475" s="232">
        <v>299.76666666666677</v>
      </c>
      <c r="I475" s="232">
        <v>310.48333333333335</v>
      </c>
      <c r="J475" s="232">
        <v>318.61666666666679</v>
      </c>
      <c r="K475" s="231">
        <v>302.35000000000002</v>
      </c>
      <c r="L475" s="231">
        <v>283.5</v>
      </c>
      <c r="M475" s="231">
        <v>8.2643599999999999</v>
      </c>
      <c r="N475" s="1"/>
      <c r="O475" s="1"/>
    </row>
    <row r="476" spans="1:15" ht="12.75" customHeight="1">
      <c r="A476" s="30">
        <v>466</v>
      </c>
      <c r="B476" s="217" t="s">
        <v>497</v>
      </c>
      <c r="C476" s="231">
        <v>2638.25</v>
      </c>
      <c r="D476" s="232">
        <v>2639.7666666666669</v>
      </c>
      <c r="E476" s="232">
        <v>2615.5333333333338</v>
      </c>
      <c r="F476" s="232">
        <v>2592.8166666666671</v>
      </c>
      <c r="G476" s="232">
        <v>2568.5833333333339</v>
      </c>
      <c r="H476" s="232">
        <v>2662.4833333333336</v>
      </c>
      <c r="I476" s="232">
        <v>2686.7166666666662</v>
      </c>
      <c r="J476" s="232">
        <v>2709.4333333333334</v>
      </c>
      <c r="K476" s="231">
        <v>2664</v>
      </c>
      <c r="L476" s="231">
        <v>2617.0500000000002</v>
      </c>
      <c r="M476" s="231">
        <v>1.2572099999999999</v>
      </c>
      <c r="N476" s="1"/>
      <c r="O476" s="1"/>
    </row>
    <row r="477" spans="1:15" ht="12.75" customHeight="1">
      <c r="A477" s="30">
        <v>467</v>
      </c>
      <c r="B477" s="217" t="s">
        <v>498</v>
      </c>
      <c r="C477" s="231">
        <v>569</v>
      </c>
      <c r="D477" s="232">
        <v>566.80000000000007</v>
      </c>
      <c r="E477" s="232">
        <v>563.20000000000016</v>
      </c>
      <c r="F477" s="232">
        <v>557.40000000000009</v>
      </c>
      <c r="G477" s="232">
        <v>553.80000000000018</v>
      </c>
      <c r="H477" s="232">
        <v>572.60000000000014</v>
      </c>
      <c r="I477" s="232">
        <v>576.20000000000005</v>
      </c>
      <c r="J477" s="232">
        <v>582.00000000000011</v>
      </c>
      <c r="K477" s="231">
        <v>570.4</v>
      </c>
      <c r="L477" s="231">
        <v>561</v>
      </c>
      <c r="M477" s="231">
        <v>0.93845000000000001</v>
      </c>
      <c r="N477" s="1"/>
      <c r="O477" s="1"/>
    </row>
    <row r="478" spans="1:15" ht="12.75" customHeight="1">
      <c r="A478" s="30">
        <v>468</v>
      </c>
      <c r="B478" s="217" t="s">
        <v>866</v>
      </c>
      <c r="C478" s="231">
        <v>519.5</v>
      </c>
      <c r="D478" s="232">
        <v>521.61666666666667</v>
      </c>
      <c r="E478" s="232">
        <v>515.48333333333335</v>
      </c>
      <c r="F478" s="232">
        <v>511.4666666666667</v>
      </c>
      <c r="G478" s="232">
        <v>505.33333333333337</v>
      </c>
      <c r="H478" s="232">
        <v>525.63333333333333</v>
      </c>
      <c r="I478" s="232">
        <v>531.76666666666677</v>
      </c>
      <c r="J478" s="232">
        <v>535.7833333333333</v>
      </c>
      <c r="K478" s="231">
        <v>527.75</v>
      </c>
      <c r="L478" s="231">
        <v>517.6</v>
      </c>
      <c r="M478" s="231">
        <v>2.4148000000000001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732.35</v>
      </c>
      <c r="D479" s="232">
        <v>729.13333333333321</v>
      </c>
      <c r="E479" s="232">
        <v>724.26666666666642</v>
      </c>
      <c r="F479" s="232">
        <v>716.18333333333317</v>
      </c>
      <c r="G479" s="232">
        <v>711.31666666666638</v>
      </c>
      <c r="H479" s="232">
        <v>737.21666666666647</v>
      </c>
      <c r="I479" s="232">
        <v>742.08333333333326</v>
      </c>
      <c r="J479" s="232">
        <v>750.16666666666652</v>
      </c>
      <c r="K479" s="231">
        <v>734</v>
      </c>
      <c r="L479" s="231">
        <v>721.05</v>
      </c>
      <c r="M479" s="231">
        <v>14.308619999999999</v>
      </c>
      <c r="N479" s="1"/>
      <c r="O479" s="1"/>
    </row>
    <row r="480" spans="1:15" ht="12.75" customHeight="1">
      <c r="A480" s="30">
        <v>470</v>
      </c>
      <c r="B480" s="217" t="s">
        <v>499</v>
      </c>
      <c r="C480" s="231">
        <v>794.6</v>
      </c>
      <c r="D480" s="232">
        <v>798</v>
      </c>
      <c r="E480" s="232">
        <v>788.65</v>
      </c>
      <c r="F480" s="232">
        <v>782.69999999999993</v>
      </c>
      <c r="G480" s="232">
        <v>773.34999999999991</v>
      </c>
      <c r="H480" s="232">
        <v>803.95</v>
      </c>
      <c r="I480" s="232">
        <v>813.3</v>
      </c>
      <c r="J480" s="232">
        <v>819.25000000000011</v>
      </c>
      <c r="K480" s="231">
        <v>807.35</v>
      </c>
      <c r="L480" s="231">
        <v>792.05</v>
      </c>
      <c r="M480" s="231">
        <v>0.67335999999999996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7283.45</v>
      </c>
      <c r="D481" s="232">
        <v>7312.1500000000005</v>
      </c>
      <c r="E481" s="232">
        <v>7241.3000000000011</v>
      </c>
      <c r="F481" s="232">
        <v>7199.1500000000005</v>
      </c>
      <c r="G481" s="232">
        <v>7128.3000000000011</v>
      </c>
      <c r="H481" s="232">
        <v>7354.3000000000011</v>
      </c>
      <c r="I481" s="232">
        <v>7425.1500000000015</v>
      </c>
      <c r="J481" s="232">
        <v>7467.3000000000011</v>
      </c>
      <c r="K481" s="231">
        <v>7383</v>
      </c>
      <c r="L481" s="231">
        <v>7270</v>
      </c>
      <c r="M481" s="231">
        <v>4.47736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81.25</v>
      </c>
      <c r="D482" s="232">
        <v>81.38333333333334</v>
      </c>
      <c r="E482" s="232">
        <v>80.51666666666668</v>
      </c>
      <c r="F482" s="232">
        <v>79.783333333333346</v>
      </c>
      <c r="G482" s="232">
        <v>78.916666666666686</v>
      </c>
      <c r="H482" s="232">
        <v>82.116666666666674</v>
      </c>
      <c r="I482" s="232">
        <v>82.98333333333332</v>
      </c>
      <c r="J482" s="232">
        <v>83.716666666666669</v>
      </c>
      <c r="K482" s="231">
        <v>82.25</v>
      </c>
      <c r="L482" s="231">
        <v>80.650000000000006</v>
      </c>
      <c r="M482" s="231">
        <v>80.642139999999998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1613.65</v>
      </c>
      <c r="D483" s="232">
        <v>1608.7166666666665</v>
      </c>
      <c r="E483" s="232">
        <v>1600.0333333333328</v>
      </c>
      <c r="F483" s="232">
        <v>1586.4166666666663</v>
      </c>
      <c r="G483" s="232">
        <v>1577.7333333333327</v>
      </c>
      <c r="H483" s="232">
        <v>1622.333333333333</v>
      </c>
      <c r="I483" s="232">
        <v>1631.0166666666669</v>
      </c>
      <c r="J483" s="232">
        <v>1644.6333333333332</v>
      </c>
      <c r="K483" s="231">
        <v>1617.4</v>
      </c>
      <c r="L483" s="231">
        <v>1595.1</v>
      </c>
      <c r="M483" s="231">
        <v>1.0504199999999999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849.45</v>
      </c>
      <c r="D484" s="242">
        <v>849.81666666666661</v>
      </c>
      <c r="E484" s="242">
        <v>845.63333333333321</v>
      </c>
      <c r="F484" s="242">
        <v>841.81666666666661</v>
      </c>
      <c r="G484" s="242">
        <v>837.63333333333321</v>
      </c>
      <c r="H484" s="242">
        <v>853.63333333333321</v>
      </c>
      <c r="I484" s="242">
        <v>857.81666666666661</v>
      </c>
      <c r="J484" s="241">
        <v>861.63333333333321</v>
      </c>
      <c r="K484" s="241">
        <v>854</v>
      </c>
      <c r="L484" s="241">
        <v>846</v>
      </c>
      <c r="M484" s="217">
        <v>3.5940099999999999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251.1</v>
      </c>
      <c r="D485" s="242">
        <v>251.13333333333333</v>
      </c>
      <c r="E485" s="242">
        <v>248.21666666666664</v>
      </c>
      <c r="F485" s="242">
        <v>245.33333333333331</v>
      </c>
      <c r="G485" s="242">
        <v>242.41666666666663</v>
      </c>
      <c r="H485" s="242">
        <v>254.01666666666665</v>
      </c>
      <c r="I485" s="242">
        <v>256.93333333333334</v>
      </c>
      <c r="J485" s="241">
        <v>259.81666666666666</v>
      </c>
      <c r="K485" s="241">
        <v>254.05</v>
      </c>
      <c r="L485" s="241">
        <v>248.25</v>
      </c>
      <c r="M485" s="217">
        <v>2.3177599999999998</v>
      </c>
      <c r="N485" s="1"/>
      <c r="O485" s="1"/>
    </row>
    <row r="486" spans="1:15" ht="12.75" customHeight="1">
      <c r="A486" s="30">
        <v>476</v>
      </c>
      <c r="B486" s="241" t="s">
        <v>500</v>
      </c>
      <c r="C486" s="231">
        <v>2815.85</v>
      </c>
      <c r="D486" s="232">
        <v>2850</v>
      </c>
      <c r="E486" s="232">
        <v>2756.95</v>
      </c>
      <c r="F486" s="232">
        <v>2698.0499999999997</v>
      </c>
      <c r="G486" s="232">
        <v>2604.9999999999995</v>
      </c>
      <c r="H486" s="232">
        <v>2908.9</v>
      </c>
      <c r="I486" s="232">
        <v>3001.9500000000003</v>
      </c>
      <c r="J486" s="232">
        <v>3060.8500000000004</v>
      </c>
      <c r="K486" s="231">
        <v>2943.05</v>
      </c>
      <c r="L486" s="231">
        <v>2791.1</v>
      </c>
      <c r="M486" s="231">
        <v>0.48860999999999999</v>
      </c>
      <c r="N486" s="1"/>
      <c r="O486" s="1"/>
    </row>
    <row r="487" spans="1:15" ht="12.75" customHeight="1">
      <c r="A487" s="30">
        <v>477</v>
      </c>
      <c r="B487" s="241" t="s">
        <v>501</v>
      </c>
      <c r="C487" s="242">
        <v>693.1</v>
      </c>
      <c r="D487" s="242">
        <v>694.38333333333333</v>
      </c>
      <c r="E487" s="242">
        <v>687.11666666666667</v>
      </c>
      <c r="F487" s="242">
        <v>681.13333333333333</v>
      </c>
      <c r="G487" s="242">
        <v>673.86666666666667</v>
      </c>
      <c r="H487" s="242">
        <v>700.36666666666667</v>
      </c>
      <c r="I487" s="242">
        <v>707.63333333333333</v>
      </c>
      <c r="J487" s="241">
        <v>713.61666666666667</v>
      </c>
      <c r="K487" s="241">
        <v>701.65</v>
      </c>
      <c r="L487" s="241">
        <v>688.4</v>
      </c>
      <c r="M487" s="217">
        <v>0.52776999999999996</v>
      </c>
      <c r="N487" s="1"/>
      <c r="O487" s="1"/>
    </row>
    <row r="488" spans="1:15" ht="12.75" customHeight="1">
      <c r="A488" s="30">
        <v>478</v>
      </c>
      <c r="B488" s="241" t="s">
        <v>502</v>
      </c>
      <c r="C488" s="231">
        <v>297.8</v>
      </c>
      <c r="D488" s="232">
        <v>298.7</v>
      </c>
      <c r="E488" s="232">
        <v>296.45</v>
      </c>
      <c r="F488" s="232">
        <v>295.10000000000002</v>
      </c>
      <c r="G488" s="232">
        <v>292.85000000000002</v>
      </c>
      <c r="H488" s="232">
        <v>300.04999999999995</v>
      </c>
      <c r="I488" s="232">
        <v>302.29999999999995</v>
      </c>
      <c r="J488" s="232">
        <v>303.64999999999992</v>
      </c>
      <c r="K488" s="231">
        <v>300.95</v>
      </c>
      <c r="L488" s="231">
        <v>297.35000000000002</v>
      </c>
      <c r="M488" s="231">
        <v>0.94191999999999998</v>
      </c>
      <c r="N488" s="1"/>
      <c r="O488" s="1"/>
    </row>
    <row r="489" spans="1:15" ht="12.75" customHeight="1">
      <c r="A489" s="30">
        <v>479</v>
      </c>
      <c r="B489" s="241" t="s">
        <v>503</v>
      </c>
      <c r="C489" s="242">
        <v>308.75</v>
      </c>
      <c r="D489" s="242">
        <v>309.43333333333334</v>
      </c>
      <c r="E489" s="232">
        <v>306.51666666666665</v>
      </c>
      <c r="F489" s="232">
        <v>304.2833333333333</v>
      </c>
      <c r="G489" s="232">
        <v>301.36666666666662</v>
      </c>
      <c r="H489" s="232">
        <v>311.66666666666669</v>
      </c>
      <c r="I489" s="232">
        <v>314.58333333333331</v>
      </c>
      <c r="J489" s="232">
        <v>316.81666666666672</v>
      </c>
      <c r="K489" s="231">
        <v>312.35000000000002</v>
      </c>
      <c r="L489" s="231">
        <v>307.2</v>
      </c>
      <c r="M489" s="231">
        <v>1.55657</v>
      </c>
      <c r="N489" s="1"/>
      <c r="O489" s="1"/>
    </row>
    <row r="490" spans="1:15" ht="12.75" customHeight="1">
      <c r="A490" s="30">
        <v>480</v>
      </c>
      <c r="B490" s="241" t="s">
        <v>504</v>
      </c>
      <c r="C490" s="231">
        <v>289.25</v>
      </c>
      <c r="D490" s="232">
        <v>289.78333333333336</v>
      </c>
      <c r="E490" s="232">
        <v>287.56666666666672</v>
      </c>
      <c r="F490" s="232">
        <v>285.88333333333338</v>
      </c>
      <c r="G490" s="232">
        <v>283.66666666666674</v>
      </c>
      <c r="H490" s="232">
        <v>291.4666666666667</v>
      </c>
      <c r="I490" s="232">
        <v>293.68333333333328</v>
      </c>
      <c r="J490" s="232">
        <v>295.36666666666667</v>
      </c>
      <c r="K490" s="231">
        <v>292</v>
      </c>
      <c r="L490" s="231">
        <v>288.10000000000002</v>
      </c>
      <c r="M490" s="231">
        <v>0.38119999999999998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1217.3</v>
      </c>
      <c r="D491" s="242">
        <v>1216.3333333333333</v>
      </c>
      <c r="E491" s="232">
        <v>1207.9666666666665</v>
      </c>
      <c r="F491" s="232">
        <v>1198.6333333333332</v>
      </c>
      <c r="G491" s="232">
        <v>1190.2666666666664</v>
      </c>
      <c r="H491" s="232">
        <v>1225.6666666666665</v>
      </c>
      <c r="I491" s="232">
        <v>1234.0333333333333</v>
      </c>
      <c r="J491" s="232">
        <v>1243.3666666666666</v>
      </c>
      <c r="K491" s="231">
        <v>1224.7</v>
      </c>
      <c r="L491" s="231">
        <v>1207</v>
      </c>
      <c r="M491" s="231">
        <v>8.1914499999999997</v>
      </c>
      <c r="N491" s="1"/>
      <c r="O491" s="1"/>
    </row>
    <row r="492" spans="1:15" ht="12.75" customHeight="1">
      <c r="A492" s="30">
        <v>482</v>
      </c>
      <c r="B492" s="217" t="s">
        <v>867</v>
      </c>
      <c r="C492" s="231">
        <v>1277.8499999999999</v>
      </c>
      <c r="D492" s="232">
        <v>1283.6499999999999</v>
      </c>
      <c r="E492" s="232">
        <v>1268.0499999999997</v>
      </c>
      <c r="F492" s="232">
        <v>1258.2499999999998</v>
      </c>
      <c r="G492" s="232">
        <v>1242.6499999999996</v>
      </c>
      <c r="H492" s="232">
        <v>1293.4499999999998</v>
      </c>
      <c r="I492" s="232">
        <v>1309.0499999999997</v>
      </c>
      <c r="J492" s="232">
        <v>1318.85</v>
      </c>
      <c r="K492" s="231">
        <v>1299.25</v>
      </c>
      <c r="L492" s="231">
        <v>1273.8499999999999</v>
      </c>
      <c r="M492" s="231">
        <v>0.23376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324.14999999999998</v>
      </c>
      <c r="D493" s="242">
        <v>322.73333333333335</v>
      </c>
      <c r="E493" s="232">
        <v>319.66666666666669</v>
      </c>
      <c r="F493" s="232">
        <v>315.18333333333334</v>
      </c>
      <c r="G493" s="232">
        <v>312.11666666666667</v>
      </c>
      <c r="H493" s="232">
        <v>327.2166666666667</v>
      </c>
      <c r="I493" s="232">
        <v>330.2833333333333</v>
      </c>
      <c r="J493" s="232">
        <v>334.76666666666671</v>
      </c>
      <c r="K493" s="231">
        <v>325.8</v>
      </c>
      <c r="L493" s="231">
        <v>318.25</v>
      </c>
      <c r="M493" s="231">
        <v>122.39219</v>
      </c>
      <c r="N493" s="1"/>
      <c r="O493" s="1"/>
    </row>
    <row r="494" spans="1:15" ht="12.75" customHeight="1">
      <c r="A494" s="30">
        <v>484</v>
      </c>
      <c r="B494" s="217" t="s">
        <v>835</v>
      </c>
      <c r="C494" s="231">
        <v>400.25</v>
      </c>
      <c r="D494" s="232">
        <v>400.84999999999997</v>
      </c>
      <c r="E494" s="232">
        <v>397.69999999999993</v>
      </c>
      <c r="F494" s="232">
        <v>395.15</v>
      </c>
      <c r="G494" s="232">
        <v>391.99999999999994</v>
      </c>
      <c r="H494" s="232">
        <v>403.39999999999992</v>
      </c>
      <c r="I494" s="232">
        <v>406.5499999999999</v>
      </c>
      <c r="J494" s="232">
        <v>409.09999999999991</v>
      </c>
      <c r="K494" s="231">
        <v>404</v>
      </c>
      <c r="L494" s="231">
        <v>398.3</v>
      </c>
      <c r="M494" s="231">
        <v>0.35347000000000001</v>
      </c>
      <c r="N494" s="1"/>
      <c r="O494" s="1"/>
    </row>
    <row r="495" spans="1:15" ht="12.75" customHeight="1">
      <c r="A495" s="30">
        <v>485</v>
      </c>
      <c r="B495" s="217" t="s">
        <v>505</v>
      </c>
      <c r="C495" s="242">
        <v>1975.25</v>
      </c>
      <c r="D495" s="242">
        <v>1972.9166666666667</v>
      </c>
      <c r="E495" s="232">
        <v>1963.8333333333335</v>
      </c>
      <c r="F495" s="232">
        <v>1952.4166666666667</v>
      </c>
      <c r="G495" s="232">
        <v>1943.3333333333335</v>
      </c>
      <c r="H495" s="232">
        <v>1984.3333333333335</v>
      </c>
      <c r="I495" s="232">
        <v>1993.416666666667</v>
      </c>
      <c r="J495" s="232">
        <v>2004.8333333333335</v>
      </c>
      <c r="K495" s="231">
        <v>1982</v>
      </c>
      <c r="L495" s="231">
        <v>1961.5</v>
      </c>
      <c r="M495" s="231">
        <v>9.7790000000000002E-2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7.3</v>
      </c>
      <c r="D496" s="242">
        <v>7.2666666666666657</v>
      </c>
      <c r="E496" s="232">
        <v>7.1833333333333318</v>
      </c>
      <c r="F496" s="232">
        <v>7.0666666666666664</v>
      </c>
      <c r="G496" s="232">
        <v>6.9833333333333325</v>
      </c>
      <c r="H496" s="232">
        <v>7.3833333333333311</v>
      </c>
      <c r="I496" s="232">
        <v>7.466666666666665</v>
      </c>
      <c r="J496" s="232">
        <v>7.5833333333333304</v>
      </c>
      <c r="K496" s="231">
        <v>7.35</v>
      </c>
      <c r="L496" s="231">
        <v>7.15</v>
      </c>
      <c r="M496" s="231">
        <v>403.76481999999999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802.2</v>
      </c>
      <c r="D497" s="242">
        <v>804.88333333333333</v>
      </c>
      <c r="E497" s="232">
        <v>797.9666666666667</v>
      </c>
      <c r="F497" s="232">
        <v>793.73333333333335</v>
      </c>
      <c r="G497" s="232">
        <v>786.81666666666672</v>
      </c>
      <c r="H497" s="232">
        <v>809.11666666666667</v>
      </c>
      <c r="I497" s="232">
        <v>816.03333333333342</v>
      </c>
      <c r="J497" s="232">
        <v>820.26666666666665</v>
      </c>
      <c r="K497" s="231">
        <v>811.8</v>
      </c>
      <c r="L497" s="231">
        <v>800.65</v>
      </c>
      <c r="M497" s="231">
        <v>12.74164</v>
      </c>
      <c r="N497" s="1"/>
      <c r="O497" s="1"/>
    </row>
    <row r="498" spans="1:15" ht="12.75" customHeight="1">
      <c r="A498" s="30">
        <v>488</v>
      </c>
      <c r="B498" s="217" t="s">
        <v>506</v>
      </c>
      <c r="C498" s="242">
        <v>225.8</v>
      </c>
      <c r="D498" s="242">
        <v>222.9</v>
      </c>
      <c r="E498" s="232">
        <v>217.4</v>
      </c>
      <c r="F498" s="232">
        <v>209</v>
      </c>
      <c r="G498" s="232">
        <v>203.5</v>
      </c>
      <c r="H498" s="232">
        <v>231.3</v>
      </c>
      <c r="I498" s="232">
        <v>236.8</v>
      </c>
      <c r="J498" s="232">
        <v>245.20000000000002</v>
      </c>
      <c r="K498" s="231">
        <v>228.4</v>
      </c>
      <c r="L498" s="231">
        <v>214.5</v>
      </c>
      <c r="M498" s="231">
        <v>13.90136</v>
      </c>
      <c r="N498" s="1"/>
      <c r="O498" s="1"/>
    </row>
    <row r="499" spans="1:15" ht="12.75" customHeight="1">
      <c r="A499" s="30">
        <v>489</v>
      </c>
      <c r="B499" s="217" t="s">
        <v>507</v>
      </c>
      <c r="C499" s="242">
        <v>72.849999999999994</v>
      </c>
      <c r="D499" s="242">
        <v>72.766666666666666</v>
      </c>
      <c r="E499" s="232">
        <v>72.083333333333329</v>
      </c>
      <c r="F499" s="232">
        <v>71.316666666666663</v>
      </c>
      <c r="G499" s="232">
        <v>70.633333333333326</v>
      </c>
      <c r="H499" s="232">
        <v>73.533333333333331</v>
      </c>
      <c r="I499" s="232">
        <v>74.216666666666669</v>
      </c>
      <c r="J499" s="232">
        <v>74.983333333333334</v>
      </c>
      <c r="K499" s="231">
        <v>73.45</v>
      </c>
      <c r="L499" s="231">
        <v>72</v>
      </c>
      <c r="M499" s="231">
        <v>4.94909</v>
      </c>
      <c r="N499" s="1"/>
      <c r="O499" s="1"/>
    </row>
    <row r="500" spans="1:15" ht="12.75" customHeight="1">
      <c r="A500" s="30">
        <v>490</v>
      </c>
      <c r="B500" s="217" t="s">
        <v>508</v>
      </c>
      <c r="C500" s="242">
        <v>707.65</v>
      </c>
      <c r="D500" s="242">
        <v>701.55000000000007</v>
      </c>
      <c r="E500" s="232">
        <v>684.10000000000014</v>
      </c>
      <c r="F500" s="232">
        <v>660.55000000000007</v>
      </c>
      <c r="G500" s="232">
        <v>643.10000000000014</v>
      </c>
      <c r="H500" s="232">
        <v>725.10000000000014</v>
      </c>
      <c r="I500" s="232">
        <v>742.55000000000018</v>
      </c>
      <c r="J500" s="232">
        <v>766.10000000000014</v>
      </c>
      <c r="K500" s="231">
        <v>719</v>
      </c>
      <c r="L500" s="231">
        <v>678</v>
      </c>
      <c r="M500" s="231">
        <v>5.5606999999999998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1440.4</v>
      </c>
      <c r="D501" s="242">
        <v>1443.5333333333335</v>
      </c>
      <c r="E501" s="232">
        <v>1428.0666666666671</v>
      </c>
      <c r="F501" s="232">
        <v>1415.7333333333336</v>
      </c>
      <c r="G501" s="232">
        <v>1400.2666666666671</v>
      </c>
      <c r="H501" s="232">
        <v>1455.866666666667</v>
      </c>
      <c r="I501" s="232">
        <v>1471.3333333333337</v>
      </c>
      <c r="J501" s="232">
        <v>1483.666666666667</v>
      </c>
      <c r="K501" s="231">
        <v>1459</v>
      </c>
      <c r="L501" s="231">
        <v>1431.2</v>
      </c>
      <c r="M501" s="231">
        <v>0.47139999999999999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403.2</v>
      </c>
      <c r="D502" s="242">
        <v>401.68333333333334</v>
      </c>
      <c r="E502" s="232">
        <v>399.51666666666665</v>
      </c>
      <c r="F502" s="232">
        <v>395.83333333333331</v>
      </c>
      <c r="G502" s="232">
        <v>393.66666666666663</v>
      </c>
      <c r="H502" s="232">
        <v>405.36666666666667</v>
      </c>
      <c r="I502" s="232">
        <v>407.5333333333333</v>
      </c>
      <c r="J502" s="232">
        <v>411.2166666666667</v>
      </c>
      <c r="K502" s="231">
        <v>403.85</v>
      </c>
      <c r="L502" s="231">
        <v>398</v>
      </c>
      <c r="M502" s="231">
        <v>80.40213</v>
      </c>
      <c r="N502" s="1"/>
      <c r="O502" s="1"/>
    </row>
    <row r="503" spans="1:15" ht="12.75" customHeight="1">
      <c r="A503" s="30">
        <v>493</v>
      </c>
      <c r="B503" s="217" t="s">
        <v>509</v>
      </c>
      <c r="C503" s="217">
        <v>223.15</v>
      </c>
      <c r="D503" s="242">
        <v>223.41666666666666</v>
      </c>
      <c r="E503" s="232">
        <v>221.98333333333332</v>
      </c>
      <c r="F503" s="232">
        <v>220.81666666666666</v>
      </c>
      <c r="G503" s="232">
        <v>219.38333333333333</v>
      </c>
      <c r="H503" s="232">
        <v>224.58333333333331</v>
      </c>
      <c r="I503" s="232">
        <v>226.01666666666665</v>
      </c>
      <c r="J503" s="232">
        <v>227.18333333333331</v>
      </c>
      <c r="K503" s="231">
        <v>224.85</v>
      </c>
      <c r="L503" s="231">
        <v>222.25</v>
      </c>
      <c r="M503" s="231">
        <v>3.0206200000000001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20.350000000000001</v>
      </c>
      <c r="D504" s="242">
        <v>20.266666666666666</v>
      </c>
      <c r="E504" s="232">
        <v>20.083333333333332</v>
      </c>
      <c r="F504" s="232">
        <v>19.816666666666666</v>
      </c>
      <c r="G504" s="232">
        <v>19.633333333333333</v>
      </c>
      <c r="H504" s="232">
        <v>20.533333333333331</v>
      </c>
      <c r="I504" s="232">
        <v>20.716666666666669</v>
      </c>
      <c r="J504" s="232">
        <v>20.983333333333331</v>
      </c>
      <c r="K504" s="231">
        <v>20.45</v>
      </c>
      <c r="L504" s="231">
        <v>20</v>
      </c>
      <c r="M504" s="231">
        <v>978.88454999999999</v>
      </c>
      <c r="N504" s="1"/>
      <c r="O504" s="1"/>
    </row>
    <row r="505" spans="1:15" ht="12.75" customHeight="1">
      <c r="A505" s="30">
        <v>495</v>
      </c>
      <c r="B505" s="217" t="s">
        <v>836</v>
      </c>
      <c r="C505" s="217">
        <v>9062.15</v>
      </c>
      <c r="D505" s="242">
        <v>9072.8000000000011</v>
      </c>
      <c r="E505" s="232">
        <v>9025.6000000000022</v>
      </c>
      <c r="F505" s="232">
        <v>8989.0500000000011</v>
      </c>
      <c r="G505" s="232">
        <v>8941.8500000000022</v>
      </c>
      <c r="H505" s="232">
        <v>9109.3500000000022</v>
      </c>
      <c r="I505" s="232">
        <v>9156.5500000000029</v>
      </c>
      <c r="J505" s="232">
        <v>9193.1000000000022</v>
      </c>
      <c r="K505" s="231">
        <v>9120</v>
      </c>
      <c r="L505" s="231">
        <v>9036.25</v>
      </c>
      <c r="M505" s="231">
        <v>3.5450000000000002E-2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230.05</v>
      </c>
      <c r="D506" s="232">
        <v>229.04999999999998</v>
      </c>
      <c r="E506" s="232">
        <v>227.49999999999997</v>
      </c>
      <c r="F506" s="232">
        <v>224.95</v>
      </c>
      <c r="G506" s="232">
        <v>223.39999999999998</v>
      </c>
      <c r="H506" s="232">
        <v>231.59999999999997</v>
      </c>
      <c r="I506" s="232">
        <v>233.14999999999998</v>
      </c>
      <c r="J506" s="231">
        <v>235.69999999999996</v>
      </c>
      <c r="K506" s="231">
        <v>230.6</v>
      </c>
      <c r="L506" s="231">
        <v>226.5</v>
      </c>
      <c r="M506" s="217">
        <v>49.895620000000001</v>
      </c>
      <c r="N506" s="1"/>
      <c r="O506" s="1"/>
    </row>
    <row r="507" spans="1:15" ht="12.75" customHeight="1">
      <c r="A507" s="30">
        <v>497</v>
      </c>
      <c r="B507" s="217" t="s">
        <v>510</v>
      </c>
      <c r="C507" s="242">
        <v>218.45</v>
      </c>
      <c r="D507" s="232">
        <v>219.81666666666669</v>
      </c>
      <c r="E507" s="232">
        <v>215.63333333333338</v>
      </c>
      <c r="F507" s="232">
        <v>212.81666666666669</v>
      </c>
      <c r="G507" s="232">
        <v>208.63333333333338</v>
      </c>
      <c r="H507" s="232">
        <v>222.63333333333338</v>
      </c>
      <c r="I507" s="232">
        <v>226.81666666666672</v>
      </c>
      <c r="J507" s="231">
        <v>229.63333333333338</v>
      </c>
      <c r="K507" s="231">
        <v>224</v>
      </c>
      <c r="L507" s="231">
        <v>217</v>
      </c>
      <c r="M507" s="217">
        <v>10.316280000000001</v>
      </c>
      <c r="N507" s="1"/>
      <c r="O507" s="1"/>
    </row>
    <row r="508" spans="1:15" ht="12.75" customHeight="1">
      <c r="A508" s="30">
        <v>498</v>
      </c>
      <c r="B508" s="217" t="s">
        <v>809</v>
      </c>
      <c r="C508" s="217">
        <v>51</v>
      </c>
      <c r="D508" s="242">
        <v>50.433333333333337</v>
      </c>
      <c r="E508" s="232">
        <v>49.416666666666671</v>
      </c>
      <c r="F508" s="232">
        <v>47.833333333333336</v>
      </c>
      <c r="G508" s="232">
        <v>46.81666666666667</v>
      </c>
      <c r="H508" s="232">
        <v>52.016666666666673</v>
      </c>
      <c r="I508" s="232">
        <v>53.033333333333339</v>
      </c>
      <c r="J508" s="232">
        <v>54.616666666666674</v>
      </c>
      <c r="K508" s="231">
        <v>51.45</v>
      </c>
      <c r="L508" s="231">
        <v>48.85</v>
      </c>
      <c r="M508" s="231">
        <v>845.41854999999998</v>
      </c>
      <c r="N508" s="1"/>
      <c r="O508" s="1"/>
    </row>
    <row r="509" spans="1:15" ht="12.75" customHeight="1">
      <c r="A509" s="30">
        <v>499</v>
      </c>
      <c r="B509" s="217" t="s">
        <v>800</v>
      </c>
      <c r="C509" s="217">
        <v>443.45</v>
      </c>
      <c r="D509" s="242">
        <v>440.34999999999997</v>
      </c>
      <c r="E509" s="232">
        <v>435.09999999999991</v>
      </c>
      <c r="F509" s="232">
        <v>426.74999999999994</v>
      </c>
      <c r="G509" s="232">
        <v>421.49999999999989</v>
      </c>
      <c r="H509" s="232">
        <v>448.69999999999993</v>
      </c>
      <c r="I509" s="232">
        <v>453.95000000000005</v>
      </c>
      <c r="J509" s="232">
        <v>462.29999999999995</v>
      </c>
      <c r="K509" s="231">
        <v>445.6</v>
      </c>
      <c r="L509" s="231">
        <v>432</v>
      </c>
      <c r="M509" s="231">
        <v>17.65081</v>
      </c>
      <c r="N509" s="1"/>
      <c r="O509" s="1"/>
    </row>
    <row r="510" spans="1:15" ht="12.75" customHeight="1">
      <c r="A510" s="265">
        <v>500</v>
      </c>
      <c r="B510" s="217" t="s">
        <v>511</v>
      </c>
      <c r="C510" s="242">
        <v>1474</v>
      </c>
      <c r="D510" s="232">
        <v>1480.8500000000001</v>
      </c>
      <c r="E510" s="232">
        <v>1463.2000000000003</v>
      </c>
      <c r="F510" s="232">
        <v>1452.4</v>
      </c>
      <c r="G510" s="232">
        <v>1434.7500000000002</v>
      </c>
      <c r="H510" s="232">
        <v>1491.6500000000003</v>
      </c>
      <c r="I510" s="232">
        <v>1509.3000000000004</v>
      </c>
      <c r="J510" s="231">
        <v>1520.1000000000004</v>
      </c>
      <c r="K510" s="231">
        <v>1498.5</v>
      </c>
      <c r="L510" s="231">
        <v>1470.05</v>
      </c>
      <c r="M510" s="217">
        <v>0.11686000000000001</v>
      </c>
      <c r="N510" s="1"/>
      <c r="O510" s="1"/>
    </row>
    <row r="511" spans="1:15" ht="12.75" customHeight="1">
      <c r="A511" s="217">
        <v>501</v>
      </c>
      <c r="B511" s="217" t="s">
        <v>512</v>
      </c>
      <c r="C511" s="217">
        <v>1423.15</v>
      </c>
      <c r="D511" s="242">
        <v>1418.0666666666668</v>
      </c>
      <c r="E511" s="232">
        <v>1405.1833333333336</v>
      </c>
      <c r="F511" s="232">
        <v>1387.2166666666667</v>
      </c>
      <c r="G511" s="232">
        <v>1374.3333333333335</v>
      </c>
      <c r="H511" s="232">
        <v>1436.0333333333338</v>
      </c>
      <c r="I511" s="232">
        <v>1448.916666666667</v>
      </c>
      <c r="J511" s="232">
        <v>1466.8833333333339</v>
      </c>
      <c r="K511" s="231">
        <v>1430.95</v>
      </c>
      <c r="L511" s="231">
        <v>1400.1</v>
      </c>
      <c r="M511" s="231">
        <v>0.20238999999999999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78"/>
      <c r="B5" s="379"/>
      <c r="C5" s="378"/>
      <c r="D5" s="379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513</v>
      </c>
      <c r="B7" s="380" t="s">
        <v>514</v>
      </c>
      <c r="C7" s="379"/>
      <c r="D7" s="7">
        <f>Main!B10</f>
        <v>44945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515</v>
      </c>
      <c r="B9" s="83" t="s">
        <v>516</v>
      </c>
      <c r="C9" s="83" t="s">
        <v>517</v>
      </c>
      <c r="D9" s="83" t="s">
        <v>518</v>
      </c>
      <c r="E9" s="83" t="s">
        <v>519</v>
      </c>
      <c r="F9" s="83" t="s">
        <v>520</v>
      </c>
      <c r="G9" s="83" t="s">
        <v>521</v>
      </c>
      <c r="H9" s="83" t="s">
        <v>522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44944</v>
      </c>
      <c r="B10" s="29">
        <v>511764</v>
      </c>
      <c r="C10" s="28" t="s">
        <v>1060</v>
      </c>
      <c r="D10" s="28" t="s">
        <v>961</v>
      </c>
      <c r="E10" s="28" t="s">
        <v>523</v>
      </c>
      <c r="F10" s="85">
        <v>52000</v>
      </c>
      <c r="G10" s="29">
        <v>25.71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44944</v>
      </c>
      <c r="B11" s="29">
        <v>511764</v>
      </c>
      <c r="C11" s="28" t="s">
        <v>1060</v>
      </c>
      <c r="D11" s="28" t="s">
        <v>1061</v>
      </c>
      <c r="E11" s="28" t="s">
        <v>524</v>
      </c>
      <c r="F11" s="85">
        <v>76800</v>
      </c>
      <c r="G11" s="29">
        <v>25.71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44944</v>
      </c>
      <c r="B12" s="29">
        <v>539528</v>
      </c>
      <c r="C12" s="28" t="s">
        <v>1062</v>
      </c>
      <c r="D12" s="28" t="s">
        <v>1063</v>
      </c>
      <c r="E12" s="28" t="s">
        <v>524</v>
      </c>
      <c r="F12" s="85">
        <v>60000</v>
      </c>
      <c r="G12" s="29">
        <v>25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44944</v>
      </c>
      <c r="B13" s="29">
        <v>539528</v>
      </c>
      <c r="C13" s="28" t="s">
        <v>1062</v>
      </c>
      <c r="D13" s="28" t="s">
        <v>1064</v>
      </c>
      <c r="E13" s="28" t="s">
        <v>523</v>
      </c>
      <c r="F13" s="85">
        <v>150000</v>
      </c>
      <c r="G13" s="29">
        <v>25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44944</v>
      </c>
      <c r="B14" s="29">
        <v>539528</v>
      </c>
      <c r="C14" s="28" t="s">
        <v>1062</v>
      </c>
      <c r="D14" s="28" t="s">
        <v>1065</v>
      </c>
      <c r="E14" s="28" t="s">
        <v>524</v>
      </c>
      <c r="F14" s="85">
        <v>75000</v>
      </c>
      <c r="G14" s="29">
        <v>25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44944</v>
      </c>
      <c r="B15" s="29">
        <v>540681</v>
      </c>
      <c r="C15" s="28" t="s">
        <v>1066</v>
      </c>
      <c r="D15" s="28" t="s">
        <v>1067</v>
      </c>
      <c r="E15" s="28" t="s">
        <v>524</v>
      </c>
      <c r="F15" s="85">
        <v>310000</v>
      </c>
      <c r="G15" s="29">
        <v>15.45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44944</v>
      </c>
      <c r="B16" s="29">
        <v>540681</v>
      </c>
      <c r="C16" s="28" t="s">
        <v>1066</v>
      </c>
      <c r="D16" s="28" t="s">
        <v>1041</v>
      </c>
      <c r="E16" s="28" t="s">
        <v>524</v>
      </c>
      <c r="F16" s="85">
        <v>360000</v>
      </c>
      <c r="G16" s="29">
        <v>15.45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44944</v>
      </c>
      <c r="B17" s="29">
        <v>540681</v>
      </c>
      <c r="C17" s="28" t="s">
        <v>1066</v>
      </c>
      <c r="D17" s="28" t="s">
        <v>1041</v>
      </c>
      <c r="E17" s="28" t="s">
        <v>523</v>
      </c>
      <c r="F17" s="85">
        <v>360000</v>
      </c>
      <c r="G17" s="29">
        <v>15.45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44944</v>
      </c>
      <c r="B18" s="29">
        <v>540681</v>
      </c>
      <c r="C18" s="28" t="s">
        <v>1066</v>
      </c>
      <c r="D18" s="28" t="s">
        <v>1068</v>
      </c>
      <c r="E18" s="28" t="s">
        <v>524</v>
      </c>
      <c r="F18" s="85">
        <v>30000</v>
      </c>
      <c r="G18" s="29">
        <v>15.45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44944</v>
      </c>
      <c r="B19" s="29">
        <v>540681</v>
      </c>
      <c r="C19" s="28" t="s">
        <v>1066</v>
      </c>
      <c r="D19" s="28" t="s">
        <v>1069</v>
      </c>
      <c r="E19" s="28" t="s">
        <v>524</v>
      </c>
      <c r="F19" s="85">
        <v>50000</v>
      </c>
      <c r="G19" s="29">
        <v>15.45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44944</v>
      </c>
      <c r="B20" s="29">
        <v>540681</v>
      </c>
      <c r="C20" s="28" t="s">
        <v>1066</v>
      </c>
      <c r="D20" s="28" t="s">
        <v>1068</v>
      </c>
      <c r="E20" s="28" t="s">
        <v>523</v>
      </c>
      <c r="F20" s="85">
        <v>30000</v>
      </c>
      <c r="G20" s="29">
        <v>15.45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44944</v>
      </c>
      <c r="B21" s="29">
        <v>540681</v>
      </c>
      <c r="C21" s="28" t="s">
        <v>1066</v>
      </c>
      <c r="D21" s="28" t="s">
        <v>1069</v>
      </c>
      <c r="E21" s="28" t="s">
        <v>523</v>
      </c>
      <c r="F21" s="85">
        <v>50000</v>
      </c>
      <c r="G21" s="29">
        <v>15.45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44944</v>
      </c>
      <c r="B22" s="29">
        <v>540681</v>
      </c>
      <c r="C22" s="28" t="s">
        <v>1066</v>
      </c>
      <c r="D22" s="28" t="s">
        <v>1070</v>
      </c>
      <c r="E22" s="28" t="s">
        <v>523</v>
      </c>
      <c r="F22" s="85">
        <v>30000</v>
      </c>
      <c r="G22" s="29">
        <v>15.45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44944</v>
      </c>
      <c r="B23" s="29">
        <v>540681</v>
      </c>
      <c r="C23" s="28" t="s">
        <v>1066</v>
      </c>
      <c r="D23" s="28" t="s">
        <v>1071</v>
      </c>
      <c r="E23" s="28" t="s">
        <v>523</v>
      </c>
      <c r="F23" s="85">
        <v>50000</v>
      </c>
      <c r="G23" s="29">
        <v>15.45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44944</v>
      </c>
      <c r="B24" s="29">
        <v>540681</v>
      </c>
      <c r="C24" s="28" t="s">
        <v>1066</v>
      </c>
      <c r="D24" s="28" t="s">
        <v>1072</v>
      </c>
      <c r="E24" s="28" t="s">
        <v>523</v>
      </c>
      <c r="F24" s="85">
        <v>50000</v>
      </c>
      <c r="G24" s="29">
        <v>15.45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44944</v>
      </c>
      <c r="B25" s="29">
        <v>540681</v>
      </c>
      <c r="C25" s="28" t="s">
        <v>1066</v>
      </c>
      <c r="D25" s="28" t="s">
        <v>1073</v>
      </c>
      <c r="E25" s="28" t="s">
        <v>523</v>
      </c>
      <c r="F25" s="85">
        <v>100000</v>
      </c>
      <c r="G25" s="29">
        <v>15.45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44944</v>
      </c>
      <c r="B26" s="29">
        <v>540811</v>
      </c>
      <c r="C26" s="28" t="s">
        <v>1074</v>
      </c>
      <c r="D26" s="28" t="s">
        <v>1075</v>
      </c>
      <c r="E26" s="28" t="s">
        <v>524</v>
      </c>
      <c r="F26" s="85">
        <v>110000</v>
      </c>
      <c r="G26" s="29">
        <v>12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44944</v>
      </c>
      <c r="B27" s="29">
        <v>540811</v>
      </c>
      <c r="C27" s="28" t="s">
        <v>1074</v>
      </c>
      <c r="D27" s="28" t="s">
        <v>1076</v>
      </c>
      <c r="E27" s="28" t="s">
        <v>523</v>
      </c>
      <c r="F27" s="85">
        <v>90000</v>
      </c>
      <c r="G27" s="29">
        <v>12.15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44944</v>
      </c>
      <c r="B28" s="29">
        <v>543713</v>
      </c>
      <c r="C28" s="28" t="s">
        <v>1018</v>
      </c>
      <c r="D28" s="28" t="s">
        <v>1077</v>
      </c>
      <c r="E28" s="28" t="s">
        <v>524</v>
      </c>
      <c r="F28" s="85">
        <v>120000</v>
      </c>
      <c r="G28" s="29">
        <v>180.03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44944</v>
      </c>
      <c r="B29" s="29">
        <v>543713</v>
      </c>
      <c r="C29" s="28" t="s">
        <v>1018</v>
      </c>
      <c r="D29" s="28" t="s">
        <v>1077</v>
      </c>
      <c r="E29" s="28" t="s">
        <v>523</v>
      </c>
      <c r="F29" s="85">
        <v>128000</v>
      </c>
      <c r="G29" s="29">
        <v>179.55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44944</v>
      </c>
      <c r="B30" s="29">
        <v>543713</v>
      </c>
      <c r="C30" s="28" t="s">
        <v>1018</v>
      </c>
      <c r="D30" s="28" t="s">
        <v>1011</v>
      </c>
      <c r="E30" s="28" t="s">
        <v>524</v>
      </c>
      <c r="F30" s="85">
        <v>174000</v>
      </c>
      <c r="G30" s="29">
        <v>179.65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44944</v>
      </c>
      <c r="B31" s="29">
        <v>543713</v>
      </c>
      <c r="C31" s="28" t="s">
        <v>1018</v>
      </c>
      <c r="D31" s="28" t="s">
        <v>1028</v>
      </c>
      <c r="E31" s="28" t="s">
        <v>524</v>
      </c>
      <c r="F31" s="85">
        <v>284000</v>
      </c>
      <c r="G31" s="29">
        <v>183.52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44944</v>
      </c>
      <c r="B32" s="29">
        <v>543713</v>
      </c>
      <c r="C32" s="28" t="s">
        <v>1018</v>
      </c>
      <c r="D32" s="28" t="s">
        <v>1011</v>
      </c>
      <c r="E32" s="28" t="s">
        <v>523</v>
      </c>
      <c r="F32" s="85">
        <v>160000</v>
      </c>
      <c r="G32" s="29">
        <v>181.38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44944</v>
      </c>
      <c r="B33" s="29">
        <v>543713</v>
      </c>
      <c r="C33" s="28" t="s">
        <v>1018</v>
      </c>
      <c r="D33" s="28" t="s">
        <v>1028</v>
      </c>
      <c r="E33" s="28" t="s">
        <v>523</v>
      </c>
      <c r="F33" s="85">
        <v>276000</v>
      </c>
      <c r="G33" s="29">
        <v>179.86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44944</v>
      </c>
      <c r="B34" s="29">
        <v>543713</v>
      </c>
      <c r="C34" s="28" t="s">
        <v>1018</v>
      </c>
      <c r="D34" s="28" t="s">
        <v>1019</v>
      </c>
      <c r="E34" s="28" t="s">
        <v>524</v>
      </c>
      <c r="F34" s="85">
        <v>432000</v>
      </c>
      <c r="G34" s="29">
        <v>180.61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44944</v>
      </c>
      <c r="B35" s="29">
        <v>543713</v>
      </c>
      <c r="C35" s="28" t="s">
        <v>1018</v>
      </c>
      <c r="D35" s="28" t="s">
        <v>1019</v>
      </c>
      <c r="E35" s="28" t="s">
        <v>523</v>
      </c>
      <c r="F35" s="85">
        <v>426000</v>
      </c>
      <c r="G35" s="29">
        <v>180.27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44944</v>
      </c>
      <c r="B36" s="29">
        <v>542906</v>
      </c>
      <c r="C36" s="28" t="s">
        <v>1005</v>
      </c>
      <c r="D36" s="28" t="s">
        <v>1020</v>
      </c>
      <c r="E36" s="28" t="s">
        <v>524</v>
      </c>
      <c r="F36" s="85">
        <v>27000</v>
      </c>
      <c r="G36" s="29">
        <v>48.89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44944</v>
      </c>
      <c r="B37" s="29">
        <v>512441</v>
      </c>
      <c r="C37" s="28" t="s">
        <v>1006</v>
      </c>
      <c r="D37" s="28" t="s">
        <v>1078</v>
      </c>
      <c r="E37" s="28" t="s">
        <v>523</v>
      </c>
      <c r="F37" s="85">
        <v>12492</v>
      </c>
      <c r="G37" s="29">
        <v>42.05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44944</v>
      </c>
      <c r="B38" s="29">
        <v>521137</v>
      </c>
      <c r="C38" s="28" t="s">
        <v>1021</v>
      </c>
      <c r="D38" s="28" t="s">
        <v>961</v>
      </c>
      <c r="E38" s="28" t="s">
        <v>523</v>
      </c>
      <c r="F38" s="85">
        <v>44003</v>
      </c>
      <c r="G38" s="29">
        <v>16.7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44944</v>
      </c>
      <c r="B39" s="29">
        <v>521137</v>
      </c>
      <c r="C39" s="28" t="s">
        <v>1021</v>
      </c>
      <c r="D39" s="28" t="s">
        <v>961</v>
      </c>
      <c r="E39" s="28" t="s">
        <v>524</v>
      </c>
      <c r="F39" s="85">
        <v>36000</v>
      </c>
      <c r="G39" s="29">
        <v>16.5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44944</v>
      </c>
      <c r="B40" s="29">
        <v>521137</v>
      </c>
      <c r="C40" s="28" t="s">
        <v>1021</v>
      </c>
      <c r="D40" s="28" t="s">
        <v>1022</v>
      </c>
      <c r="E40" s="28" t="s">
        <v>524</v>
      </c>
      <c r="F40" s="85">
        <v>70339</v>
      </c>
      <c r="G40" s="29">
        <v>16.7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44944</v>
      </c>
      <c r="B41" s="29">
        <v>521137</v>
      </c>
      <c r="C41" s="28" t="s">
        <v>1021</v>
      </c>
      <c r="D41" s="28" t="s">
        <v>1022</v>
      </c>
      <c r="E41" s="28" t="s">
        <v>523</v>
      </c>
      <c r="F41" s="85">
        <v>25000</v>
      </c>
      <c r="G41" s="29">
        <v>16.5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44944</v>
      </c>
      <c r="B42" s="29">
        <v>521137</v>
      </c>
      <c r="C42" s="28" t="s">
        <v>1021</v>
      </c>
      <c r="D42" s="28" t="s">
        <v>1023</v>
      </c>
      <c r="E42" s="28" t="s">
        <v>524</v>
      </c>
      <c r="F42" s="85">
        <v>130000</v>
      </c>
      <c r="G42" s="29">
        <v>16.7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44944</v>
      </c>
      <c r="B43" s="29">
        <v>521137</v>
      </c>
      <c r="C43" s="28" t="s">
        <v>1021</v>
      </c>
      <c r="D43" s="28" t="s">
        <v>1023</v>
      </c>
      <c r="E43" s="28" t="s">
        <v>523</v>
      </c>
      <c r="F43" s="85">
        <v>50000</v>
      </c>
      <c r="G43" s="29">
        <v>16.5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44944</v>
      </c>
      <c r="B44" s="29">
        <v>521137</v>
      </c>
      <c r="C44" s="28" t="s">
        <v>1021</v>
      </c>
      <c r="D44" s="28" t="s">
        <v>1079</v>
      </c>
      <c r="E44" s="28" t="s">
        <v>524</v>
      </c>
      <c r="F44" s="85">
        <v>136321</v>
      </c>
      <c r="G44" s="29">
        <v>16.7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44944</v>
      </c>
      <c r="B45" s="29">
        <v>521137</v>
      </c>
      <c r="C45" s="28" t="s">
        <v>1021</v>
      </c>
      <c r="D45" s="28" t="s">
        <v>1079</v>
      </c>
      <c r="E45" s="28" t="s">
        <v>523</v>
      </c>
      <c r="F45" s="85">
        <v>30000</v>
      </c>
      <c r="G45" s="29">
        <v>16.5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44944</v>
      </c>
      <c r="B46" s="29">
        <v>521137</v>
      </c>
      <c r="C46" s="28" t="s">
        <v>1021</v>
      </c>
      <c r="D46" s="28" t="s">
        <v>1024</v>
      </c>
      <c r="E46" s="28" t="s">
        <v>523</v>
      </c>
      <c r="F46" s="85">
        <v>29</v>
      </c>
      <c r="G46" s="29">
        <v>16.7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44944</v>
      </c>
      <c r="B47" s="29">
        <v>521137</v>
      </c>
      <c r="C47" s="28" t="s">
        <v>1021</v>
      </c>
      <c r="D47" s="28" t="s">
        <v>1024</v>
      </c>
      <c r="E47" s="28" t="s">
        <v>524</v>
      </c>
      <c r="F47" s="85">
        <v>50000</v>
      </c>
      <c r="G47" s="29">
        <v>16.7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44944</v>
      </c>
      <c r="B48" s="29">
        <v>521137</v>
      </c>
      <c r="C48" s="28" t="s">
        <v>1021</v>
      </c>
      <c r="D48" s="28" t="s">
        <v>1080</v>
      </c>
      <c r="E48" s="28" t="s">
        <v>524</v>
      </c>
      <c r="F48" s="85">
        <v>99669</v>
      </c>
      <c r="G48" s="29">
        <v>16.7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44944</v>
      </c>
      <c r="B49" s="29">
        <v>521137</v>
      </c>
      <c r="C49" s="28" t="s">
        <v>1021</v>
      </c>
      <c r="D49" s="28" t="s">
        <v>1025</v>
      </c>
      <c r="E49" s="28" t="s">
        <v>524</v>
      </c>
      <c r="F49" s="85">
        <v>133000</v>
      </c>
      <c r="G49" s="29">
        <v>16.7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44944</v>
      </c>
      <c r="B50" s="29">
        <v>521137</v>
      </c>
      <c r="C50" s="28" t="s">
        <v>1021</v>
      </c>
      <c r="D50" s="28" t="s">
        <v>1026</v>
      </c>
      <c r="E50" s="28" t="s">
        <v>524</v>
      </c>
      <c r="F50" s="85">
        <v>153729</v>
      </c>
      <c r="G50" s="29">
        <v>16.7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44944</v>
      </c>
      <c r="B51" s="29">
        <v>521137</v>
      </c>
      <c r="C51" s="28" t="s">
        <v>1021</v>
      </c>
      <c r="D51" s="28" t="s">
        <v>1081</v>
      </c>
      <c r="E51" s="28" t="s">
        <v>524</v>
      </c>
      <c r="F51" s="85">
        <v>85411</v>
      </c>
      <c r="G51" s="29">
        <v>16.7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44944</v>
      </c>
      <c r="B52" s="29">
        <v>521137</v>
      </c>
      <c r="C52" s="28" t="s">
        <v>1021</v>
      </c>
      <c r="D52" s="28" t="s">
        <v>1082</v>
      </c>
      <c r="E52" s="28" t="s">
        <v>524</v>
      </c>
      <c r="F52" s="85">
        <v>240243</v>
      </c>
      <c r="G52" s="29">
        <v>16.7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44944</v>
      </c>
      <c r="B53" s="29">
        <v>521137</v>
      </c>
      <c r="C53" s="28" t="s">
        <v>1021</v>
      </c>
      <c r="D53" s="28" t="s">
        <v>1083</v>
      </c>
      <c r="E53" s="28" t="s">
        <v>523</v>
      </c>
      <c r="F53" s="85">
        <v>75000</v>
      </c>
      <c r="G53" s="29">
        <v>16.7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44944</v>
      </c>
      <c r="B54" s="29">
        <v>543709</v>
      </c>
      <c r="C54" s="28" t="s">
        <v>1027</v>
      </c>
      <c r="D54" s="28" t="s">
        <v>1084</v>
      </c>
      <c r="E54" s="28" t="s">
        <v>523</v>
      </c>
      <c r="F54" s="85">
        <v>52000</v>
      </c>
      <c r="G54" s="29">
        <v>169.95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44944</v>
      </c>
      <c r="B55" s="29">
        <v>540936</v>
      </c>
      <c r="C55" s="28" t="s">
        <v>1007</v>
      </c>
      <c r="D55" s="28" t="s">
        <v>1008</v>
      </c>
      <c r="E55" s="28" t="s">
        <v>523</v>
      </c>
      <c r="F55" s="85">
        <v>249928</v>
      </c>
      <c r="G55" s="29">
        <v>19.87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44944</v>
      </c>
      <c r="B56" s="29">
        <v>540936</v>
      </c>
      <c r="C56" s="28" t="s">
        <v>1007</v>
      </c>
      <c r="D56" s="28" t="s">
        <v>1008</v>
      </c>
      <c r="E56" s="28" t="s">
        <v>524</v>
      </c>
      <c r="F56" s="85">
        <v>124857</v>
      </c>
      <c r="G56" s="29">
        <v>20.149999999999999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44944</v>
      </c>
      <c r="B57" s="29">
        <v>532467</v>
      </c>
      <c r="C57" s="28" t="s">
        <v>993</v>
      </c>
      <c r="D57" s="28" t="s">
        <v>1085</v>
      </c>
      <c r="E57" s="28" t="s">
        <v>524</v>
      </c>
      <c r="F57" s="85">
        <v>146719</v>
      </c>
      <c r="G57" s="29">
        <v>126.85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44944</v>
      </c>
      <c r="B58" s="29">
        <v>532467</v>
      </c>
      <c r="C58" s="28" t="s">
        <v>993</v>
      </c>
      <c r="D58" s="28" t="s">
        <v>870</v>
      </c>
      <c r="E58" s="28" t="s">
        <v>523</v>
      </c>
      <c r="F58" s="85">
        <v>150000</v>
      </c>
      <c r="G58" s="29">
        <v>126.85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44944</v>
      </c>
      <c r="B59" s="29">
        <v>532467</v>
      </c>
      <c r="C59" s="28" t="s">
        <v>993</v>
      </c>
      <c r="D59" s="28" t="s">
        <v>1086</v>
      </c>
      <c r="E59" s="28" t="s">
        <v>523</v>
      </c>
      <c r="F59" s="85">
        <v>150000</v>
      </c>
      <c r="G59" s="29">
        <v>126.85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44944</v>
      </c>
      <c r="B60" s="29">
        <v>524458</v>
      </c>
      <c r="C60" s="28" t="s">
        <v>1087</v>
      </c>
      <c r="D60" s="28" t="s">
        <v>1088</v>
      </c>
      <c r="E60" s="28" t="s">
        <v>523</v>
      </c>
      <c r="F60" s="85">
        <v>50000</v>
      </c>
      <c r="G60" s="29">
        <v>19.399999999999999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44944</v>
      </c>
      <c r="B61" s="29">
        <v>524458</v>
      </c>
      <c r="C61" s="28" t="s">
        <v>1087</v>
      </c>
      <c r="D61" s="28" t="s">
        <v>1089</v>
      </c>
      <c r="E61" s="28" t="s">
        <v>524</v>
      </c>
      <c r="F61" s="85">
        <v>74070</v>
      </c>
      <c r="G61" s="29">
        <v>19.399999999999999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44944</v>
      </c>
      <c r="B62" s="29">
        <v>519319</v>
      </c>
      <c r="C62" s="28" t="s">
        <v>1090</v>
      </c>
      <c r="D62" s="28" t="s">
        <v>1091</v>
      </c>
      <c r="E62" s="28" t="s">
        <v>524</v>
      </c>
      <c r="F62" s="85">
        <v>23800</v>
      </c>
      <c r="G62" s="29">
        <v>2.86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44944</v>
      </c>
      <c r="B63" s="29">
        <v>504392</v>
      </c>
      <c r="C63" s="28" t="s">
        <v>1092</v>
      </c>
      <c r="D63" s="28" t="s">
        <v>1093</v>
      </c>
      <c r="E63" s="28" t="s">
        <v>523</v>
      </c>
      <c r="F63" s="85">
        <v>123142</v>
      </c>
      <c r="G63" s="29">
        <v>106.25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44944</v>
      </c>
      <c r="B64" s="29">
        <v>504392</v>
      </c>
      <c r="C64" s="28" t="s">
        <v>1092</v>
      </c>
      <c r="D64" s="28" t="s">
        <v>1094</v>
      </c>
      <c r="E64" s="28" t="s">
        <v>524</v>
      </c>
      <c r="F64" s="85">
        <v>95000</v>
      </c>
      <c r="G64" s="29">
        <v>106.26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44944</v>
      </c>
      <c r="B65" s="29">
        <v>541337</v>
      </c>
      <c r="C65" s="28" t="s">
        <v>994</v>
      </c>
      <c r="D65" s="28" t="s">
        <v>1095</v>
      </c>
      <c r="E65" s="28" t="s">
        <v>523</v>
      </c>
      <c r="F65" s="85">
        <v>60000</v>
      </c>
      <c r="G65" s="29">
        <v>7.94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44944</v>
      </c>
      <c r="B66" s="29">
        <v>539767</v>
      </c>
      <c r="C66" s="28" t="s">
        <v>978</v>
      </c>
      <c r="D66" s="28" t="s">
        <v>1096</v>
      </c>
      <c r="E66" s="28" t="s">
        <v>523</v>
      </c>
      <c r="F66" s="85">
        <v>21499</v>
      </c>
      <c r="G66" s="29">
        <v>47.31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44944</v>
      </c>
      <c r="B67" s="29">
        <v>539767</v>
      </c>
      <c r="C67" s="28" t="s">
        <v>978</v>
      </c>
      <c r="D67" s="28" t="s">
        <v>1097</v>
      </c>
      <c r="E67" s="28" t="s">
        <v>524</v>
      </c>
      <c r="F67" s="85">
        <v>68604</v>
      </c>
      <c r="G67" s="29">
        <v>47.47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44944</v>
      </c>
      <c r="B68" s="29">
        <v>539767</v>
      </c>
      <c r="C68" s="28" t="s">
        <v>978</v>
      </c>
      <c r="D68" s="28" t="s">
        <v>1032</v>
      </c>
      <c r="E68" s="28" t="s">
        <v>524</v>
      </c>
      <c r="F68" s="85">
        <v>36048</v>
      </c>
      <c r="G68" s="29">
        <v>47.84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44944</v>
      </c>
      <c r="B69" s="29">
        <v>539767</v>
      </c>
      <c r="C69" s="28" t="s">
        <v>978</v>
      </c>
      <c r="D69" s="28" t="s">
        <v>1098</v>
      </c>
      <c r="E69" s="28" t="s">
        <v>523</v>
      </c>
      <c r="F69" s="85">
        <v>21000</v>
      </c>
      <c r="G69" s="29">
        <v>47.75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44944</v>
      </c>
      <c r="B70" s="29">
        <v>539767</v>
      </c>
      <c r="C70" s="28" t="s">
        <v>978</v>
      </c>
      <c r="D70" s="28" t="s">
        <v>995</v>
      </c>
      <c r="E70" s="28" t="s">
        <v>524</v>
      </c>
      <c r="F70" s="85">
        <v>20000</v>
      </c>
      <c r="G70" s="29">
        <v>47.8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44944</v>
      </c>
      <c r="B71" s="29">
        <v>539767</v>
      </c>
      <c r="C71" s="28" t="s">
        <v>978</v>
      </c>
      <c r="D71" s="28" t="s">
        <v>1099</v>
      </c>
      <c r="E71" s="28" t="s">
        <v>523</v>
      </c>
      <c r="F71" s="85">
        <v>17000</v>
      </c>
      <c r="G71" s="29">
        <v>47.5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44944</v>
      </c>
      <c r="B72" s="29">
        <v>539767</v>
      </c>
      <c r="C72" s="28" t="s">
        <v>978</v>
      </c>
      <c r="D72" s="28" t="s">
        <v>1009</v>
      </c>
      <c r="E72" s="28" t="s">
        <v>523</v>
      </c>
      <c r="F72" s="85">
        <v>20000</v>
      </c>
      <c r="G72" s="29">
        <v>46.95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44944</v>
      </c>
      <c r="B73" s="29">
        <v>539767</v>
      </c>
      <c r="C73" s="28" t="s">
        <v>978</v>
      </c>
      <c r="D73" s="28" t="s">
        <v>1009</v>
      </c>
      <c r="E73" s="28" t="s">
        <v>524</v>
      </c>
      <c r="F73" s="85">
        <v>3</v>
      </c>
      <c r="G73" s="29">
        <v>48.05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44944</v>
      </c>
      <c r="B74" s="29">
        <v>539767</v>
      </c>
      <c r="C74" s="28" t="s">
        <v>978</v>
      </c>
      <c r="D74" s="28" t="s">
        <v>943</v>
      </c>
      <c r="E74" s="28" t="s">
        <v>523</v>
      </c>
      <c r="F74" s="85">
        <v>79584</v>
      </c>
      <c r="G74" s="29">
        <v>47.61</v>
      </c>
      <c r="H74" s="29" t="s">
        <v>302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44944</v>
      </c>
      <c r="B75" s="29">
        <v>539767</v>
      </c>
      <c r="C75" s="28" t="s">
        <v>978</v>
      </c>
      <c r="D75" s="28" t="s">
        <v>943</v>
      </c>
      <c r="E75" s="28" t="s">
        <v>524</v>
      </c>
      <c r="F75" s="85">
        <v>91878</v>
      </c>
      <c r="G75" s="29">
        <v>47.65</v>
      </c>
      <c r="H75" s="29" t="s">
        <v>302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44944</v>
      </c>
      <c r="B76" s="29">
        <v>543305</v>
      </c>
      <c r="C76" s="28" t="s">
        <v>1100</v>
      </c>
      <c r="D76" s="28" t="s">
        <v>1101</v>
      </c>
      <c r="E76" s="28" t="s">
        <v>524</v>
      </c>
      <c r="F76" s="85">
        <v>96000</v>
      </c>
      <c r="G76" s="29">
        <v>5.9</v>
      </c>
      <c r="H76" s="29" t="s">
        <v>302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44944</v>
      </c>
      <c r="B77" s="29">
        <v>543351</v>
      </c>
      <c r="C77" s="28" t="s">
        <v>1102</v>
      </c>
      <c r="D77" s="28" t="s">
        <v>1103</v>
      </c>
      <c r="E77" s="28" t="s">
        <v>524</v>
      </c>
      <c r="F77" s="85">
        <v>17600</v>
      </c>
      <c r="G77" s="29">
        <v>85.18</v>
      </c>
      <c r="H77" s="29" t="s">
        <v>302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44944</v>
      </c>
      <c r="B78" s="29">
        <v>543351</v>
      </c>
      <c r="C78" s="28" t="s">
        <v>1102</v>
      </c>
      <c r="D78" s="28" t="s">
        <v>1103</v>
      </c>
      <c r="E78" s="28" t="s">
        <v>523</v>
      </c>
      <c r="F78" s="85">
        <v>1600</v>
      </c>
      <c r="G78" s="29">
        <v>82</v>
      </c>
      <c r="H78" s="29" t="s">
        <v>302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44944</v>
      </c>
      <c r="B79" s="29">
        <v>543351</v>
      </c>
      <c r="C79" s="28" t="s">
        <v>1102</v>
      </c>
      <c r="D79" s="28" t="s">
        <v>1104</v>
      </c>
      <c r="E79" s="28" t="s">
        <v>523</v>
      </c>
      <c r="F79" s="85">
        <v>16000</v>
      </c>
      <c r="G79" s="29">
        <v>85.5</v>
      </c>
      <c r="H79" s="29" t="s">
        <v>302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44944</v>
      </c>
      <c r="B80" s="29">
        <v>543351</v>
      </c>
      <c r="C80" s="28" t="s">
        <v>1102</v>
      </c>
      <c r="D80" s="28" t="s">
        <v>1105</v>
      </c>
      <c r="E80" s="28" t="s">
        <v>524</v>
      </c>
      <c r="F80" s="85">
        <v>9600</v>
      </c>
      <c r="G80" s="29">
        <v>70.25</v>
      </c>
      <c r="H80" s="29" t="s">
        <v>302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44944</v>
      </c>
      <c r="B81" s="29">
        <v>543351</v>
      </c>
      <c r="C81" s="28" t="s">
        <v>1102</v>
      </c>
      <c r="D81" s="28" t="s">
        <v>1105</v>
      </c>
      <c r="E81" s="28" t="s">
        <v>523</v>
      </c>
      <c r="F81" s="85">
        <v>4800</v>
      </c>
      <c r="G81" s="29">
        <v>81.95</v>
      </c>
      <c r="H81" s="29" t="s">
        <v>302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44944</v>
      </c>
      <c r="B82" s="29">
        <v>543744</v>
      </c>
      <c r="C82" s="28" t="s">
        <v>1033</v>
      </c>
      <c r="D82" s="28" t="s">
        <v>1106</v>
      </c>
      <c r="E82" s="28" t="s">
        <v>523</v>
      </c>
      <c r="F82" s="85">
        <v>15000</v>
      </c>
      <c r="G82" s="29">
        <v>135</v>
      </c>
      <c r="H82" s="29" t="s">
        <v>302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44944</v>
      </c>
      <c r="B83" s="29">
        <v>543171</v>
      </c>
      <c r="C83" s="28" t="s">
        <v>984</v>
      </c>
      <c r="D83" s="28" t="s">
        <v>1107</v>
      </c>
      <c r="E83" s="28" t="s">
        <v>523</v>
      </c>
      <c r="F83" s="85">
        <v>61047</v>
      </c>
      <c r="G83" s="29">
        <v>60.46</v>
      </c>
      <c r="H83" s="29" t="s">
        <v>302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44944</v>
      </c>
      <c r="B84" s="29">
        <v>543171</v>
      </c>
      <c r="C84" s="28" t="s">
        <v>984</v>
      </c>
      <c r="D84" s="28" t="s">
        <v>1107</v>
      </c>
      <c r="E84" s="28" t="s">
        <v>524</v>
      </c>
      <c r="F84" s="85">
        <v>38717</v>
      </c>
      <c r="G84" s="29">
        <v>60.69</v>
      </c>
      <c r="H84" s="29" t="s">
        <v>302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44944</v>
      </c>
      <c r="B85" s="29">
        <v>543366</v>
      </c>
      <c r="C85" s="28" t="s">
        <v>1108</v>
      </c>
      <c r="D85" s="28" t="s">
        <v>1109</v>
      </c>
      <c r="E85" s="28" t="s">
        <v>523</v>
      </c>
      <c r="F85" s="85">
        <v>8400</v>
      </c>
      <c r="G85" s="29">
        <v>81.7</v>
      </c>
      <c r="H85" s="29" t="s">
        <v>302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44944</v>
      </c>
      <c r="B86" s="29">
        <v>543366</v>
      </c>
      <c r="C86" s="28" t="s">
        <v>1108</v>
      </c>
      <c r="D86" s="28" t="s">
        <v>1079</v>
      </c>
      <c r="E86" s="28" t="s">
        <v>524</v>
      </c>
      <c r="F86" s="85">
        <v>8400</v>
      </c>
      <c r="G86" s="29">
        <v>81.7</v>
      </c>
      <c r="H86" s="29" t="s">
        <v>302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44944</v>
      </c>
      <c r="B87" s="29">
        <v>539278</v>
      </c>
      <c r="C87" s="28" t="s">
        <v>1110</v>
      </c>
      <c r="D87" s="28" t="s">
        <v>961</v>
      </c>
      <c r="E87" s="28" t="s">
        <v>523</v>
      </c>
      <c r="F87" s="85">
        <v>187711</v>
      </c>
      <c r="G87" s="29">
        <v>6.07</v>
      </c>
      <c r="H87" s="29" t="s">
        <v>302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44944</v>
      </c>
      <c r="B88" s="29">
        <v>539278</v>
      </c>
      <c r="C88" s="28" t="s">
        <v>1110</v>
      </c>
      <c r="D88" s="28" t="s">
        <v>961</v>
      </c>
      <c r="E88" s="28" t="s">
        <v>524</v>
      </c>
      <c r="F88" s="85">
        <v>145610</v>
      </c>
      <c r="G88" s="29">
        <v>6.06</v>
      </c>
      <c r="H88" s="29" t="s">
        <v>302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44944</v>
      </c>
      <c r="B89" s="29">
        <v>543616</v>
      </c>
      <c r="C89" s="28" t="s">
        <v>1111</v>
      </c>
      <c r="D89" s="28" t="s">
        <v>1112</v>
      </c>
      <c r="E89" s="28" t="s">
        <v>523</v>
      </c>
      <c r="F89" s="85">
        <v>60000</v>
      </c>
      <c r="G89" s="29">
        <v>151.96</v>
      </c>
      <c r="H89" s="29" t="s">
        <v>302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44944</v>
      </c>
      <c r="B90" s="29">
        <v>543616</v>
      </c>
      <c r="C90" s="28" t="s">
        <v>1111</v>
      </c>
      <c r="D90" s="28" t="s">
        <v>1112</v>
      </c>
      <c r="E90" s="28" t="s">
        <v>524</v>
      </c>
      <c r="F90" s="85">
        <v>34800</v>
      </c>
      <c r="G90" s="29">
        <v>152.68</v>
      </c>
      <c r="H90" s="29" t="s">
        <v>302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44944</v>
      </c>
      <c r="B91" s="29">
        <v>541228</v>
      </c>
      <c r="C91" s="28" t="s">
        <v>1113</v>
      </c>
      <c r="D91" s="28" t="s">
        <v>1114</v>
      </c>
      <c r="E91" s="28" t="s">
        <v>524</v>
      </c>
      <c r="F91" s="85">
        <v>184000</v>
      </c>
      <c r="G91" s="29">
        <v>43.7</v>
      </c>
      <c r="H91" s="29" t="s">
        <v>302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44944</v>
      </c>
      <c r="B92" s="29">
        <v>539402</v>
      </c>
      <c r="C92" s="28" t="s">
        <v>1115</v>
      </c>
      <c r="D92" s="28" t="s">
        <v>1116</v>
      </c>
      <c r="E92" s="28" t="s">
        <v>524</v>
      </c>
      <c r="F92" s="85">
        <v>61996</v>
      </c>
      <c r="G92" s="29">
        <v>20.9</v>
      </c>
      <c r="H92" s="29" t="s">
        <v>302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44944</v>
      </c>
      <c r="B93" s="29">
        <v>542803</v>
      </c>
      <c r="C93" s="28" t="s">
        <v>1117</v>
      </c>
      <c r="D93" s="28" t="s">
        <v>1118</v>
      </c>
      <c r="E93" s="28" t="s">
        <v>523</v>
      </c>
      <c r="F93" s="85">
        <v>10214</v>
      </c>
      <c r="G93" s="29">
        <v>31.9</v>
      </c>
      <c r="H93" s="29" t="s">
        <v>302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44944</v>
      </c>
      <c r="B94" s="29">
        <v>542803</v>
      </c>
      <c r="C94" s="28" t="s">
        <v>1117</v>
      </c>
      <c r="D94" s="28" t="s">
        <v>1119</v>
      </c>
      <c r="E94" s="28" t="s">
        <v>523</v>
      </c>
      <c r="F94" s="85">
        <v>16024</v>
      </c>
      <c r="G94" s="29">
        <v>32.19</v>
      </c>
      <c r="H94" s="29" t="s">
        <v>302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44944</v>
      </c>
      <c r="B95" s="29">
        <v>542803</v>
      </c>
      <c r="C95" s="28" t="s">
        <v>1117</v>
      </c>
      <c r="D95" s="28" t="s">
        <v>1120</v>
      </c>
      <c r="E95" s="28" t="s">
        <v>524</v>
      </c>
      <c r="F95" s="85">
        <v>9274</v>
      </c>
      <c r="G95" s="29">
        <v>32.06</v>
      </c>
      <c r="H95" s="29" t="s">
        <v>302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44944</v>
      </c>
      <c r="B96" s="29">
        <v>542803</v>
      </c>
      <c r="C96" s="28" t="s">
        <v>1117</v>
      </c>
      <c r="D96" s="28" t="s">
        <v>1121</v>
      </c>
      <c r="E96" s="28" t="s">
        <v>524</v>
      </c>
      <c r="F96" s="85">
        <v>6603</v>
      </c>
      <c r="G96" s="29">
        <v>31.9</v>
      </c>
      <c r="H96" s="29" t="s">
        <v>302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44944</v>
      </c>
      <c r="B97" s="29">
        <v>517393</v>
      </c>
      <c r="C97" s="28" t="s">
        <v>1122</v>
      </c>
      <c r="D97" s="28" t="s">
        <v>1031</v>
      </c>
      <c r="E97" s="28" t="s">
        <v>523</v>
      </c>
      <c r="F97" s="85">
        <v>330186</v>
      </c>
      <c r="G97" s="29">
        <v>4.5599999999999996</v>
      </c>
      <c r="H97" s="29" t="s">
        <v>302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44944</v>
      </c>
      <c r="B98" s="29">
        <v>517393</v>
      </c>
      <c r="C98" s="28" t="s">
        <v>1122</v>
      </c>
      <c r="D98" s="28" t="s">
        <v>1031</v>
      </c>
      <c r="E98" s="28" t="s">
        <v>524</v>
      </c>
      <c r="F98" s="85">
        <v>814214</v>
      </c>
      <c r="G98" s="29">
        <v>4.9400000000000004</v>
      </c>
      <c r="H98" s="29" t="s">
        <v>302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44944</v>
      </c>
      <c r="B99" s="29">
        <v>532372</v>
      </c>
      <c r="C99" s="28" t="s">
        <v>1123</v>
      </c>
      <c r="D99" s="28" t="s">
        <v>1124</v>
      </c>
      <c r="E99" s="28" t="s">
        <v>523</v>
      </c>
      <c r="F99" s="85">
        <v>546615</v>
      </c>
      <c r="G99" s="29">
        <v>38.32</v>
      </c>
      <c r="H99" s="29" t="s">
        <v>302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44944</v>
      </c>
      <c r="B100" s="29">
        <v>532372</v>
      </c>
      <c r="C100" s="28" t="s">
        <v>1123</v>
      </c>
      <c r="D100" s="28" t="s">
        <v>1124</v>
      </c>
      <c r="E100" s="28" t="s">
        <v>524</v>
      </c>
      <c r="F100" s="85">
        <v>380131</v>
      </c>
      <c r="G100" s="29">
        <v>36.11</v>
      </c>
      <c r="H100" s="29" t="s">
        <v>302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44944</v>
      </c>
      <c r="B101" s="29">
        <v>526431</v>
      </c>
      <c r="C101" s="28" t="s">
        <v>1125</v>
      </c>
      <c r="D101" s="28" t="s">
        <v>1126</v>
      </c>
      <c r="E101" s="28" t="s">
        <v>524</v>
      </c>
      <c r="F101" s="85">
        <v>100000</v>
      </c>
      <c r="G101" s="29">
        <v>22.39</v>
      </c>
      <c r="H101" s="29" t="s">
        <v>302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44944</v>
      </c>
      <c r="B102" s="29">
        <v>526431</v>
      </c>
      <c r="C102" s="28" t="s">
        <v>1125</v>
      </c>
      <c r="D102" s="28" t="s">
        <v>1127</v>
      </c>
      <c r="E102" s="28" t="s">
        <v>523</v>
      </c>
      <c r="F102" s="85">
        <v>23000</v>
      </c>
      <c r="G102" s="29">
        <v>21.71</v>
      </c>
      <c r="H102" s="29" t="s">
        <v>302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44944</v>
      </c>
      <c r="B103" s="29">
        <v>504356</v>
      </c>
      <c r="C103" s="28" t="s">
        <v>1128</v>
      </c>
      <c r="D103" s="28" t="s">
        <v>1129</v>
      </c>
      <c r="E103" s="28" t="s">
        <v>523</v>
      </c>
      <c r="F103" s="85">
        <v>36407</v>
      </c>
      <c r="G103" s="29">
        <v>8.94</v>
      </c>
      <c r="H103" s="29" t="s">
        <v>302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44944</v>
      </c>
      <c r="B104" s="29" t="s">
        <v>1130</v>
      </c>
      <c r="C104" s="28" t="s">
        <v>1131</v>
      </c>
      <c r="D104" s="28" t="s">
        <v>870</v>
      </c>
      <c r="E104" s="28" t="s">
        <v>523</v>
      </c>
      <c r="F104" s="85">
        <v>103750</v>
      </c>
      <c r="G104" s="29">
        <v>28.62</v>
      </c>
      <c r="H104" s="29" t="s">
        <v>915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44944</v>
      </c>
      <c r="B105" s="29" t="s">
        <v>1132</v>
      </c>
      <c r="C105" s="28" t="s">
        <v>1133</v>
      </c>
      <c r="D105" s="28" t="s">
        <v>870</v>
      </c>
      <c r="E105" s="28" t="s">
        <v>523</v>
      </c>
      <c r="F105" s="85">
        <v>144138</v>
      </c>
      <c r="G105" s="29">
        <v>72.180000000000007</v>
      </c>
      <c r="H105" s="29" t="s">
        <v>915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44944</v>
      </c>
      <c r="B106" s="29" t="s">
        <v>1132</v>
      </c>
      <c r="C106" s="28" t="s">
        <v>1133</v>
      </c>
      <c r="D106" s="28" t="s">
        <v>1042</v>
      </c>
      <c r="E106" s="28" t="s">
        <v>523</v>
      </c>
      <c r="F106" s="85">
        <v>140000</v>
      </c>
      <c r="G106" s="29">
        <v>72.2</v>
      </c>
      <c r="H106" s="29" t="s">
        <v>915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44944</v>
      </c>
      <c r="B107" s="29" t="s">
        <v>1132</v>
      </c>
      <c r="C107" s="28" t="s">
        <v>1133</v>
      </c>
      <c r="D107" s="28" t="s">
        <v>1041</v>
      </c>
      <c r="E107" s="28" t="s">
        <v>523</v>
      </c>
      <c r="F107" s="85">
        <v>925814</v>
      </c>
      <c r="G107" s="29">
        <v>70.930000000000007</v>
      </c>
      <c r="H107" s="29" t="s">
        <v>915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44944</v>
      </c>
      <c r="B108" s="29" t="s">
        <v>1132</v>
      </c>
      <c r="C108" s="28" t="s">
        <v>1133</v>
      </c>
      <c r="D108" s="28" t="s">
        <v>1019</v>
      </c>
      <c r="E108" s="28" t="s">
        <v>523</v>
      </c>
      <c r="F108" s="85">
        <v>280671</v>
      </c>
      <c r="G108" s="29">
        <v>72.19</v>
      </c>
      <c r="H108" s="29" t="s">
        <v>915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44944</v>
      </c>
      <c r="B109" s="29" t="s">
        <v>991</v>
      </c>
      <c r="C109" s="28" t="s">
        <v>992</v>
      </c>
      <c r="D109" s="28" t="s">
        <v>1134</v>
      </c>
      <c r="E109" s="28" t="s">
        <v>523</v>
      </c>
      <c r="F109" s="85">
        <v>76800</v>
      </c>
      <c r="G109" s="29">
        <v>89.1</v>
      </c>
      <c r="H109" s="29" t="s">
        <v>915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44944</v>
      </c>
      <c r="B110" s="29" t="s">
        <v>1135</v>
      </c>
      <c r="C110" s="28" t="s">
        <v>1136</v>
      </c>
      <c r="D110" s="28" t="s">
        <v>913</v>
      </c>
      <c r="E110" s="28" t="s">
        <v>523</v>
      </c>
      <c r="F110" s="85">
        <v>213174</v>
      </c>
      <c r="G110" s="29">
        <v>329.04</v>
      </c>
      <c r="H110" s="29" t="s">
        <v>915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44944</v>
      </c>
      <c r="B111" s="29" t="s">
        <v>1137</v>
      </c>
      <c r="C111" s="28" t="s">
        <v>1138</v>
      </c>
      <c r="D111" s="28" t="s">
        <v>1139</v>
      </c>
      <c r="E111" s="28" t="s">
        <v>523</v>
      </c>
      <c r="F111" s="85">
        <v>90000</v>
      </c>
      <c r="G111" s="29">
        <v>20</v>
      </c>
      <c r="H111" s="29" t="s">
        <v>915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44944</v>
      </c>
      <c r="B112" s="29" t="s">
        <v>1140</v>
      </c>
      <c r="C112" s="28" t="s">
        <v>1141</v>
      </c>
      <c r="D112" s="28" t="s">
        <v>1015</v>
      </c>
      <c r="E112" s="28" t="s">
        <v>523</v>
      </c>
      <c r="F112" s="85">
        <v>7853000</v>
      </c>
      <c r="G112" s="29">
        <v>20.86</v>
      </c>
      <c r="H112" s="29" t="s">
        <v>915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44944</v>
      </c>
      <c r="B113" s="29" t="s">
        <v>1142</v>
      </c>
      <c r="C113" s="28" t="s">
        <v>1143</v>
      </c>
      <c r="D113" s="28" t="s">
        <v>913</v>
      </c>
      <c r="E113" s="28" t="s">
        <v>523</v>
      </c>
      <c r="F113" s="85">
        <v>329036</v>
      </c>
      <c r="G113" s="29">
        <v>362.42</v>
      </c>
      <c r="H113" s="29" t="s">
        <v>915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44944</v>
      </c>
      <c r="B114" s="29" t="s">
        <v>1030</v>
      </c>
      <c r="C114" s="28" t="s">
        <v>1037</v>
      </c>
      <c r="D114" s="28" t="s">
        <v>1015</v>
      </c>
      <c r="E114" s="28" t="s">
        <v>523</v>
      </c>
      <c r="F114" s="85">
        <v>3726780</v>
      </c>
      <c r="G114" s="29">
        <v>3.67</v>
      </c>
      <c r="H114" s="29" t="s">
        <v>915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44944</v>
      </c>
      <c r="B115" s="29" t="s">
        <v>1144</v>
      </c>
      <c r="C115" s="28" t="s">
        <v>1145</v>
      </c>
      <c r="D115" s="28" t="s">
        <v>1146</v>
      </c>
      <c r="E115" s="28" t="s">
        <v>523</v>
      </c>
      <c r="F115" s="85">
        <v>32000</v>
      </c>
      <c r="G115" s="29">
        <v>18.88</v>
      </c>
      <c r="H115" s="29" t="s">
        <v>915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44944</v>
      </c>
      <c r="B116" s="29" t="s">
        <v>1147</v>
      </c>
      <c r="C116" s="28" t="s">
        <v>1148</v>
      </c>
      <c r="D116" s="28" t="s">
        <v>1149</v>
      </c>
      <c r="E116" s="28" t="s">
        <v>523</v>
      </c>
      <c r="F116" s="85">
        <v>322000</v>
      </c>
      <c r="G116" s="29">
        <v>42.19</v>
      </c>
      <c r="H116" s="29" t="s">
        <v>915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44944</v>
      </c>
      <c r="B117" s="29" t="s">
        <v>1147</v>
      </c>
      <c r="C117" s="28" t="s">
        <v>1148</v>
      </c>
      <c r="D117" s="28" t="s">
        <v>1034</v>
      </c>
      <c r="E117" s="28" t="s">
        <v>523</v>
      </c>
      <c r="F117" s="85">
        <v>1713487</v>
      </c>
      <c r="G117" s="29">
        <v>41.46</v>
      </c>
      <c r="H117" s="29" t="s">
        <v>915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44944</v>
      </c>
      <c r="B118" s="29" t="s">
        <v>1147</v>
      </c>
      <c r="C118" s="28" t="s">
        <v>1148</v>
      </c>
      <c r="D118" s="28" t="s">
        <v>1150</v>
      </c>
      <c r="E118" s="28" t="s">
        <v>523</v>
      </c>
      <c r="F118" s="85">
        <v>1000000</v>
      </c>
      <c r="G118" s="29">
        <v>41.09</v>
      </c>
      <c r="H118" s="29" t="s">
        <v>915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44944</v>
      </c>
      <c r="B119" s="29" t="s">
        <v>1147</v>
      </c>
      <c r="C119" s="28" t="s">
        <v>1148</v>
      </c>
      <c r="D119" s="28" t="s">
        <v>1151</v>
      </c>
      <c r="E119" s="28" t="s">
        <v>523</v>
      </c>
      <c r="F119" s="85">
        <v>326229</v>
      </c>
      <c r="G119" s="29">
        <v>41.19</v>
      </c>
      <c r="H119" s="29" t="s">
        <v>915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44944</v>
      </c>
      <c r="B120" s="29" t="s">
        <v>1152</v>
      </c>
      <c r="C120" s="28" t="s">
        <v>1153</v>
      </c>
      <c r="D120" s="28" t="s">
        <v>1019</v>
      </c>
      <c r="E120" s="28" t="s">
        <v>523</v>
      </c>
      <c r="F120" s="85">
        <v>105638</v>
      </c>
      <c r="G120" s="29">
        <v>26</v>
      </c>
      <c r="H120" s="29" t="s">
        <v>915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44944</v>
      </c>
      <c r="B121" s="29" t="s">
        <v>1038</v>
      </c>
      <c r="C121" s="28" t="s">
        <v>1039</v>
      </c>
      <c r="D121" s="28" t="s">
        <v>913</v>
      </c>
      <c r="E121" s="28" t="s">
        <v>523</v>
      </c>
      <c r="F121" s="85">
        <v>153972</v>
      </c>
      <c r="G121" s="29">
        <v>240.78</v>
      </c>
      <c r="H121" s="29" t="s">
        <v>915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44944</v>
      </c>
      <c r="B122" s="29" t="s">
        <v>1154</v>
      </c>
      <c r="C122" s="28" t="s">
        <v>1155</v>
      </c>
      <c r="D122" s="28" t="s">
        <v>1156</v>
      </c>
      <c r="E122" s="28" t="s">
        <v>523</v>
      </c>
      <c r="F122" s="85">
        <v>339853</v>
      </c>
      <c r="G122" s="29">
        <v>70.290000000000006</v>
      </c>
      <c r="H122" s="29" t="s">
        <v>915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44944</v>
      </c>
      <c r="B123" s="29" t="s">
        <v>1154</v>
      </c>
      <c r="C123" s="28" t="s">
        <v>1155</v>
      </c>
      <c r="D123" s="28" t="s">
        <v>1157</v>
      </c>
      <c r="E123" s="28" t="s">
        <v>523</v>
      </c>
      <c r="F123" s="85">
        <v>600000</v>
      </c>
      <c r="G123" s="29">
        <v>68.430000000000007</v>
      </c>
      <c r="H123" s="29" t="s">
        <v>915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44944</v>
      </c>
      <c r="B124" s="29" t="s">
        <v>1158</v>
      </c>
      <c r="C124" s="28" t="s">
        <v>1159</v>
      </c>
      <c r="D124" s="28" t="s">
        <v>1029</v>
      </c>
      <c r="E124" s="28" t="s">
        <v>523</v>
      </c>
      <c r="F124" s="85">
        <v>1378861</v>
      </c>
      <c r="G124" s="29">
        <v>26.98</v>
      </c>
      <c r="H124" s="29" t="s">
        <v>915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44944</v>
      </c>
      <c r="B125" s="29" t="s">
        <v>1158</v>
      </c>
      <c r="C125" s="28" t="s">
        <v>1159</v>
      </c>
      <c r="D125" s="28" t="s">
        <v>914</v>
      </c>
      <c r="E125" s="28" t="s">
        <v>523</v>
      </c>
      <c r="F125" s="85">
        <v>2440516</v>
      </c>
      <c r="G125" s="29">
        <v>27.11</v>
      </c>
      <c r="H125" s="29" t="s">
        <v>915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44944</v>
      </c>
      <c r="B126" s="29" t="s">
        <v>1160</v>
      </c>
      <c r="C126" s="28" t="s">
        <v>1161</v>
      </c>
      <c r="D126" s="28" t="s">
        <v>1162</v>
      </c>
      <c r="E126" s="28" t="s">
        <v>523</v>
      </c>
      <c r="F126" s="85">
        <v>90093</v>
      </c>
      <c r="G126" s="29">
        <v>25.2</v>
      </c>
      <c r="H126" s="29" t="s">
        <v>915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44944</v>
      </c>
      <c r="B127" s="29" t="s">
        <v>1163</v>
      </c>
      <c r="C127" s="28" t="s">
        <v>1164</v>
      </c>
      <c r="D127" s="28" t="s">
        <v>1165</v>
      </c>
      <c r="E127" s="28" t="s">
        <v>523</v>
      </c>
      <c r="F127" s="85">
        <v>66000</v>
      </c>
      <c r="G127" s="29">
        <v>19.7</v>
      </c>
      <c r="H127" s="29" t="s">
        <v>915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44944</v>
      </c>
      <c r="B128" s="29" t="s">
        <v>1166</v>
      </c>
      <c r="C128" s="28" t="s">
        <v>1167</v>
      </c>
      <c r="D128" s="28" t="s">
        <v>870</v>
      </c>
      <c r="E128" s="28" t="s">
        <v>523</v>
      </c>
      <c r="F128" s="85">
        <v>4443985</v>
      </c>
      <c r="G128" s="29">
        <v>39.729999999999997</v>
      </c>
      <c r="H128" s="29" t="s">
        <v>915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44944</v>
      </c>
      <c r="B129" s="29" t="s">
        <v>1168</v>
      </c>
      <c r="C129" s="28" t="s">
        <v>1169</v>
      </c>
      <c r="D129" s="28" t="s">
        <v>1014</v>
      </c>
      <c r="E129" s="28" t="s">
        <v>523</v>
      </c>
      <c r="F129" s="85">
        <v>54000</v>
      </c>
      <c r="G129" s="29">
        <v>62.2</v>
      </c>
      <c r="H129" s="29" t="s">
        <v>915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44944</v>
      </c>
      <c r="B130" s="29" t="s">
        <v>1168</v>
      </c>
      <c r="C130" s="28" t="s">
        <v>1169</v>
      </c>
      <c r="D130" s="28" t="s">
        <v>1040</v>
      </c>
      <c r="E130" s="28" t="s">
        <v>523</v>
      </c>
      <c r="F130" s="85">
        <v>60000</v>
      </c>
      <c r="G130" s="29">
        <v>61.59</v>
      </c>
      <c r="H130" s="29" t="s">
        <v>915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44944</v>
      </c>
      <c r="B131" s="29" t="s">
        <v>1170</v>
      </c>
      <c r="C131" s="28" t="s">
        <v>1171</v>
      </c>
      <c r="D131" s="28" t="s">
        <v>1010</v>
      </c>
      <c r="E131" s="28" t="s">
        <v>523</v>
      </c>
      <c r="F131" s="85">
        <v>217619</v>
      </c>
      <c r="G131" s="29">
        <v>25.34</v>
      </c>
      <c r="H131" s="29" t="s">
        <v>915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44944</v>
      </c>
      <c r="B132" s="29" t="s">
        <v>1172</v>
      </c>
      <c r="C132" s="28" t="s">
        <v>1173</v>
      </c>
      <c r="D132" s="28" t="s">
        <v>914</v>
      </c>
      <c r="E132" s="28" t="s">
        <v>523</v>
      </c>
      <c r="F132" s="85">
        <v>16989</v>
      </c>
      <c r="G132" s="29">
        <v>262.35000000000002</v>
      </c>
      <c r="H132" s="29" t="s">
        <v>915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44944</v>
      </c>
      <c r="B133" s="29" t="s">
        <v>1016</v>
      </c>
      <c r="C133" s="28" t="s">
        <v>1017</v>
      </c>
      <c r="D133" s="28" t="s">
        <v>913</v>
      </c>
      <c r="E133" s="28" t="s">
        <v>523</v>
      </c>
      <c r="F133" s="85">
        <v>689494</v>
      </c>
      <c r="G133" s="29">
        <v>400.84</v>
      </c>
      <c r="H133" s="29" t="s">
        <v>915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44944</v>
      </c>
      <c r="B134" s="29" t="s">
        <v>1174</v>
      </c>
      <c r="C134" s="28" t="s">
        <v>1175</v>
      </c>
      <c r="D134" s="28" t="s">
        <v>1176</v>
      </c>
      <c r="E134" s="28" t="s">
        <v>523</v>
      </c>
      <c r="F134" s="85">
        <v>102937</v>
      </c>
      <c r="G134" s="29">
        <v>424.85</v>
      </c>
      <c r="H134" s="29" t="s">
        <v>915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44944</v>
      </c>
      <c r="B135" s="29" t="s">
        <v>1174</v>
      </c>
      <c r="C135" s="28" t="s">
        <v>1175</v>
      </c>
      <c r="D135" s="28" t="s">
        <v>1177</v>
      </c>
      <c r="E135" s="28" t="s">
        <v>523</v>
      </c>
      <c r="F135" s="85">
        <v>121444</v>
      </c>
      <c r="G135" s="29">
        <v>425.53</v>
      </c>
      <c r="H135" s="29" t="s">
        <v>915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44944</v>
      </c>
      <c r="B136" s="29" t="s">
        <v>1130</v>
      </c>
      <c r="C136" s="28" t="s">
        <v>1131</v>
      </c>
      <c r="D136" s="28" t="s">
        <v>870</v>
      </c>
      <c r="E136" s="28" t="s">
        <v>524</v>
      </c>
      <c r="F136" s="85">
        <v>103750</v>
      </c>
      <c r="G136" s="29">
        <v>31.4</v>
      </c>
      <c r="H136" s="29" t="s">
        <v>915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44944</v>
      </c>
      <c r="B137" s="29" t="s">
        <v>1178</v>
      </c>
      <c r="C137" s="28" t="s">
        <v>1179</v>
      </c>
      <c r="D137" s="28" t="s">
        <v>1180</v>
      </c>
      <c r="E137" s="28" t="s">
        <v>524</v>
      </c>
      <c r="F137" s="85">
        <v>430945</v>
      </c>
      <c r="G137" s="29">
        <v>269.69</v>
      </c>
      <c r="H137" s="29" t="s">
        <v>915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44944</v>
      </c>
      <c r="B138" s="29" t="s">
        <v>1035</v>
      </c>
      <c r="C138" s="28" t="s">
        <v>1036</v>
      </c>
      <c r="D138" s="28" t="s">
        <v>1181</v>
      </c>
      <c r="E138" s="28" t="s">
        <v>524</v>
      </c>
      <c r="F138" s="85">
        <v>267500</v>
      </c>
      <c r="G138" s="29">
        <v>17.47</v>
      </c>
      <c r="H138" s="29" t="s">
        <v>915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44944</v>
      </c>
      <c r="B139" s="29" t="s">
        <v>1132</v>
      </c>
      <c r="C139" s="28" t="s">
        <v>1133</v>
      </c>
      <c r="D139" s="28" t="s">
        <v>870</v>
      </c>
      <c r="E139" s="28" t="s">
        <v>524</v>
      </c>
      <c r="F139" s="85">
        <v>194073</v>
      </c>
      <c r="G139" s="29">
        <v>72.099999999999994</v>
      </c>
      <c r="H139" s="29" t="s">
        <v>915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44944</v>
      </c>
      <c r="B140" s="29" t="s">
        <v>1132</v>
      </c>
      <c r="C140" s="28" t="s">
        <v>1133</v>
      </c>
      <c r="D140" s="28" t="s">
        <v>1041</v>
      </c>
      <c r="E140" s="28" t="s">
        <v>524</v>
      </c>
      <c r="F140" s="85">
        <v>926814</v>
      </c>
      <c r="G140" s="29">
        <v>71.7</v>
      </c>
      <c r="H140" s="29" t="s">
        <v>915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44944</v>
      </c>
      <c r="B141" s="29" t="s">
        <v>1132</v>
      </c>
      <c r="C141" s="28" t="s">
        <v>1133</v>
      </c>
      <c r="D141" s="28" t="s">
        <v>1019</v>
      </c>
      <c r="E141" s="28" t="s">
        <v>524</v>
      </c>
      <c r="F141" s="85">
        <v>285671</v>
      </c>
      <c r="G141" s="29">
        <v>71.98</v>
      </c>
      <c r="H141" s="29" t="s">
        <v>915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44944</v>
      </c>
      <c r="B142" s="29" t="s">
        <v>1135</v>
      </c>
      <c r="C142" s="28" t="s">
        <v>1136</v>
      </c>
      <c r="D142" s="28" t="s">
        <v>913</v>
      </c>
      <c r="E142" s="28" t="s">
        <v>524</v>
      </c>
      <c r="F142" s="85">
        <v>213174</v>
      </c>
      <c r="G142" s="29">
        <v>328.97</v>
      </c>
      <c r="H142" s="29" t="s">
        <v>915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44944</v>
      </c>
      <c r="B143" s="29" t="s">
        <v>1140</v>
      </c>
      <c r="C143" s="28" t="s">
        <v>1141</v>
      </c>
      <c r="D143" s="28" t="s">
        <v>1015</v>
      </c>
      <c r="E143" s="28" t="s">
        <v>524</v>
      </c>
      <c r="F143" s="85">
        <v>7880000</v>
      </c>
      <c r="G143" s="29">
        <v>20.87</v>
      </c>
      <c r="H143" s="29" t="s">
        <v>915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44944</v>
      </c>
      <c r="B144" s="29" t="s">
        <v>1182</v>
      </c>
      <c r="C144" s="28" t="s">
        <v>1183</v>
      </c>
      <c r="D144" s="28" t="s">
        <v>1184</v>
      </c>
      <c r="E144" s="28" t="s">
        <v>524</v>
      </c>
      <c r="F144" s="85">
        <v>200000</v>
      </c>
      <c r="G144" s="29">
        <v>84.07</v>
      </c>
      <c r="H144" s="29" t="s">
        <v>915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44944</v>
      </c>
      <c r="B145" s="29" t="s">
        <v>1185</v>
      </c>
      <c r="C145" s="28" t="s">
        <v>1186</v>
      </c>
      <c r="D145" s="28" t="s">
        <v>1187</v>
      </c>
      <c r="E145" s="28" t="s">
        <v>524</v>
      </c>
      <c r="F145" s="85">
        <v>1290000</v>
      </c>
      <c r="G145" s="29">
        <v>25.56</v>
      </c>
      <c r="H145" s="29" t="s">
        <v>915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44944</v>
      </c>
      <c r="B146" s="29" t="s">
        <v>1142</v>
      </c>
      <c r="C146" s="28" t="s">
        <v>1143</v>
      </c>
      <c r="D146" s="28" t="s">
        <v>913</v>
      </c>
      <c r="E146" s="28" t="s">
        <v>524</v>
      </c>
      <c r="F146" s="85">
        <v>329036</v>
      </c>
      <c r="G146" s="29">
        <v>362.7</v>
      </c>
      <c r="H146" s="29" t="s">
        <v>915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44944</v>
      </c>
      <c r="B147" s="29" t="s">
        <v>1030</v>
      </c>
      <c r="C147" s="28" t="s">
        <v>1037</v>
      </c>
      <c r="D147" s="28" t="s">
        <v>1015</v>
      </c>
      <c r="E147" s="28" t="s">
        <v>524</v>
      </c>
      <c r="F147" s="85">
        <v>3042000</v>
      </c>
      <c r="G147" s="29">
        <v>3.68</v>
      </c>
      <c r="H147" s="29" t="s">
        <v>915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44944</v>
      </c>
      <c r="B148" s="29" t="s">
        <v>1147</v>
      </c>
      <c r="C148" s="28" t="s">
        <v>1148</v>
      </c>
      <c r="D148" s="28" t="s">
        <v>1151</v>
      </c>
      <c r="E148" s="28" t="s">
        <v>524</v>
      </c>
      <c r="F148" s="85">
        <v>326229</v>
      </c>
      <c r="G148" s="29">
        <v>41.28</v>
      </c>
      <c r="H148" s="29" t="s">
        <v>915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44944</v>
      </c>
      <c r="B149" s="29" t="s">
        <v>1147</v>
      </c>
      <c r="C149" s="28" t="s">
        <v>1148</v>
      </c>
      <c r="D149" s="28" t="s">
        <v>1150</v>
      </c>
      <c r="E149" s="28" t="s">
        <v>524</v>
      </c>
      <c r="F149" s="85">
        <v>110860</v>
      </c>
      <c r="G149" s="29">
        <v>41.07</v>
      </c>
      <c r="H149" s="29" t="s">
        <v>915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44944</v>
      </c>
      <c r="B150" s="29" t="s">
        <v>1147</v>
      </c>
      <c r="C150" s="28" t="s">
        <v>1148</v>
      </c>
      <c r="D150" s="28" t="s">
        <v>1149</v>
      </c>
      <c r="E150" s="28" t="s">
        <v>524</v>
      </c>
      <c r="F150" s="85">
        <v>5000</v>
      </c>
      <c r="G150" s="29">
        <v>42.4</v>
      </c>
      <c r="H150" s="29" t="s">
        <v>915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44944</v>
      </c>
      <c r="B151" s="29" t="s">
        <v>1147</v>
      </c>
      <c r="C151" s="28" t="s">
        <v>1148</v>
      </c>
      <c r="D151" s="28" t="s">
        <v>1034</v>
      </c>
      <c r="E151" s="28" t="s">
        <v>524</v>
      </c>
      <c r="F151" s="85">
        <v>1713487</v>
      </c>
      <c r="G151" s="29">
        <v>40.880000000000003</v>
      </c>
      <c r="H151" s="29" t="s">
        <v>915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44944</v>
      </c>
      <c r="B152" s="29" t="s">
        <v>1152</v>
      </c>
      <c r="C152" s="28" t="s">
        <v>1153</v>
      </c>
      <c r="D152" s="28" t="s">
        <v>1019</v>
      </c>
      <c r="E152" s="28" t="s">
        <v>524</v>
      </c>
      <c r="F152" s="85">
        <v>105638</v>
      </c>
      <c r="G152" s="29">
        <v>26.83</v>
      </c>
      <c r="H152" s="29" t="s">
        <v>915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44944</v>
      </c>
      <c r="B153" s="29" t="s">
        <v>1188</v>
      </c>
      <c r="C153" s="28" t="s">
        <v>1189</v>
      </c>
      <c r="D153" s="28" t="s">
        <v>1190</v>
      </c>
      <c r="E153" s="28" t="s">
        <v>524</v>
      </c>
      <c r="F153" s="85">
        <v>178920</v>
      </c>
      <c r="G153" s="29">
        <v>17.940000000000001</v>
      </c>
      <c r="H153" s="29" t="s">
        <v>915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44944</v>
      </c>
      <c r="B154" s="29" t="s">
        <v>1038</v>
      </c>
      <c r="C154" s="28" t="s">
        <v>1039</v>
      </c>
      <c r="D154" s="28" t="s">
        <v>913</v>
      </c>
      <c r="E154" s="28" t="s">
        <v>524</v>
      </c>
      <c r="F154" s="85">
        <v>153972</v>
      </c>
      <c r="G154" s="29">
        <v>241</v>
      </c>
      <c r="H154" s="29" t="s">
        <v>915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44944</v>
      </c>
      <c r="B155" s="29" t="s">
        <v>1154</v>
      </c>
      <c r="C155" s="28" t="s">
        <v>1155</v>
      </c>
      <c r="D155" s="28" t="s">
        <v>1191</v>
      </c>
      <c r="E155" s="28" t="s">
        <v>524</v>
      </c>
      <c r="F155" s="85">
        <v>122000</v>
      </c>
      <c r="G155" s="29">
        <v>68.25</v>
      </c>
      <c r="H155" s="29" t="s">
        <v>915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44944</v>
      </c>
      <c r="B156" s="29" t="s">
        <v>1154</v>
      </c>
      <c r="C156" s="28" t="s">
        <v>1155</v>
      </c>
      <c r="D156" s="28" t="s">
        <v>1192</v>
      </c>
      <c r="E156" s="28" t="s">
        <v>524</v>
      </c>
      <c r="F156" s="85">
        <v>114634</v>
      </c>
      <c r="G156" s="29">
        <v>70.650000000000006</v>
      </c>
      <c r="H156" s="29" t="s">
        <v>915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44944</v>
      </c>
      <c r="B157" s="29" t="s">
        <v>1154</v>
      </c>
      <c r="C157" s="28" t="s">
        <v>1155</v>
      </c>
      <c r="D157" s="28" t="s">
        <v>1193</v>
      </c>
      <c r="E157" s="28" t="s">
        <v>524</v>
      </c>
      <c r="F157" s="85">
        <v>389212</v>
      </c>
      <c r="G157" s="29">
        <v>68.25</v>
      </c>
      <c r="H157" s="29" t="s">
        <v>915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44944</v>
      </c>
      <c r="B158" s="29" t="s">
        <v>1154</v>
      </c>
      <c r="C158" s="28" t="s">
        <v>1155</v>
      </c>
      <c r="D158" s="28" t="s">
        <v>1194</v>
      </c>
      <c r="E158" s="28" t="s">
        <v>524</v>
      </c>
      <c r="F158" s="85">
        <v>87500</v>
      </c>
      <c r="G158" s="29">
        <v>70.650000000000006</v>
      </c>
      <c r="H158" s="29" t="s">
        <v>915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44944</v>
      </c>
      <c r="B159" s="29" t="s">
        <v>1154</v>
      </c>
      <c r="C159" s="28" t="s">
        <v>1155</v>
      </c>
      <c r="D159" s="28" t="s">
        <v>1195</v>
      </c>
      <c r="E159" s="28" t="s">
        <v>524</v>
      </c>
      <c r="F159" s="85">
        <v>97135</v>
      </c>
      <c r="G159" s="29">
        <v>70.650000000000006</v>
      </c>
      <c r="H159" s="29" t="s">
        <v>915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44944</v>
      </c>
      <c r="B160" s="29" t="s">
        <v>1158</v>
      </c>
      <c r="C160" s="28" t="s">
        <v>1159</v>
      </c>
      <c r="D160" s="28" t="s">
        <v>914</v>
      </c>
      <c r="E160" s="28" t="s">
        <v>524</v>
      </c>
      <c r="F160" s="85">
        <v>2608022</v>
      </c>
      <c r="G160" s="29">
        <v>27.05</v>
      </c>
      <c r="H160" s="29" t="s">
        <v>915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44944</v>
      </c>
      <c r="B161" s="29" t="s">
        <v>1158</v>
      </c>
      <c r="C161" s="28" t="s">
        <v>1159</v>
      </c>
      <c r="D161" s="28" t="s">
        <v>1029</v>
      </c>
      <c r="E161" s="28" t="s">
        <v>524</v>
      </c>
      <c r="F161" s="85">
        <v>1357539</v>
      </c>
      <c r="G161" s="29">
        <v>26.92</v>
      </c>
      <c r="H161" s="29" t="s">
        <v>915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44944</v>
      </c>
      <c r="B162" s="29" t="s">
        <v>1160</v>
      </c>
      <c r="C162" s="28" t="s">
        <v>1161</v>
      </c>
      <c r="D162" s="28" t="s">
        <v>1162</v>
      </c>
      <c r="E162" s="28" t="s">
        <v>524</v>
      </c>
      <c r="F162" s="85">
        <v>90093</v>
      </c>
      <c r="G162" s="29">
        <v>25.1</v>
      </c>
      <c r="H162" s="29" t="s">
        <v>915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44944</v>
      </c>
      <c r="B163" s="29" t="s">
        <v>1166</v>
      </c>
      <c r="C163" s="28" t="s">
        <v>1167</v>
      </c>
      <c r="D163" s="28" t="s">
        <v>870</v>
      </c>
      <c r="E163" s="28" t="s">
        <v>524</v>
      </c>
      <c r="F163" s="85">
        <v>4404478</v>
      </c>
      <c r="G163" s="29">
        <v>39.869999999999997</v>
      </c>
      <c r="H163" s="29" t="s">
        <v>915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44944</v>
      </c>
      <c r="B164" s="29" t="s">
        <v>1168</v>
      </c>
      <c r="C164" s="28" t="s">
        <v>1169</v>
      </c>
      <c r="D164" s="28" t="s">
        <v>1014</v>
      </c>
      <c r="E164" s="28" t="s">
        <v>524</v>
      </c>
      <c r="F164" s="85">
        <v>36000</v>
      </c>
      <c r="G164" s="29">
        <v>61.9</v>
      </c>
      <c r="H164" s="29" t="s">
        <v>915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44944</v>
      </c>
      <c r="B165" s="29" t="s">
        <v>1168</v>
      </c>
      <c r="C165" s="28" t="s">
        <v>1169</v>
      </c>
      <c r="D165" s="28" t="s">
        <v>1040</v>
      </c>
      <c r="E165" s="28" t="s">
        <v>524</v>
      </c>
      <c r="F165" s="85">
        <v>54000</v>
      </c>
      <c r="G165" s="29">
        <v>61.94</v>
      </c>
      <c r="H165" s="29" t="s">
        <v>915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44944</v>
      </c>
      <c r="B166" s="29" t="s">
        <v>1012</v>
      </c>
      <c r="C166" s="28" t="s">
        <v>1013</v>
      </c>
      <c r="D166" s="28" t="s">
        <v>1042</v>
      </c>
      <c r="E166" s="28" t="s">
        <v>524</v>
      </c>
      <c r="F166" s="85">
        <v>150000</v>
      </c>
      <c r="G166" s="29">
        <v>85.5</v>
      </c>
      <c r="H166" s="29" t="s">
        <v>915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44944</v>
      </c>
      <c r="B167" s="29" t="s">
        <v>1170</v>
      </c>
      <c r="C167" s="28" t="s">
        <v>1171</v>
      </c>
      <c r="D167" s="28" t="s">
        <v>1010</v>
      </c>
      <c r="E167" s="28" t="s">
        <v>524</v>
      </c>
      <c r="F167" s="85">
        <v>216443</v>
      </c>
      <c r="G167" s="29">
        <v>24.62</v>
      </c>
      <c r="H167" s="29" t="s">
        <v>915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44944</v>
      </c>
      <c r="B168" s="29" t="s">
        <v>1172</v>
      </c>
      <c r="C168" s="28" t="s">
        <v>1173</v>
      </c>
      <c r="D168" s="28" t="s">
        <v>914</v>
      </c>
      <c r="E168" s="28" t="s">
        <v>524</v>
      </c>
      <c r="F168" s="85">
        <v>63568</v>
      </c>
      <c r="G168" s="29">
        <v>256.89</v>
      </c>
      <c r="H168" s="29" t="s">
        <v>915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44944</v>
      </c>
      <c r="B169" s="29" t="s">
        <v>1016</v>
      </c>
      <c r="C169" s="28" t="s">
        <v>1017</v>
      </c>
      <c r="D169" s="28" t="s">
        <v>913</v>
      </c>
      <c r="E169" s="28" t="s">
        <v>524</v>
      </c>
      <c r="F169" s="85">
        <v>689494</v>
      </c>
      <c r="G169" s="29">
        <v>400.87</v>
      </c>
      <c r="H169" s="29" t="s">
        <v>915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44944</v>
      </c>
      <c r="B170" s="29" t="s">
        <v>1174</v>
      </c>
      <c r="C170" s="28" t="s">
        <v>1175</v>
      </c>
      <c r="D170" s="28" t="s">
        <v>1176</v>
      </c>
      <c r="E170" s="28" t="s">
        <v>524</v>
      </c>
      <c r="F170" s="85">
        <v>102937</v>
      </c>
      <c r="G170" s="29">
        <v>426.03</v>
      </c>
      <c r="H170" s="29" t="s">
        <v>915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>
        <v>44944</v>
      </c>
      <c r="B171" s="29" t="s">
        <v>1174</v>
      </c>
      <c r="C171" s="28" t="s">
        <v>1175</v>
      </c>
      <c r="D171" s="28" t="s">
        <v>1177</v>
      </c>
      <c r="E171" s="28" t="s">
        <v>524</v>
      </c>
      <c r="F171" s="85">
        <v>121444</v>
      </c>
      <c r="G171" s="29">
        <v>425.79</v>
      </c>
      <c r="H171" s="29" t="s">
        <v>915</v>
      </c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>
        <v>44944</v>
      </c>
      <c r="B172" s="29" t="s">
        <v>1043</v>
      </c>
      <c r="C172" s="28" t="s">
        <v>1044</v>
      </c>
      <c r="D172" s="28" t="s">
        <v>1045</v>
      </c>
      <c r="E172" s="28" t="s">
        <v>524</v>
      </c>
      <c r="F172" s="85">
        <v>96000</v>
      </c>
      <c r="G172" s="29">
        <v>19.649999999999999</v>
      </c>
      <c r="H172" s="29" t="s">
        <v>915</v>
      </c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>
        <v>44944</v>
      </c>
      <c r="B173" s="29" t="s">
        <v>1043</v>
      </c>
      <c r="C173" s="28" t="s">
        <v>1044</v>
      </c>
      <c r="D173" s="28" t="s">
        <v>1196</v>
      </c>
      <c r="E173" s="28" t="s">
        <v>524</v>
      </c>
      <c r="F173" s="85">
        <v>88000</v>
      </c>
      <c r="G173" s="29">
        <v>19.649999999999999</v>
      </c>
      <c r="H173" s="29" t="s">
        <v>915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467"/>
  <sheetViews>
    <sheetView zoomScale="85" zoomScaleNormal="85" workbookViewId="0">
      <selection activeCell="J44" sqref="J4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898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44945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525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515</v>
      </c>
      <c r="C9" s="94"/>
      <c r="D9" s="95" t="s">
        <v>526</v>
      </c>
      <c r="E9" s="94" t="s">
        <v>527</v>
      </c>
      <c r="F9" s="94" t="s">
        <v>528</v>
      </c>
      <c r="G9" s="94" t="s">
        <v>529</v>
      </c>
      <c r="H9" s="94" t="s">
        <v>530</v>
      </c>
      <c r="I9" s="94" t="s">
        <v>531</v>
      </c>
      <c r="J9" s="93" t="s">
        <v>532</v>
      </c>
      <c r="K9" s="94" t="s">
        <v>533</v>
      </c>
      <c r="L9" s="96" t="s">
        <v>534</v>
      </c>
      <c r="M9" s="96" t="s">
        <v>535</v>
      </c>
      <c r="N9" s="94" t="s">
        <v>536</v>
      </c>
      <c r="O9" s="95" t="s">
        <v>537</v>
      </c>
      <c r="P9" s="94" t="s">
        <v>766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2">
        <v>1</v>
      </c>
      <c r="B10" s="281">
        <v>44861</v>
      </c>
      <c r="C10" s="303"/>
      <c r="D10" s="304" t="s">
        <v>55</v>
      </c>
      <c r="E10" s="305" t="s">
        <v>540</v>
      </c>
      <c r="F10" s="306">
        <v>147</v>
      </c>
      <c r="G10" s="306">
        <v>137</v>
      </c>
      <c r="H10" s="306">
        <v>154</v>
      </c>
      <c r="I10" s="307" t="s">
        <v>868</v>
      </c>
      <c r="J10" s="275" t="s">
        <v>869</v>
      </c>
      <c r="K10" s="275">
        <f t="shared" ref="K10" si="0">H10-F10</f>
        <v>7</v>
      </c>
      <c r="L10" s="276">
        <f t="shared" ref="L10" si="1">(F10*-0.7)/100</f>
        <v>-1.0289999999999999</v>
      </c>
      <c r="M10" s="277">
        <f t="shared" ref="M10" si="2">(K10+L10)/F10</f>
        <v>4.0619047619047617E-2</v>
      </c>
      <c r="N10" s="275" t="s">
        <v>538</v>
      </c>
      <c r="O10" s="278">
        <v>44866</v>
      </c>
      <c r="P10" s="275"/>
      <c r="Q10" s="197"/>
      <c r="R10" s="197" t="s">
        <v>802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349">
        <v>2</v>
      </c>
      <c r="B11" s="350">
        <v>44876</v>
      </c>
      <c r="C11" s="351"/>
      <c r="D11" s="352" t="s">
        <v>205</v>
      </c>
      <c r="E11" s="353" t="s">
        <v>540</v>
      </c>
      <c r="F11" s="349">
        <v>6800</v>
      </c>
      <c r="G11" s="349">
        <v>6340</v>
      </c>
      <c r="H11" s="349">
        <v>7195</v>
      </c>
      <c r="I11" s="354" t="s">
        <v>871</v>
      </c>
      <c r="J11" s="315" t="s">
        <v>996</v>
      </c>
      <c r="K11" s="315">
        <f t="shared" ref="K11" si="3">H11-F11</f>
        <v>395</v>
      </c>
      <c r="L11" s="322">
        <f t="shared" ref="L11" si="4">(F11*-0.7)/100</f>
        <v>-47.6</v>
      </c>
      <c r="M11" s="323">
        <f t="shared" ref="M11" si="5">(K11+L11)/F11</f>
        <v>5.1088235294117643E-2</v>
      </c>
      <c r="N11" s="315" t="s">
        <v>538</v>
      </c>
      <c r="O11" s="324">
        <v>44939</v>
      </c>
      <c r="P11" s="315"/>
      <c r="Q11" s="197"/>
      <c r="R11" s="197" t="s">
        <v>539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306">
        <v>3</v>
      </c>
      <c r="B12" s="308">
        <v>44890</v>
      </c>
      <c r="C12" s="303"/>
      <c r="D12" s="304" t="s">
        <v>271</v>
      </c>
      <c r="E12" s="305" t="s">
        <v>540</v>
      </c>
      <c r="F12" s="306">
        <v>5670</v>
      </c>
      <c r="G12" s="306">
        <v>5250</v>
      </c>
      <c r="H12" s="306">
        <v>5905</v>
      </c>
      <c r="I12" s="307" t="s">
        <v>876</v>
      </c>
      <c r="J12" s="275" t="s">
        <v>887</v>
      </c>
      <c r="K12" s="275">
        <f t="shared" ref="K12" si="6">H12-F12</f>
        <v>235</v>
      </c>
      <c r="L12" s="276">
        <f t="shared" ref="L12" si="7">(F12*-0.7)/100</f>
        <v>-39.69</v>
      </c>
      <c r="M12" s="277">
        <f t="shared" ref="M12" si="8">(K12+L12)/F12</f>
        <v>3.4446208112874778E-2</v>
      </c>
      <c r="N12" s="275" t="s">
        <v>538</v>
      </c>
      <c r="O12" s="278">
        <v>44923</v>
      </c>
      <c r="P12" s="275"/>
      <c r="Q12" s="197"/>
      <c r="R12" s="197" t="s">
        <v>539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s="198" customFormat="1" ht="13.9" customHeight="1">
      <c r="A13" s="309">
        <v>4</v>
      </c>
      <c r="B13" s="310">
        <v>44896</v>
      </c>
      <c r="C13" s="311"/>
      <c r="D13" s="312" t="s">
        <v>197</v>
      </c>
      <c r="E13" s="313" t="s">
        <v>540</v>
      </c>
      <c r="F13" s="201" t="s">
        <v>878</v>
      </c>
      <c r="G13" s="201">
        <v>3140</v>
      </c>
      <c r="H13" s="201"/>
      <c r="I13" s="314" t="s">
        <v>873</v>
      </c>
      <c r="J13" s="246" t="s">
        <v>541</v>
      </c>
      <c r="K13" s="246"/>
      <c r="L13" s="247"/>
      <c r="M13" s="248"/>
      <c r="N13" s="246"/>
      <c r="O13" s="249"/>
      <c r="P13" s="246"/>
      <c r="Q13" s="197"/>
      <c r="R13" s="197" t="s">
        <v>539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49">
        <v>5</v>
      </c>
      <c r="B14" s="350">
        <v>44922</v>
      </c>
      <c r="C14" s="351"/>
      <c r="D14" s="352" t="s">
        <v>256</v>
      </c>
      <c r="E14" s="353" t="s">
        <v>540</v>
      </c>
      <c r="F14" s="349">
        <v>262.5</v>
      </c>
      <c r="G14" s="349">
        <v>246</v>
      </c>
      <c r="H14" s="349">
        <v>281.5</v>
      </c>
      <c r="I14" s="354" t="s">
        <v>877</v>
      </c>
      <c r="J14" s="315" t="s">
        <v>950</v>
      </c>
      <c r="K14" s="315">
        <f t="shared" ref="K14:K15" si="9">H14-F14</f>
        <v>19</v>
      </c>
      <c r="L14" s="322">
        <f t="shared" ref="L14:L15" si="10">(F14*-0.7)/100</f>
        <v>-1.8374999999999999</v>
      </c>
      <c r="M14" s="323">
        <f t="shared" ref="M14:M15" si="11">(K14+L14)/F14</f>
        <v>6.5380952380952387E-2</v>
      </c>
      <c r="N14" s="315" t="s">
        <v>538</v>
      </c>
      <c r="O14" s="324">
        <v>44935</v>
      </c>
      <c r="P14" s="315"/>
      <c r="Q14" s="197"/>
      <c r="R14" s="197" t="s">
        <v>802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s="198" customFormat="1" ht="13.9" customHeight="1">
      <c r="A15" s="306">
        <v>6</v>
      </c>
      <c r="B15" s="308">
        <v>44930</v>
      </c>
      <c r="C15" s="303"/>
      <c r="D15" s="304" t="s">
        <v>926</v>
      </c>
      <c r="E15" s="305" t="s">
        <v>540</v>
      </c>
      <c r="F15" s="306">
        <v>98</v>
      </c>
      <c r="G15" s="306">
        <v>89</v>
      </c>
      <c r="H15" s="306">
        <v>103.5</v>
      </c>
      <c r="I15" s="307" t="s">
        <v>927</v>
      </c>
      <c r="J15" s="275" t="s">
        <v>1051</v>
      </c>
      <c r="K15" s="275">
        <f t="shared" si="9"/>
        <v>5.5</v>
      </c>
      <c r="L15" s="276">
        <f t="shared" si="10"/>
        <v>-0.68599999999999994</v>
      </c>
      <c r="M15" s="277">
        <f t="shared" si="11"/>
        <v>4.9122448979591837E-2</v>
      </c>
      <c r="N15" s="275" t="s">
        <v>538</v>
      </c>
      <c r="O15" s="278">
        <v>44944</v>
      </c>
      <c r="P15" s="275"/>
      <c r="Q15" s="197"/>
      <c r="R15" s="197" t="s">
        <v>539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44930</v>
      </c>
      <c r="C16" s="250"/>
      <c r="D16" s="251" t="s">
        <v>53</v>
      </c>
      <c r="E16" s="252" t="s">
        <v>540</v>
      </c>
      <c r="F16" s="245" t="s">
        <v>930</v>
      </c>
      <c r="G16" s="245">
        <v>4180</v>
      </c>
      <c r="H16" s="245"/>
      <c r="I16" s="253" t="s">
        <v>931</v>
      </c>
      <c r="J16" s="246" t="s">
        <v>541</v>
      </c>
      <c r="K16" s="246"/>
      <c r="L16" s="247"/>
      <c r="M16" s="248"/>
      <c r="N16" s="246"/>
      <c r="O16" s="249"/>
      <c r="P16" s="247"/>
      <c r="Q16" s="197"/>
      <c r="R16" s="197" t="s">
        <v>539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45">
        <v>8</v>
      </c>
      <c r="B17" s="244">
        <v>44931</v>
      </c>
      <c r="C17" s="250"/>
      <c r="D17" s="251" t="s">
        <v>152</v>
      </c>
      <c r="E17" s="252" t="s">
        <v>540</v>
      </c>
      <c r="F17" s="245" t="s">
        <v>940</v>
      </c>
      <c r="G17" s="245">
        <v>7900</v>
      </c>
      <c r="H17" s="245"/>
      <c r="I17" s="253" t="s">
        <v>941</v>
      </c>
      <c r="J17" s="246" t="s">
        <v>541</v>
      </c>
      <c r="K17" s="246"/>
      <c r="L17" s="247"/>
      <c r="M17" s="248"/>
      <c r="N17" s="246"/>
      <c r="O17" s="249"/>
      <c r="P17" s="247"/>
      <c r="Q17" s="197"/>
      <c r="R17" s="197" t="s">
        <v>802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5">
        <v>9</v>
      </c>
      <c r="B18" s="244">
        <v>44935</v>
      </c>
      <c r="C18" s="250"/>
      <c r="D18" s="251" t="s">
        <v>124</v>
      </c>
      <c r="E18" s="252" t="s">
        <v>540</v>
      </c>
      <c r="F18" s="245" t="s">
        <v>952</v>
      </c>
      <c r="G18" s="245">
        <v>818</v>
      </c>
      <c r="H18" s="245"/>
      <c r="I18" s="253" t="s">
        <v>953</v>
      </c>
      <c r="J18" s="246" t="s">
        <v>541</v>
      </c>
      <c r="K18" s="246"/>
      <c r="L18" s="247"/>
      <c r="M18" s="248"/>
      <c r="N18" s="246"/>
      <c r="O18" s="249"/>
      <c r="P18" s="24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s="198" customFormat="1" ht="13.9" customHeight="1">
      <c r="A19" s="306">
        <v>10</v>
      </c>
      <c r="B19" s="308">
        <v>44935</v>
      </c>
      <c r="C19" s="303"/>
      <c r="D19" s="304" t="s">
        <v>177</v>
      </c>
      <c r="E19" s="305" t="s">
        <v>540</v>
      </c>
      <c r="F19" s="306">
        <v>210</v>
      </c>
      <c r="G19" s="306">
        <v>198</v>
      </c>
      <c r="H19" s="306">
        <v>219</v>
      </c>
      <c r="I19" s="307" t="s">
        <v>951</v>
      </c>
      <c r="J19" s="275" t="s">
        <v>1052</v>
      </c>
      <c r="K19" s="275">
        <f t="shared" ref="K19" si="12">H19-F19</f>
        <v>9</v>
      </c>
      <c r="L19" s="276">
        <f t="shared" ref="L19" si="13">(F19*-0.7)/100</f>
        <v>-1.47</v>
      </c>
      <c r="M19" s="277">
        <f t="shared" ref="M19" si="14">(K19+L19)/F19</f>
        <v>3.5857142857142858E-2</v>
      </c>
      <c r="N19" s="275" t="s">
        <v>538</v>
      </c>
      <c r="O19" s="278">
        <v>44944</v>
      </c>
      <c r="P19" s="275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45">
        <v>11</v>
      </c>
      <c r="B20" s="244">
        <v>44935</v>
      </c>
      <c r="C20" s="250"/>
      <c r="D20" s="251" t="s">
        <v>273</v>
      </c>
      <c r="E20" s="252" t="s">
        <v>540</v>
      </c>
      <c r="F20" s="245" t="s">
        <v>954</v>
      </c>
      <c r="G20" s="245">
        <v>5690</v>
      </c>
      <c r="H20" s="245"/>
      <c r="I20" s="253" t="s">
        <v>955</v>
      </c>
      <c r="J20" s="246" t="s">
        <v>541</v>
      </c>
      <c r="K20" s="246"/>
      <c r="L20" s="247"/>
      <c r="M20" s="248"/>
      <c r="N20" s="246"/>
      <c r="O20" s="249"/>
      <c r="P20" s="24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44936</v>
      </c>
      <c r="C21" s="250"/>
      <c r="D21" s="251" t="s">
        <v>75</v>
      </c>
      <c r="E21" s="252" t="s">
        <v>540</v>
      </c>
      <c r="F21" s="245" t="s">
        <v>969</v>
      </c>
      <c r="G21" s="245">
        <v>735</v>
      </c>
      <c r="H21" s="245"/>
      <c r="I21" s="253" t="s">
        <v>970</v>
      </c>
      <c r="J21" s="246" t="s">
        <v>541</v>
      </c>
      <c r="K21" s="246"/>
      <c r="L21" s="247"/>
      <c r="M21" s="248"/>
      <c r="N21" s="246"/>
      <c r="O21" s="249"/>
      <c r="P21" s="24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349">
        <v>13</v>
      </c>
      <c r="B22" s="350">
        <v>44936</v>
      </c>
      <c r="C22" s="351"/>
      <c r="D22" s="352" t="s">
        <v>455</v>
      </c>
      <c r="E22" s="353" t="s">
        <v>540</v>
      </c>
      <c r="F22" s="349">
        <v>178.5</v>
      </c>
      <c r="G22" s="349">
        <v>167</v>
      </c>
      <c r="H22" s="349">
        <v>190.5</v>
      </c>
      <c r="I22" s="354" t="s">
        <v>976</v>
      </c>
      <c r="J22" s="315" t="s">
        <v>1053</v>
      </c>
      <c r="K22" s="315">
        <f t="shared" ref="K22" si="15">H22-F22</f>
        <v>12</v>
      </c>
      <c r="L22" s="322">
        <f t="shared" ref="L22" si="16">(F22*-0.7)/100</f>
        <v>-1.2494999999999998</v>
      </c>
      <c r="M22" s="323">
        <f t="shared" ref="M22" si="17">(K22+L22)/F22</f>
        <v>6.0226890756302526E-2</v>
      </c>
      <c r="N22" s="315" t="s">
        <v>538</v>
      </c>
      <c r="O22" s="324">
        <v>44944</v>
      </c>
      <c r="P22" s="315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5">
        <v>14</v>
      </c>
      <c r="B23" s="244">
        <v>44942</v>
      </c>
      <c r="C23" s="250"/>
      <c r="D23" s="251" t="s">
        <v>163</v>
      </c>
      <c r="E23" s="252" t="s">
        <v>540</v>
      </c>
      <c r="F23" s="245" t="s">
        <v>1001</v>
      </c>
      <c r="G23" s="245">
        <v>3770</v>
      </c>
      <c r="H23" s="245"/>
      <c r="I23" s="253" t="s">
        <v>1002</v>
      </c>
      <c r="J23" s="246" t="s">
        <v>541</v>
      </c>
      <c r="K23" s="246"/>
      <c r="L23" s="247"/>
      <c r="M23" s="248"/>
      <c r="N23" s="246"/>
      <c r="O23" s="249"/>
      <c r="P23" s="24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30"/>
      <c r="B24" s="229"/>
      <c r="C24" s="292"/>
      <c r="D24" s="293"/>
      <c r="E24" s="294"/>
      <c r="F24" s="230"/>
      <c r="G24" s="230"/>
      <c r="H24" s="230"/>
      <c r="I24" s="295"/>
      <c r="J24" s="296"/>
      <c r="K24" s="296"/>
      <c r="L24" s="297"/>
      <c r="M24" s="298"/>
      <c r="N24" s="296"/>
      <c r="O24" s="299"/>
      <c r="P24" s="2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4.25" customHeight="1">
      <c r="A25" s="97"/>
      <c r="B25" s="98"/>
      <c r="C25" s="99"/>
      <c r="D25" s="100"/>
      <c r="E25" s="101"/>
      <c r="F25" s="101"/>
      <c r="H25" s="101"/>
      <c r="I25" s="102"/>
      <c r="J25" s="103"/>
      <c r="K25" s="103"/>
      <c r="L25" s="104"/>
      <c r="M25" s="105"/>
      <c r="N25" s="106"/>
      <c r="O25" s="107"/>
      <c r="P25" s="108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4.25" customHeight="1">
      <c r="A26" s="97"/>
      <c r="B26" s="98"/>
      <c r="C26" s="99"/>
      <c r="D26" s="100"/>
      <c r="E26" s="101"/>
      <c r="F26" s="101"/>
      <c r="G26" s="97"/>
      <c r="H26" s="101"/>
      <c r="I26" s="102"/>
      <c r="J26" s="103"/>
      <c r="K26" s="103"/>
      <c r="L26" s="104"/>
      <c r="M26" s="105"/>
      <c r="N26" s="106"/>
      <c r="O26" s="107"/>
      <c r="P26" s="108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542</v>
      </c>
      <c r="B27" s="110"/>
      <c r="C27" s="111"/>
      <c r="E27" s="112"/>
      <c r="F27" s="112"/>
      <c r="G27" s="112"/>
      <c r="H27" s="112"/>
      <c r="I27" s="112"/>
      <c r="J27" s="113"/>
      <c r="K27" s="112"/>
      <c r="L27" s="114"/>
      <c r="M27" s="54"/>
      <c r="N27" s="113"/>
      <c r="O27" s="11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15" t="s">
        <v>543</v>
      </c>
      <c r="B28" s="109"/>
      <c r="C28" s="109"/>
      <c r="D28" s="109"/>
      <c r="E28" s="41"/>
      <c r="F28" s="116" t="s">
        <v>544</v>
      </c>
      <c r="G28" s="6"/>
      <c r="H28" s="6"/>
      <c r="I28" s="6"/>
      <c r="J28" s="117"/>
      <c r="K28" s="118"/>
      <c r="L28" s="118"/>
      <c r="M28" s="119"/>
      <c r="N28" s="1"/>
      <c r="O28" s="120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545</v>
      </c>
      <c r="B29" s="109"/>
      <c r="C29" s="109"/>
      <c r="D29" s="109" t="s">
        <v>792</v>
      </c>
      <c r="E29" s="6"/>
      <c r="F29" s="116" t="s">
        <v>546</v>
      </c>
      <c r="G29" s="6"/>
      <c r="H29" s="6"/>
      <c r="I29" s="6"/>
      <c r="J29" s="117"/>
      <c r="K29" s="118"/>
      <c r="L29" s="118"/>
      <c r="M29" s="119"/>
      <c r="N29" s="1"/>
      <c r="O29" s="120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09"/>
      <c r="B30" s="109"/>
      <c r="C30" s="109"/>
      <c r="D30" s="109"/>
      <c r="E30" s="6"/>
      <c r="F30" s="6"/>
      <c r="G30" s="6"/>
      <c r="H30" s="6"/>
      <c r="I30" s="6"/>
      <c r="J30" s="121"/>
      <c r="K30" s="118"/>
      <c r="L30" s="118"/>
      <c r="M30" s="6"/>
      <c r="N30" s="122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.75" customHeight="1">
      <c r="A31" s="1"/>
      <c r="B31" s="123" t="s">
        <v>547</v>
      </c>
      <c r="C31" s="123"/>
      <c r="D31" s="123"/>
      <c r="E31" s="123"/>
      <c r="F31" s="124"/>
      <c r="G31" s="6"/>
      <c r="H31" s="6"/>
      <c r="I31" s="125"/>
      <c r="J31" s="126"/>
      <c r="K31" s="127"/>
      <c r="L31" s="126"/>
      <c r="M31" s="6"/>
      <c r="N31" s="1"/>
      <c r="O31" s="1"/>
      <c r="P31" s="1"/>
      <c r="R31" s="54"/>
      <c r="S31" s="1"/>
      <c r="T31" s="1"/>
      <c r="U31" s="1"/>
      <c r="V31" s="1"/>
      <c r="W31" s="1"/>
      <c r="X31" s="1"/>
      <c r="Y31" s="1"/>
      <c r="Z31" s="1"/>
    </row>
    <row r="32" spans="1:56" ht="38.25" customHeight="1">
      <c r="A32" s="266" t="s">
        <v>16</v>
      </c>
      <c r="B32" s="266" t="s">
        <v>515</v>
      </c>
      <c r="C32" s="266"/>
      <c r="D32" s="228" t="s">
        <v>526</v>
      </c>
      <c r="E32" s="266" t="s">
        <v>527</v>
      </c>
      <c r="F32" s="266" t="s">
        <v>528</v>
      </c>
      <c r="G32" s="266" t="s">
        <v>548</v>
      </c>
      <c r="H32" s="266" t="s">
        <v>530</v>
      </c>
      <c r="I32" s="266" t="s">
        <v>531</v>
      </c>
      <c r="J32" s="96" t="s">
        <v>532</v>
      </c>
      <c r="K32" s="94" t="s">
        <v>549</v>
      </c>
      <c r="L32" s="129" t="s">
        <v>534</v>
      </c>
      <c r="M32" s="96" t="s">
        <v>535</v>
      </c>
      <c r="N32" s="93" t="s">
        <v>536</v>
      </c>
      <c r="O32" s="228" t="s">
        <v>537</v>
      </c>
      <c r="P32" s="41"/>
      <c r="Q32" s="1"/>
      <c r="R32" s="54"/>
      <c r="S32" s="54"/>
      <c r="T32" s="54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289" customFormat="1" ht="13.5" customHeight="1">
      <c r="A33" s="325">
        <v>1</v>
      </c>
      <c r="B33" s="326">
        <v>44921</v>
      </c>
      <c r="C33" s="327"/>
      <c r="D33" s="328" t="s">
        <v>148</v>
      </c>
      <c r="E33" s="329" t="s">
        <v>540</v>
      </c>
      <c r="F33" s="325">
        <v>1239.5</v>
      </c>
      <c r="G33" s="325">
        <v>1200</v>
      </c>
      <c r="H33" s="325">
        <v>1273.5</v>
      </c>
      <c r="I33" s="330" t="s">
        <v>883</v>
      </c>
      <c r="J33" s="315" t="s">
        <v>700</v>
      </c>
      <c r="K33" s="315">
        <f t="shared" ref="K33" si="18">H33-F33</f>
        <v>34</v>
      </c>
      <c r="L33" s="322">
        <f t="shared" ref="L33" si="19">(F33*-0.7)/100</f>
        <v>-8.676499999999999</v>
      </c>
      <c r="M33" s="323">
        <f t="shared" ref="M33" si="20">(K33+L33)/F33</f>
        <v>2.0430415490116986E-2</v>
      </c>
      <c r="N33" s="315" t="s">
        <v>538</v>
      </c>
      <c r="O33" s="324">
        <v>44932</v>
      </c>
      <c r="P33" s="279"/>
      <c r="Q33" s="198"/>
      <c r="R33" s="227" t="s">
        <v>802</v>
      </c>
      <c r="S33" s="197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7"/>
      <c r="AJ33" s="288"/>
      <c r="AK33" s="288"/>
      <c r="AL33" s="288"/>
    </row>
    <row r="34" spans="1:38" s="289" customFormat="1" ht="13.5" customHeight="1">
      <c r="A34" s="333">
        <v>2</v>
      </c>
      <c r="B34" s="285">
        <v>44923</v>
      </c>
      <c r="C34" s="334"/>
      <c r="D34" s="335" t="s">
        <v>739</v>
      </c>
      <c r="E34" s="336" t="s">
        <v>540</v>
      </c>
      <c r="F34" s="333">
        <v>304.5</v>
      </c>
      <c r="G34" s="333">
        <v>295</v>
      </c>
      <c r="H34" s="333">
        <v>295</v>
      </c>
      <c r="I34" s="337" t="s">
        <v>886</v>
      </c>
      <c r="J34" s="268" t="s">
        <v>932</v>
      </c>
      <c r="K34" s="268">
        <f t="shared" ref="K34" si="21">H34-F34</f>
        <v>-9.5</v>
      </c>
      <c r="L34" s="338">
        <f t="shared" ref="L34" si="22">(F34*-0.7)/100</f>
        <v>-2.1315</v>
      </c>
      <c r="M34" s="339">
        <f t="shared" ref="M34" si="23">(K34+L34)/F34</f>
        <v>-3.819868637110016E-2</v>
      </c>
      <c r="N34" s="268" t="s">
        <v>550</v>
      </c>
      <c r="O34" s="340">
        <v>44931</v>
      </c>
      <c r="P34" s="279"/>
      <c r="Q34" s="198"/>
      <c r="R34" s="227" t="s">
        <v>802</v>
      </c>
      <c r="S34" s="197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7"/>
      <c r="AJ34" s="288"/>
      <c r="AK34" s="288"/>
      <c r="AL34" s="288"/>
    </row>
    <row r="35" spans="1:38" s="289" customFormat="1" ht="13.5" customHeight="1">
      <c r="A35" s="333">
        <v>3</v>
      </c>
      <c r="B35" s="285">
        <v>45262</v>
      </c>
      <c r="C35" s="334"/>
      <c r="D35" s="335" t="s">
        <v>46</v>
      </c>
      <c r="E35" s="336" t="s">
        <v>540</v>
      </c>
      <c r="F35" s="333">
        <v>819</v>
      </c>
      <c r="G35" s="333">
        <v>795</v>
      </c>
      <c r="H35" s="333">
        <v>795</v>
      </c>
      <c r="I35" s="337" t="s">
        <v>897</v>
      </c>
      <c r="J35" s="268" t="s">
        <v>999</v>
      </c>
      <c r="K35" s="268">
        <f t="shared" ref="K35" si="24">H35-F35</f>
        <v>-24</v>
      </c>
      <c r="L35" s="338">
        <f t="shared" ref="L35" si="25">(F35*-0.7)/100</f>
        <v>-5.7329999999999997</v>
      </c>
      <c r="M35" s="339">
        <f t="shared" ref="M35" si="26">(K35+L35)/F35</f>
        <v>-3.6304029304029303E-2</v>
      </c>
      <c r="N35" s="268" t="s">
        <v>550</v>
      </c>
      <c r="O35" s="340">
        <v>44942</v>
      </c>
      <c r="P35" s="279"/>
      <c r="Q35" s="198"/>
      <c r="R35" s="227" t="s">
        <v>539</v>
      </c>
      <c r="S35" s="197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7"/>
      <c r="AJ35" s="288"/>
      <c r="AK35" s="288"/>
      <c r="AL35" s="288"/>
    </row>
    <row r="36" spans="1:38" s="289" customFormat="1" ht="13.5" customHeight="1">
      <c r="A36" s="325">
        <v>4</v>
      </c>
      <c r="B36" s="326">
        <v>45262</v>
      </c>
      <c r="C36" s="327"/>
      <c r="D36" s="328" t="s">
        <v>87</v>
      </c>
      <c r="E36" s="329" t="s">
        <v>540</v>
      </c>
      <c r="F36" s="325">
        <v>3915</v>
      </c>
      <c r="G36" s="325">
        <v>3780</v>
      </c>
      <c r="H36" s="325">
        <v>4025</v>
      </c>
      <c r="I36" s="330" t="s">
        <v>881</v>
      </c>
      <c r="J36" s="315" t="s">
        <v>908</v>
      </c>
      <c r="K36" s="315">
        <f t="shared" ref="K36" si="27">H36-F36</f>
        <v>110</v>
      </c>
      <c r="L36" s="322">
        <f t="shared" ref="L36" si="28">(F36*-0.7)/100</f>
        <v>-27.405000000000001</v>
      </c>
      <c r="M36" s="323">
        <f t="shared" ref="M36" si="29">(K36+L36)/F36</f>
        <v>2.1097062579821201E-2</v>
      </c>
      <c r="N36" s="315" t="s">
        <v>538</v>
      </c>
      <c r="O36" s="324">
        <v>44929</v>
      </c>
      <c r="P36" s="279"/>
      <c r="Q36" s="198"/>
      <c r="R36" s="227" t="s">
        <v>539</v>
      </c>
      <c r="S36" s="197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7"/>
      <c r="AJ36" s="288"/>
      <c r="AK36" s="288"/>
      <c r="AL36" s="288"/>
    </row>
    <row r="37" spans="1:38" s="289" customFormat="1" ht="13.5" customHeight="1">
      <c r="A37" s="245">
        <v>5</v>
      </c>
      <c r="B37" s="244">
        <v>44930</v>
      </c>
      <c r="C37" s="250"/>
      <c r="D37" s="251" t="s">
        <v>193</v>
      </c>
      <c r="E37" s="252" t="s">
        <v>540</v>
      </c>
      <c r="F37" s="245" t="s">
        <v>916</v>
      </c>
      <c r="G37" s="245">
        <v>744</v>
      </c>
      <c r="H37" s="245"/>
      <c r="I37" s="253" t="s">
        <v>648</v>
      </c>
      <c r="J37" s="246" t="s">
        <v>541</v>
      </c>
      <c r="K37" s="246"/>
      <c r="L37" s="247"/>
      <c r="M37" s="248"/>
      <c r="N37" s="246"/>
      <c r="O37" s="249"/>
      <c r="P37" s="279"/>
      <c r="Q37" s="198"/>
      <c r="R37" s="227" t="s">
        <v>539</v>
      </c>
      <c r="S37" s="197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7"/>
      <c r="AJ37" s="288"/>
      <c r="AK37" s="288"/>
      <c r="AL37" s="288"/>
    </row>
    <row r="38" spans="1:38" s="289" customFormat="1" ht="13.5" customHeight="1">
      <c r="A38" s="245">
        <v>6</v>
      </c>
      <c r="B38" s="244">
        <v>44930</v>
      </c>
      <c r="C38" s="250"/>
      <c r="D38" s="251" t="s">
        <v>195</v>
      </c>
      <c r="E38" s="252" t="s">
        <v>540</v>
      </c>
      <c r="F38" s="245" t="s">
        <v>928</v>
      </c>
      <c r="G38" s="245">
        <v>202</v>
      </c>
      <c r="H38" s="245"/>
      <c r="I38" s="253" t="s">
        <v>929</v>
      </c>
      <c r="J38" s="246" t="s">
        <v>541</v>
      </c>
      <c r="K38" s="246"/>
      <c r="L38" s="247"/>
      <c r="M38" s="248"/>
      <c r="N38" s="246"/>
      <c r="O38" s="249"/>
      <c r="P38" s="279"/>
      <c r="Q38" s="198"/>
      <c r="R38" s="227" t="s">
        <v>802</v>
      </c>
      <c r="S38" s="197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7"/>
      <c r="AJ38" s="288"/>
      <c r="AK38" s="288"/>
      <c r="AL38" s="288"/>
    </row>
    <row r="39" spans="1:38" s="289" customFormat="1" ht="13.5" customHeight="1">
      <c r="A39" s="325">
        <v>7</v>
      </c>
      <c r="B39" s="326">
        <v>44931</v>
      </c>
      <c r="C39" s="327"/>
      <c r="D39" s="328" t="s">
        <v>87</v>
      </c>
      <c r="E39" s="329" t="s">
        <v>540</v>
      </c>
      <c r="F39" s="325">
        <v>3915</v>
      </c>
      <c r="G39" s="325">
        <v>3780</v>
      </c>
      <c r="H39" s="325">
        <v>4022</v>
      </c>
      <c r="I39" s="330" t="s">
        <v>881</v>
      </c>
      <c r="J39" s="315" t="s">
        <v>948</v>
      </c>
      <c r="K39" s="315">
        <f t="shared" ref="K39" si="30">H39-F39</f>
        <v>107</v>
      </c>
      <c r="L39" s="322">
        <f t="shared" ref="L39" si="31">(F39*-0.7)/100</f>
        <v>-27.405000000000001</v>
      </c>
      <c r="M39" s="323">
        <f t="shared" ref="M39" si="32">(K39+L39)/F39</f>
        <v>2.0330779054916984E-2</v>
      </c>
      <c r="N39" s="315" t="s">
        <v>538</v>
      </c>
      <c r="O39" s="324">
        <v>44935</v>
      </c>
      <c r="P39" s="279"/>
      <c r="Q39" s="198"/>
      <c r="R39" s="227" t="s">
        <v>539</v>
      </c>
      <c r="S39" s="197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7"/>
      <c r="AJ39" s="288"/>
      <c r="AK39" s="288"/>
      <c r="AL39" s="288"/>
    </row>
    <row r="40" spans="1:38" s="289" customFormat="1" ht="13.5" customHeight="1">
      <c r="A40" s="325">
        <v>8</v>
      </c>
      <c r="B40" s="326">
        <v>44935</v>
      </c>
      <c r="C40" s="327"/>
      <c r="D40" s="328" t="s">
        <v>113</v>
      </c>
      <c r="E40" s="329" t="s">
        <v>540</v>
      </c>
      <c r="F40" s="325">
        <v>1065</v>
      </c>
      <c r="G40" s="325">
        <v>1035</v>
      </c>
      <c r="H40" s="325">
        <v>1098</v>
      </c>
      <c r="I40" s="330" t="s">
        <v>956</v>
      </c>
      <c r="J40" s="315" t="s">
        <v>1000</v>
      </c>
      <c r="K40" s="315">
        <f t="shared" ref="K40" si="33">H40-F40</f>
        <v>33</v>
      </c>
      <c r="L40" s="322">
        <f t="shared" ref="L40" si="34">(F40*-0.7)/100</f>
        <v>-7.4550000000000001</v>
      </c>
      <c r="M40" s="323">
        <f t="shared" ref="M40" si="35">(K40+L40)/F40</f>
        <v>2.3985915492957748E-2</v>
      </c>
      <c r="N40" s="315" t="s">
        <v>538</v>
      </c>
      <c r="O40" s="324">
        <v>44942</v>
      </c>
      <c r="P40" s="279"/>
      <c r="Q40" s="198"/>
      <c r="R40" s="227"/>
      <c r="S40" s="197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7"/>
      <c r="AJ40" s="288"/>
      <c r="AK40" s="288"/>
      <c r="AL40" s="288"/>
    </row>
    <row r="41" spans="1:38" s="362" customFormat="1" ht="13.5" customHeight="1">
      <c r="A41" s="343">
        <v>9</v>
      </c>
      <c r="B41" s="344">
        <v>44938</v>
      </c>
      <c r="C41" s="345"/>
      <c r="D41" s="346" t="s">
        <v>988</v>
      </c>
      <c r="E41" s="347" t="s">
        <v>540</v>
      </c>
      <c r="F41" s="343" t="s">
        <v>989</v>
      </c>
      <c r="G41" s="343">
        <v>5780</v>
      </c>
      <c r="H41" s="343"/>
      <c r="I41" s="348" t="s">
        <v>990</v>
      </c>
      <c r="J41" s="355" t="s">
        <v>541</v>
      </c>
      <c r="K41" s="355"/>
      <c r="L41" s="356"/>
      <c r="M41" s="357"/>
      <c r="N41" s="355"/>
      <c r="O41" s="358"/>
      <c r="P41" s="41"/>
      <c r="Q41"/>
      <c r="R41" s="359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360"/>
      <c r="AJ41" s="361"/>
      <c r="AK41" s="361"/>
      <c r="AL41" s="361"/>
    </row>
    <row r="42" spans="1:38" s="289" customFormat="1" ht="13.5" customHeight="1">
      <c r="A42" s="333">
        <v>10</v>
      </c>
      <c r="B42" s="285">
        <v>44942</v>
      </c>
      <c r="C42" s="334"/>
      <c r="D42" s="335" t="s">
        <v>174</v>
      </c>
      <c r="E42" s="336" t="s">
        <v>540</v>
      </c>
      <c r="F42" s="333">
        <v>2505</v>
      </c>
      <c r="G42" s="333">
        <v>2430</v>
      </c>
      <c r="H42" s="333">
        <v>2430</v>
      </c>
      <c r="I42" s="337" t="s">
        <v>998</v>
      </c>
      <c r="J42" s="268" t="s">
        <v>1047</v>
      </c>
      <c r="K42" s="268">
        <f t="shared" ref="K42" si="36">H42-F42</f>
        <v>-75</v>
      </c>
      <c r="L42" s="338">
        <f t="shared" ref="L42" si="37">(F42*-0.7)/100</f>
        <v>-17.535</v>
      </c>
      <c r="M42" s="339">
        <f t="shared" ref="M42" si="38">(K42+L42)/F42</f>
        <v>-3.6940119760479041E-2</v>
      </c>
      <c r="N42" s="268" t="s">
        <v>550</v>
      </c>
      <c r="O42" s="340">
        <v>44943</v>
      </c>
      <c r="P42" s="279"/>
      <c r="Q42" s="198"/>
      <c r="R42" s="227"/>
      <c r="S42" s="197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7"/>
      <c r="AJ42" s="288"/>
      <c r="AK42" s="288"/>
      <c r="AL42" s="288"/>
    </row>
    <row r="43" spans="1:38" s="291" customFormat="1" ht="13.5" customHeight="1">
      <c r="A43" s="230"/>
      <c r="B43" s="229"/>
      <c r="C43" s="292"/>
      <c r="D43" s="293"/>
      <c r="E43" s="294"/>
      <c r="F43" s="230"/>
      <c r="G43" s="230"/>
      <c r="H43" s="230"/>
      <c r="I43" s="295"/>
      <c r="J43" s="296"/>
      <c r="K43" s="296"/>
      <c r="L43" s="297"/>
      <c r="M43" s="298"/>
      <c r="N43" s="296"/>
      <c r="O43" s="299"/>
      <c r="P43" s="279"/>
      <c r="Q43" s="198"/>
      <c r="R43" s="227"/>
      <c r="S43" s="197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</row>
    <row r="44" spans="1:38" ht="44.25" customHeight="1">
      <c r="A44" s="109" t="s">
        <v>542</v>
      </c>
      <c r="B44" s="130"/>
      <c r="C44" s="130"/>
      <c r="D44" s="1"/>
      <c r="E44" s="6"/>
      <c r="F44" s="6"/>
      <c r="G44" s="6"/>
      <c r="H44" s="6" t="s">
        <v>554</v>
      </c>
      <c r="I44" s="6"/>
      <c r="J44" s="6"/>
      <c r="K44" s="105"/>
      <c r="L44" s="131"/>
      <c r="M44" s="105"/>
      <c r="N44" s="106"/>
      <c r="O44" s="105"/>
      <c r="P44" s="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8" ht="12.75" customHeight="1">
      <c r="A45" s="115" t="s">
        <v>543</v>
      </c>
      <c r="B45" s="109"/>
      <c r="C45" s="109"/>
      <c r="D45" s="109"/>
      <c r="E45" s="41"/>
      <c r="F45" s="116" t="s">
        <v>544</v>
      </c>
      <c r="G45" s="54"/>
      <c r="H45" s="41"/>
      <c r="I45" s="54"/>
      <c r="J45" s="6"/>
      <c r="K45" s="132"/>
      <c r="L45" s="133"/>
      <c r="M45" s="6"/>
      <c r="N45" s="99"/>
      <c r="O45" s="134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15"/>
      <c r="B46" s="109"/>
      <c r="C46" s="109"/>
      <c r="D46" s="109"/>
      <c r="E46" s="6"/>
      <c r="F46" s="116" t="s">
        <v>546</v>
      </c>
      <c r="G46" s="54"/>
      <c r="H46" s="41"/>
      <c r="I46" s="54"/>
      <c r="J46" s="6"/>
      <c r="K46" s="132"/>
      <c r="L46" s="133"/>
      <c r="M46" s="6"/>
      <c r="N46" s="99"/>
      <c r="O46" s="134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09"/>
      <c r="B47" s="109"/>
      <c r="C47" s="109"/>
      <c r="D47" s="109"/>
      <c r="E47" s="6"/>
      <c r="F47" s="6"/>
      <c r="G47" s="6"/>
      <c r="H47" s="6"/>
      <c r="I47" s="6"/>
      <c r="J47" s="121"/>
      <c r="K47" s="118"/>
      <c r="L47" s="119"/>
      <c r="M47" s="6"/>
      <c r="N47" s="122"/>
      <c r="O47" s="1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.75" customHeight="1">
      <c r="A48" s="135" t="s">
        <v>555</v>
      </c>
      <c r="B48" s="135"/>
      <c r="C48" s="135"/>
      <c r="D48" s="135"/>
      <c r="E48" s="6"/>
      <c r="F48" s="6"/>
      <c r="G48" s="6"/>
      <c r="H48" s="6"/>
      <c r="I48" s="6"/>
      <c r="J48" s="6"/>
      <c r="K48" s="6"/>
      <c r="L48" s="6"/>
      <c r="M48" s="6"/>
      <c r="N48" s="6"/>
      <c r="O48" s="2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38.25" customHeight="1">
      <c r="A49" s="94" t="s">
        <v>16</v>
      </c>
      <c r="B49" s="94" t="s">
        <v>515</v>
      </c>
      <c r="C49" s="94"/>
      <c r="D49" s="95" t="s">
        <v>526</v>
      </c>
      <c r="E49" s="94" t="s">
        <v>527</v>
      </c>
      <c r="F49" s="94" t="s">
        <v>528</v>
      </c>
      <c r="G49" s="94" t="s">
        <v>548</v>
      </c>
      <c r="H49" s="94" t="s">
        <v>530</v>
      </c>
      <c r="I49" s="94" t="s">
        <v>531</v>
      </c>
      <c r="J49" s="93" t="s">
        <v>532</v>
      </c>
      <c r="K49" s="136" t="s">
        <v>556</v>
      </c>
      <c r="L49" s="96" t="s">
        <v>534</v>
      </c>
      <c r="M49" s="136" t="s">
        <v>557</v>
      </c>
      <c r="N49" s="94" t="s">
        <v>558</v>
      </c>
      <c r="O49" s="93" t="s">
        <v>536</v>
      </c>
      <c r="P49" s="95" t="s">
        <v>537</v>
      </c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s="198" customFormat="1" ht="12.75" customHeight="1">
      <c r="A50" s="274">
        <v>1</v>
      </c>
      <c r="B50" s="272">
        <v>44922</v>
      </c>
      <c r="C50" s="273"/>
      <c r="D50" s="273" t="s">
        <v>884</v>
      </c>
      <c r="E50" s="274" t="s">
        <v>540</v>
      </c>
      <c r="F50" s="274">
        <v>819</v>
      </c>
      <c r="G50" s="274">
        <v>805</v>
      </c>
      <c r="H50" s="269">
        <v>805</v>
      </c>
      <c r="I50" s="269" t="s">
        <v>885</v>
      </c>
      <c r="J50" s="268" t="s">
        <v>947</v>
      </c>
      <c r="K50" s="269">
        <f t="shared" ref="K50" si="39">H50-F50</f>
        <v>-14</v>
      </c>
      <c r="L50" s="270">
        <f t="shared" ref="L50" si="40">(H50*N50)*0.07%</f>
        <v>535.32500000000005</v>
      </c>
      <c r="M50" s="271">
        <f t="shared" ref="M50" si="41">(K50*N50)-L50</f>
        <v>-13835.325000000001</v>
      </c>
      <c r="N50" s="269">
        <v>950</v>
      </c>
      <c r="O50" s="268" t="s">
        <v>550</v>
      </c>
      <c r="P50" s="272">
        <v>44566</v>
      </c>
      <c r="Q50" s="200"/>
      <c r="R50" s="203" t="s">
        <v>802</v>
      </c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230"/>
      <c r="AG50" s="229"/>
      <c r="AH50" s="200"/>
      <c r="AI50" s="200"/>
      <c r="AJ50" s="230"/>
      <c r="AK50" s="230"/>
      <c r="AL50" s="230"/>
    </row>
    <row r="51" spans="1:38" s="198" customFormat="1" ht="12.75" customHeight="1">
      <c r="A51" s="274">
        <v>2</v>
      </c>
      <c r="B51" s="272">
        <v>45290</v>
      </c>
      <c r="C51" s="273"/>
      <c r="D51" s="273" t="s">
        <v>891</v>
      </c>
      <c r="E51" s="274" t="s">
        <v>540</v>
      </c>
      <c r="F51" s="274">
        <v>908</v>
      </c>
      <c r="G51" s="274">
        <v>890</v>
      </c>
      <c r="H51" s="269">
        <v>890</v>
      </c>
      <c r="I51" s="269" t="s">
        <v>892</v>
      </c>
      <c r="J51" s="268" t="s">
        <v>912</v>
      </c>
      <c r="K51" s="269">
        <f t="shared" ref="K51:K52" si="42">H51-F51</f>
        <v>-18</v>
      </c>
      <c r="L51" s="270">
        <f t="shared" ref="L51:L52" si="43">(H51*N51)*0.07%</f>
        <v>436.10000000000008</v>
      </c>
      <c r="M51" s="271">
        <f t="shared" ref="M51:M52" si="44">(K51*N51)-L51</f>
        <v>-13036.1</v>
      </c>
      <c r="N51" s="269">
        <v>700</v>
      </c>
      <c r="O51" s="268" t="s">
        <v>550</v>
      </c>
      <c r="P51" s="272">
        <v>44566</v>
      </c>
      <c r="Q51" s="200"/>
      <c r="R51" s="203" t="s">
        <v>802</v>
      </c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230"/>
      <c r="AG51" s="229"/>
      <c r="AH51" s="200"/>
      <c r="AI51" s="200"/>
      <c r="AJ51" s="230"/>
      <c r="AK51" s="230"/>
      <c r="AL51" s="230"/>
    </row>
    <row r="52" spans="1:38" s="198" customFormat="1" ht="12.75" customHeight="1">
      <c r="A52" s="320">
        <v>3</v>
      </c>
      <c r="B52" s="326">
        <v>44928</v>
      </c>
      <c r="C52" s="321"/>
      <c r="D52" s="321" t="s">
        <v>895</v>
      </c>
      <c r="E52" s="320" t="s">
        <v>540</v>
      </c>
      <c r="F52" s="320">
        <v>2852.5</v>
      </c>
      <c r="G52" s="320">
        <v>2805</v>
      </c>
      <c r="H52" s="316">
        <v>2885</v>
      </c>
      <c r="I52" s="316" t="s">
        <v>896</v>
      </c>
      <c r="J52" s="315" t="s">
        <v>703</v>
      </c>
      <c r="K52" s="316">
        <f t="shared" si="42"/>
        <v>32.5</v>
      </c>
      <c r="L52" s="317">
        <f t="shared" si="43"/>
        <v>555.36250000000007</v>
      </c>
      <c r="M52" s="318">
        <f t="shared" si="44"/>
        <v>8382.1375000000007</v>
      </c>
      <c r="N52" s="316">
        <v>275</v>
      </c>
      <c r="O52" s="315" t="s">
        <v>538</v>
      </c>
      <c r="P52" s="319">
        <v>44566</v>
      </c>
      <c r="Q52" s="200"/>
      <c r="R52" s="203" t="s">
        <v>802</v>
      </c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230"/>
      <c r="AG52" s="229"/>
      <c r="AH52" s="200"/>
      <c r="AI52" s="200"/>
      <c r="AJ52" s="230"/>
      <c r="AK52" s="230"/>
      <c r="AL52" s="230"/>
    </row>
    <row r="53" spans="1:38" s="198" customFormat="1" ht="12.75" customHeight="1">
      <c r="A53" s="320">
        <v>4</v>
      </c>
      <c r="B53" s="319">
        <v>44929</v>
      </c>
      <c r="C53" s="321"/>
      <c r="D53" s="321" t="s">
        <v>899</v>
      </c>
      <c r="E53" s="320" t="s">
        <v>540</v>
      </c>
      <c r="F53" s="320">
        <v>4460</v>
      </c>
      <c r="G53" s="320">
        <v>4360</v>
      </c>
      <c r="H53" s="316">
        <v>4525</v>
      </c>
      <c r="I53" s="316" t="s">
        <v>900</v>
      </c>
      <c r="J53" s="315" t="s">
        <v>901</v>
      </c>
      <c r="K53" s="316">
        <f t="shared" ref="K53:K54" si="45">H53-F53</f>
        <v>65</v>
      </c>
      <c r="L53" s="317">
        <f t="shared" ref="L53:L54" si="46">(H53*N53)*0.07%</f>
        <v>395.93750000000006</v>
      </c>
      <c r="M53" s="318">
        <f t="shared" ref="M53:M54" si="47">(K53*N53)-L53</f>
        <v>7729.0625</v>
      </c>
      <c r="N53" s="316">
        <v>125</v>
      </c>
      <c r="O53" s="315" t="s">
        <v>538</v>
      </c>
      <c r="P53" s="319">
        <v>44564</v>
      </c>
      <c r="Q53" s="200"/>
      <c r="R53" s="203" t="s">
        <v>539</v>
      </c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230"/>
      <c r="AG53" s="229"/>
      <c r="AH53" s="200"/>
      <c r="AI53" s="200"/>
      <c r="AJ53" s="230"/>
      <c r="AK53" s="230"/>
      <c r="AL53" s="230"/>
    </row>
    <row r="54" spans="1:38" s="198" customFormat="1" ht="12.75" customHeight="1">
      <c r="A54" s="274">
        <v>5</v>
      </c>
      <c r="B54" s="272">
        <v>44929</v>
      </c>
      <c r="C54" s="273"/>
      <c r="D54" s="273" t="s">
        <v>902</v>
      </c>
      <c r="E54" s="274" t="s">
        <v>540</v>
      </c>
      <c r="F54" s="274">
        <v>3055</v>
      </c>
      <c r="G54" s="274">
        <v>2990</v>
      </c>
      <c r="H54" s="269">
        <v>2990</v>
      </c>
      <c r="I54" s="269" t="s">
        <v>903</v>
      </c>
      <c r="J54" s="268" t="s">
        <v>946</v>
      </c>
      <c r="K54" s="269">
        <f t="shared" si="45"/>
        <v>-65</v>
      </c>
      <c r="L54" s="270">
        <f t="shared" si="46"/>
        <v>418.60000000000008</v>
      </c>
      <c r="M54" s="271">
        <f t="shared" si="47"/>
        <v>-13418.6</v>
      </c>
      <c r="N54" s="269">
        <v>200</v>
      </c>
      <c r="O54" s="268" t="s">
        <v>550</v>
      </c>
      <c r="P54" s="272">
        <v>44567</v>
      </c>
      <c r="Q54" s="200"/>
      <c r="R54" s="203" t="s">
        <v>539</v>
      </c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230"/>
      <c r="AG54" s="229"/>
      <c r="AH54" s="200"/>
      <c r="AI54" s="200"/>
      <c r="AJ54" s="230"/>
      <c r="AK54" s="230"/>
      <c r="AL54" s="230"/>
    </row>
    <row r="55" spans="1:38" s="198" customFormat="1" ht="12.75" customHeight="1">
      <c r="A55" s="274">
        <v>6</v>
      </c>
      <c r="B55" s="285">
        <v>44930</v>
      </c>
      <c r="C55" s="273"/>
      <c r="D55" s="273" t="s">
        <v>919</v>
      </c>
      <c r="E55" s="274" t="s">
        <v>540</v>
      </c>
      <c r="F55" s="274">
        <v>4475</v>
      </c>
      <c r="G55" s="274">
        <v>4370</v>
      </c>
      <c r="H55" s="269">
        <v>4370</v>
      </c>
      <c r="I55" s="269" t="s">
        <v>900</v>
      </c>
      <c r="J55" s="268" t="s">
        <v>979</v>
      </c>
      <c r="K55" s="269">
        <f t="shared" ref="K55" si="48">H55-F55</f>
        <v>-105</v>
      </c>
      <c r="L55" s="270">
        <f t="shared" ref="L55" si="49">(H55*N55)*0.07%</f>
        <v>382.37500000000006</v>
      </c>
      <c r="M55" s="271">
        <f t="shared" ref="M55" si="50">(K55*N55)-L55</f>
        <v>-13507.375</v>
      </c>
      <c r="N55" s="269">
        <v>125</v>
      </c>
      <c r="O55" s="268" t="s">
        <v>550</v>
      </c>
      <c r="P55" s="272">
        <v>44572</v>
      </c>
      <c r="Q55" s="200"/>
      <c r="R55" s="203" t="s">
        <v>539</v>
      </c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230"/>
      <c r="AG55" s="229"/>
      <c r="AH55" s="200"/>
      <c r="AI55" s="200"/>
      <c r="AJ55" s="230"/>
      <c r="AK55" s="230"/>
      <c r="AL55" s="230"/>
    </row>
    <row r="56" spans="1:38" s="198" customFormat="1" ht="12.75" customHeight="1">
      <c r="A56" s="320">
        <v>7</v>
      </c>
      <c r="B56" s="326">
        <v>44930</v>
      </c>
      <c r="C56" s="321"/>
      <c r="D56" s="321" t="s">
        <v>920</v>
      </c>
      <c r="E56" s="320" t="s">
        <v>540</v>
      </c>
      <c r="F56" s="320">
        <v>717</v>
      </c>
      <c r="G56" s="320">
        <v>707</v>
      </c>
      <c r="H56" s="316">
        <v>724.5</v>
      </c>
      <c r="I56" s="316" t="s">
        <v>921</v>
      </c>
      <c r="J56" s="315" t="s">
        <v>937</v>
      </c>
      <c r="K56" s="316">
        <f t="shared" ref="K56" si="51">H56-F56</f>
        <v>7.5</v>
      </c>
      <c r="L56" s="317">
        <f t="shared" ref="L56" si="52">(H56*N56)*0.07%</f>
        <v>659.29500000000007</v>
      </c>
      <c r="M56" s="318">
        <f t="shared" ref="M56" si="53">(K56*N56)-L56</f>
        <v>9090.7049999999999</v>
      </c>
      <c r="N56" s="316">
        <v>1300</v>
      </c>
      <c r="O56" s="315" t="s">
        <v>538</v>
      </c>
      <c r="P56" s="319">
        <v>44566</v>
      </c>
      <c r="Q56" s="200"/>
      <c r="R56" s="203" t="s">
        <v>539</v>
      </c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230"/>
      <c r="AG56" s="229"/>
      <c r="AH56" s="200"/>
      <c r="AI56" s="200"/>
      <c r="AJ56" s="230"/>
      <c r="AK56" s="230"/>
      <c r="AL56" s="230"/>
    </row>
    <row r="57" spans="1:38" s="198" customFormat="1" ht="12.75" customHeight="1">
      <c r="A57" s="320">
        <v>8</v>
      </c>
      <c r="B57" s="326">
        <v>44931</v>
      </c>
      <c r="C57" s="321"/>
      <c r="D57" s="321" t="s">
        <v>938</v>
      </c>
      <c r="E57" s="320" t="s">
        <v>540</v>
      </c>
      <c r="F57" s="320">
        <v>1251</v>
      </c>
      <c r="G57" s="320">
        <v>1233</v>
      </c>
      <c r="H57" s="316">
        <v>1263.5</v>
      </c>
      <c r="I57" s="316" t="s">
        <v>939</v>
      </c>
      <c r="J57" s="315" t="s">
        <v>959</v>
      </c>
      <c r="K57" s="316">
        <f t="shared" ref="K57:K58" si="54">H57-F57</f>
        <v>12.5</v>
      </c>
      <c r="L57" s="317">
        <f t="shared" ref="L57:L58" si="55">(H57*N57)*0.07%</f>
        <v>619.11500000000012</v>
      </c>
      <c r="M57" s="318">
        <f t="shared" ref="M57:M58" si="56">(K57*N57)-L57</f>
        <v>8130.8850000000002</v>
      </c>
      <c r="N57" s="316">
        <v>700</v>
      </c>
      <c r="O57" s="315" t="s">
        <v>538</v>
      </c>
      <c r="P57" s="319">
        <v>44567</v>
      </c>
      <c r="Q57" s="200"/>
      <c r="R57" s="203" t="s">
        <v>539</v>
      </c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230"/>
      <c r="AG57" s="229"/>
      <c r="AH57" s="200"/>
      <c r="AI57" s="200"/>
      <c r="AJ57" s="230"/>
      <c r="AK57" s="230"/>
      <c r="AL57" s="230"/>
    </row>
    <row r="58" spans="1:38" s="198" customFormat="1" ht="12.75" customHeight="1">
      <c r="A58" s="274">
        <v>9</v>
      </c>
      <c r="B58" s="285">
        <v>44935</v>
      </c>
      <c r="C58" s="273"/>
      <c r="D58" s="273" t="s">
        <v>920</v>
      </c>
      <c r="E58" s="274" t="s">
        <v>540</v>
      </c>
      <c r="F58" s="274">
        <v>736</v>
      </c>
      <c r="G58" s="274">
        <v>725</v>
      </c>
      <c r="H58" s="269">
        <v>725</v>
      </c>
      <c r="I58" s="269" t="s">
        <v>957</v>
      </c>
      <c r="J58" s="268" t="s">
        <v>968</v>
      </c>
      <c r="K58" s="269">
        <f t="shared" si="54"/>
        <v>-11</v>
      </c>
      <c r="L58" s="270">
        <f t="shared" si="55"/>
        <v>659.75000000000011</v>
      </c>
      <c r="M58" s="271">
        <f t="shared" si="56"/>
        <v>-14959.75</v>
      </c>
      <c r="N58" s="269">
        <v>1300</v>
      </c>
      <c r="O58" s="268" t="s">
        <v>550</v>
      </c>
      <c r="P58" s="272">
        <v>44571</v>
      </c>
      <c r="Q58" s="200"/>
      <c r="R58" s="203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230"/>
      <c r="AG58" s="229"/>
      <c r="AH58" s="200"/>
      <c r="AI58" s="200"/>
      <c r="AJ58" s="230"/>
      <c r="AK58" s="230"/>
      <c r="AL58" s="230"/>
    </row>
    <row r="59" spans="1:38" s="198" customFormat="1" ht="12.75" customHeight="1">
      <c r="A59" s="320">
        <v>10</v>
      </c>
      <c r="B59" s="326">
        <v>44936</v>
      </c>
      <c r="C59" s="321"/>
      <c r="D59" s="321" t="s">
        <v>966</v>
      </c>
      <c r="E59" s="320" t="s">
        <v>540</v>
      </c>
      <c r="F59" s="320">
        <v>3955</v>
      </c>
      <c r="G59" s="320">
        <v>3865</v>
      </c>
      <c r="H59" s="316">
        <v>4015</v>
      </c>
      <c r="I59" s="316" t="s">
        <v>967</v>
      </c>
      <c r="J59" s="315" t="s">
        <v>746</v>
      </c>
      <c r="K59" s="316">
        <f t="shared" ref="K59" si="57">H59-F59</f>
        <v>60</v>
      </c>
      <c r="L59" s="317">
        <f t="shared" ref="L59" si="58">(H59*N59)*0.07%</f>
        <v>421.57500000000005</v>
      </c>
      <c r="M59" s="318">
        <f t="shared" ref="M59" si="59">(K59*N59)-L59</f>
        <v>8578.4249999999993</v>
      </c>
      <c r="N59" s="316">
        <v>150</v>
      </c>
      <c r="O59" s="315" t="s">
        <v>538</v>
      </c>
      <c r="P59" s="319">
        <v>44571</v>
      </c>
      <c r="Q59" s="200"/>
      <c r="R59" s="203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230"/>
      <c r="AG59" s="229"/>
      <c r="AH59" s="200"/>
      <c r="AI59" s="200"/>
      <c r="AJ59" s="230"/>
      <c r="AK59" s="230"/>
      <c r="AL59" s="230"/>
    </row>
    <row r="60" spans="1:38" s="198" customFormat="1" ht="12.75" customHeight="1">
      <c r="A60" s="320">
        <v>11</v>
      </c>
      <c r="B60" s="326">
        <v>44936</v>
      </c>
      <c r="C60" s="321"/>
      <c r="D60" s="321" t="s">
        <v>974</v>
      </c>
      <c r="E60" s="320" t="s">
        <v>540</v>
      </c>
      <c r="F60" s="320">
        <v>17965</v>
      </c>
      <c r="G60" s="320">
        <v>17795</v>
      </c>
      <c r="H60" s="316">
        <v>18045</v>
      </c>
      <c r="I60" s="316" t="s">
        <v>975</v>
      </c>
      <c r="J60" s="315" t="s">
        <v>983</v>
      </c>
      <c r="K60" s="316">
        <f t="shared" ref="K60:K61" si="60">H60-F60</f>
        <v>80</v>
      </c>
      <c r="L60" s="317">
        <f t="shared" ref="L60:L61" si="61">(H60*N60)*0.07%</f>
        <v>631.57500000000005</v>
      </c>
      <c r="M60" s="318">
        <f t="shared" ref="M60:M61" si="62">(K60*N60)-L60</f>
        <v>3368.4250000000002</v>
      </c>
      <c r="N60" s="316">
        <v>50</v>
      </c>
      <c r="O60" s="315" t="s">
        <v>538</v>
      </c>
      <c r="P60" s="319">
        <v>44572</v>
      </c>
      <c r="Q60" s="200"/>
      <c r="R60" s="203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230"/>
      <c r="AG60" s="229"/>
      <c r="AH60" s="200"/>
      <c r="AI60" s="200"/>
      <c r="AJ60" s="230"/>
      <c r="AK60" s="230"/>
      <c r="AL60" s="230"/>
    </row>
    <row r="61" spans="1:38" s="198" customFormat="1" ht="12.75" customHeight="1">
      <c r="A61" s="320">
        <v>12</v>
      </c>
      <c r="B61" s="326">
        <v>44937</v>
      </c>
      <c r="C61" s="321"/>
      <c r="D61" s="321" t="s">
        <v>920</v>
      </c>
      <c r="E61" s="320" t="s">
        <v>540</v>
      </c>
      <c r="F61" s="320">
        <v>718</v>
      </c>
      <c r="G61" s="320">
        <v>708</v>
      </c>
      <c r="H61" s="316">
        <v>724.5</v>
      </c>
      <c r="I61" s="316" t="s">
        <v>982</v>
      </c>
      <c r="J61" s="315" t="s">
        <v>997</v>
      </c>
      <c r="K61" s="316">
        <f t="shared" si="60"/>
        <v>6.5</v>
      </c>
      <c r="L61" s="317">
        <f t="shared" si="61"/>
        <v>659.29500000000007</v>
      </c>
      <c r="M61" s="318">
        <f t="shared" si="62"/>
        <v>7790.7049999999999</v>
      </c>
      <c r="N61" s="316">
        <v>1300</v>
      </c>
      <c r="O61" s="315" t="s">
        <v>538</v>
      </c>
      <c r="P61" s="319">
        <v>44939</v>
      </c>
      <c r="Q61" s="200"/>
      <c r="R61" s="203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230"/>
      <c r="AG61" s="229"/>
      <c r="AH61" s="200"/>
      <c r="AI61" s="200"/>
      <c r="AJ61" s="230"/>
      <c r="AK61" s="230"/>
      <c r="AL61" s="230"/>
    </row>
    <row r="62" spans="1:38" s="198" customFormat="1" ht="12.75" customHeight="1">
      <c r="A62" s="274">
        <v>13</v>
      </c>
      <c r="B62" s="285">
        <v>44937</v>
      </c>
      <c r="C62" s="273"/>
      <c r="D62" s="273" t="s">
        <v>966</v>
      </c>
      <c r="E62" s="274" t="s">
        <v>540</v>
      </c>
      <c r="F62" s="274">
        <v>3940</v>
      </c>
      <c r="G62" s="274">
        <v>3850</v>
      </c>
      <c r="H62" s="269">
        <v>3860</v>
      </c>
      <c r="I62" s="269" t="s">
        <v>967</v>
      </c>
      <c r="J62" s="268" t="s">
        <v>985</v>
      </c>
      <c r="K62" s="269">
        <f t="shared" ref="K62" si="63">H62-F62</f>
        <v>-80</v>
      </c>
      <c r="L62" s="270">
        <f t="shared" ref="L62" si="64">(H62*N62)*0.07%</f>
        <v>405.30000000000007</v>
      </c>
      <c r="M62" s="271">
        <f t="shared" ref="M62" si="65">(K62*N62)-L62</f>
        <v>-12405.3</v>
      </c>
      <c r="N62" s="269">
        <v>150</v>
      </c>
      <c r="O62" s="268" t="s">
        <v>550</v>
      </c>
      <c r="P62" s="272">
        <v>44573</v>
      </c>
      <c r="Q62" s="200"/>
      <c r="R62" s="203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230"/>
      <c r="AG62" s="229"/>
      <c r="AH62" s="200"/>
      <c r="AI62" s="200"/>
      <c r="AJ62" s="230"/>
      <c r="AK62" s="230"/>
      <c r="AL62" s="230"/>
    </row>
    <row r="63" spans="1:38" s="198" customFormat="1" ht="12.75" customHeight="1">
      <c r="A63" s="201"/>
      <c r="B63" s="199"/>
      <c r="C63" s="235"/>
      <c r="D63" s="235"/>
      <c r="E63" s="201"/>
      <c r="F63" s="201"/>
      <c r="G63" s="201"/>
      <c r="H63" s="202"/>
      <c r="I63" s="202"/>
      <c r="J63" s="226"/>
      <c r="K63" s="235"/>
      <c r="L63" s="201"/>
      <c r="M63" s="201"/>
      <c r="N63" s="201"/>
      <c r="O63" s="202"/>
      <c r="P63" s="202"/>
      <c r="Q63" s="200"/>
      <c r="R63" s="203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230"/>
      <c r="AG63" s="229"/>
      <c r="AH63" s="200"/>
      <c r="AI63" s="200"/>
      <c r="AJ63" s="230"/>
      <c r="AK63" s="230"/>
      <c r="AL63" s="230"/>
    </row>
    <row r="64" spans="1:38" s="198" customFormat="1" ht="12.75" customHeight="1">
      <c r="A64" s="201"/>
      <c r="B64" s="199"/>
      <c r="C64" s="235"/>
      <c r="D64" s="235"/>
      <c r="E64" s="201"/>
      <c r="F64" s="201"/>
      <c r="G64" s="201"/>
      <c r="H64" s="202"/>
      <c r="I64" s="202"/>
      <c r="J64" s="226"/>
      <c r="K64" s="235"/>
      <c r="L64" s="201"/>
      <c r="M64" s="201"/>
      <c r="N64" s="201"/>
      <c r="O64" s="202"/>
      <c r="P64" s="202"/>
      <c r="Q64" s="200"/>
      <c r="R64" s="203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230"/>
      <c r="AG64" s="229"/>
      <c r="AH64" s="200"/>
      <c r="AI64" s="200"/>
      <c r="AJ64" s="230"/>
      <c r="AK64" s="230"/>
      <c r="AL64" s="230"/>
    </row>
    <row r="65" spans="1:38" ht="38.25" customHeight="1">
      <c r="A65" s="137" t="s">
        <v>560</v>
      </c>
      <c r="B65" s="137"/>
      <c r="C65" s="137"/>
      <c r="D65" s="137"/>
      <c r="E65" s="138"/>
      <c r="F65" s="102"/>
      <c r="G65" s="102"/>
      <c r="H65" s="102"/>
      <c r="I65" s="102"/>
      <c r="J65" s="1"/>
      <c r="K65" s="6"/>
      <c r="L65" s="6"/>
      <c r="M65" s="6"/>
      <c r="N65" s="1"/>
      <c r="O65" s="1"/>
      <c r="P65" s="41"/>
      <c r="Q65" s="4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41"/>
      <c r="AH65" s="41"/>
      <c r="AI65" s="41"/>
      <c r="AJ65" s="41"/>
      <c r="AK65" s="41"/>
      <c r="AL65" s="41"/>
    </row>
    <row r="66" spans="1:38" ht="38.25">
      <c r="A66" s="94" t="s">
        <v>16</v>
      </c>
      <c r="B66" s="94" t="s">
        <v>515</v>
      </c>
      <c r="C66" s="94"/>
      <c r="D66" s="95" t="s">
        <v>526</v>
      </c>
      <c r="E66" s="94" t="s">
        <v>527</v>
      </c>
      <c r="F66" s="94" t="s">
        <v>528</v>
      </c>
      <c r="G66" s="94" t="s">
        <v>548</v>
      </c>
      <c r="H66" s="94" t="s">
        <v>530</v>
      </c>
      <c r="I66" s="94" t="s">
        <v>531</v>
      </c>
      <c r="J66" s="93" t="s">
        <v>532</v>
      </c>
      <c r="K66" s="93" t="s">
        <v>561</v>
      </c>
      <c r="L66" s="96" t="s">
        <v>534</v>
      </c>
      <c r="M66" s="136" t="s">
        <v>557</v>
      </c>
      <c r="N66" s="94" t="s">
        <v>558</v>
      </c>
      <c r="O66" s="94" t="s">
        <v>536</v>
      </c>
      <c r="P66" s="95" t="s">
        <v>537</v>
      </c>
      <c r="Q66" s="4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41"/>
      <c r="AH66" s="41"/>
      <c r="AI66" s="41"/>
      <c r="AJ66" s="41"/>
      <c r="AK66" s="41"/>
      <c r="AL66" s="41"/>
    </row>
    <row r="67" spans="1:38" s="198" customFormat="1" ht="15.6" customHeight="1">
      <c r="A67" s="267">
        <v>1</v>
      </c>
      <c r="B67" s="272">
        <v>44924</v>
      </c>
      <c r="C67" s="273"/>
      <c r="D67" s="273" t="s">
        <v>889</v>
      </c>
      <c r="E67" s="274" t="s">
        <v>540</v>
      </c>
      <c r="F67" s="274">
        <v>54</v>
      </c>
      <c r="G67" s="274">
        <v>36</v>
      </c>
      <c r="H67" s="269">
        <v>36</v>
      </c>
      <c r="I67" s="290" t="s">
        <v>890</v>
      </c>
      <c r="J67" s="268" t="s">
        <v>912</v>
      </c>
      <c r="K67" s="269">
        <f t="shared" ref="K67" si="66">H67-F67</f>
        <v>-18</v>
      </c>
      <c r="L67" s="270">
        <v>100</v>
      </c>
      <c r="M67" s="271">
        <f t="shared" ref="M67" si="67">(K67*N67)-L67</f>
        <v>-5500</v>
      </c>
      <c r="N67" s="269">
        <v>300</v>
      </c>
      <c r="O67" s="268" t="s">
        <v>550</v>
      </c>
      <c r="P67" s="272">
        <v>44929</v>
      </c>
      <c r="Q67" s="197"/>
      <c r="R67" s="203" t="s">
        <v>802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267">
        <v>2</v>
      </c>
      <c r="B68" s="285">
        <v>45290</v>
      </c>
      <c r="C68" s="273"/>
      <c r="D68" s="273" t="s">
        <v>893</v>
      </c>
      <c r="E68" s="274" t="s">
        <v>540</v>
      </c>
      <c r="F68" s="274">
        <v>42</v>
      </c>
      <c r="G68" s="274">
        <v>25</v>
      </c>
      <c r="H68" s="269">
        <v>27</v>
      </c>
      <c r="I68" s="290" t="s">
        <v>888</v>
      </c>
      <c r="J68" s="268" t="s">
        <v>911</v>
      </c>
      <c r="K68" s="269">
        <f t="shared" ref="K68" si="68">H68-F68</f>
        <v>-15</v>
      </c>
      <c r="L68" s="270">
        <v>100</v>
      </c>
      <c r="M68" s="271">
        <f t="shared" ref="M68" si="69">(K68*N68)-L68</f>
        <v>-4600</v>
      </c>
      <c r="N68" s="269">
        <v>300</v>
      </c>
      <c r="O68" s="268" t="s">
        <v>550</v>
      </c>
      <c r="P68" s="272">
        <v>44928</v>
      </c>
      <c r="Q68" s="197"/>
      <c r="R68" s="203" t="s">
        <v>802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267">
        <v>3</v>
      </c>
      <c r="B69" s="285">
        <v>44928</v>
      </c>
      <c r="C69" s="273"/>
      <c r="D69" s="273" t="s">
        <v>894</v>
      </c>
      <c r="E69" s="274" t="s">
        <v>540</v>
      </c>
      <c r="F69" s="274">
        <v>56</v>
      </c>
      <c r="G69" s="274">
        <v>35</v>
      </c>
      <c r="H69" s="269">
        <v>35</v>
      </c>
      <c r="I69" s="290" t="s">
        <v>879</v>
      </c>
      <c r="J69" s="268" t="s">
        <v>922</v>
      </c>
      <c r="K69" s="269">
        <f t="shared" ref="K69" si="70">H69-F69</f>
        <v>-21</v>
      </c>
      <c r="L69" s="270">
        <v>100</v>
      </c>
      <c r="M69" s="271">
        <f t="shared" ref="M69" si="71">(K69*N69)-L69</f>
        <v>-5350</v>
      </c>
      <c r="N69" s="269">
        <v>250</v>
      </c>
      <c r="O69" s="268" t="s">
        <v>550</v>
      </c>
      <c r="P69" s="272">
        <v>44930</v>
      </c>
      <c r="Q69" s="197"/>
      <c r="R69" s="203" t="s">
        <v>539</v>
      </c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267">
        <v>4</v>
      </c>
      <c r="B70" s="285">
        <v>44929</v>
      </c>
      <c r="C70" s="273"/>
      <c r="D70" s="273" t="s">
        <v>904</v>
      </c>
      <c r="E70" s="274" t="s">
        <v>540</v>
      </c>
      <c r="F70" s="274">
        <v>32</v>
      </c>
      <c r="G70" s="274">
        <v>19.5</v>
      </c>
      <c r="H70" s="269">
        <v>19.5</v>
      </c>
      <c r="I70" s="290" t="s">
        <v>905</v>
      </c>
      <c r="J70" s="268" t="s">
        <v>933</v>
      </c>
      <c r="K70" s="269">
        <f t="shared" ref="K70" si="72">H70-F70</f>
        <v>-12.5</v>
      </c>
      <c r="L70" s="270">
        <v>100</v>
      </c>
      <c r="M70" s="271">
        <f t="shared" ref="M70" si="73">(K70*N70)-L70</f>
        <v>-5100</v>
      </c>
      <c r="N70" s="269">
        <v>400</v>
      </c>
      <c r="O70" s="268" t="s">
        <v>550</v>
      </c>
      <c r="P70" s="272">
        <v>44931</v>
      </c>
      <c r="Q70" s="197"/>
      <c r="R70" s="203" t="s">
        <v>539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331">
        <v>5</v>
      </c>
      <c r="B71" s="326">
        <v>44929</v>
      </c>
      <c r="C71" s="321"/>
      <c r="D71" s="321" t="s">
        <v>906</v>
      </c>
      <c r="E71" s="320" t="s">
        <v>540</v>
      </c>
      <c r="F71" s="320">
        <v>25.5</v>
      </c>
      <c r="G71" s="320">
        <v>18</v>
      </c>
      <c r="H71" s="316">
        <v>29.5</v>
      </c>
      <c r="I71" s="332" t="s">
        <v>907</v>
      </c>
      <c r="J71" s="315" t="s">
        <v>934</v>
      </c>
      <c r="K71" s="316">
        <f t="shared" ref="K71" si="74">H71-F71</f>
        <v>4</v>
      </c>
      <c r="L71" s="317">
        <v>100</v>
      </c>
      <c r="M71" s="318">
        <f t="shared" ref="M71" si="75">(K71*N71)-L71</f>
        <v>2500</v>
      </c>
      <c r="N71" s="316">
        <v>650</v>
      </c>
      <c r="O71" s="315" t="s">
        <v>538</v>
      </c>
      <c r="P71" s="319">
        <v>44931</v>
      </c>
      <c r="Q71" s="197"/>
      <c r="R71" s="203" t="s">
        <v>539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331">
        <v>6</v>
      </c>
      <c r="B72" s="326">
        <v>44929</v>
      </c>
      <c r="C72" s="321"/>
      <c r="D72" s="321" t="s">
        <v>909</v>
      </c>
      <c r="E72" s="320" t="s">
        <v>540</v>
      </c>
      <c r="F72" s="320">
        <v>9.5</v>
      </c>
      <c r="G72" s="320">
        <v>4.5</v>
      </c>
      <c r="H72" s="316">
        <v>11.5</v>
      </c>
      <c r="I72" s="332" t="s">
        <v>910</v>
      </c>
      <c r="J72" s="315" t="s">
        <v>935</v>
      </c>
      <c r="K72" s="316">
        <f t="shared" ref="K72" si="76">H72-F72</f>
        <v>2</v>
      </c>
      <c r="L72" s="317">
        <v>100</v>
      </c>
      <c r="M72" s="318">
        <f t="shared" ref="M72" si="77">(K72*N72)-L72</f>
        <v>1700</v>
      </c>
      <c r="N72" s="316">
        <v>900</v>
      </c>
      <c r="O72" s="315" t="s">
        <v>538</v>
      </c>
      <c r="P72" s="319">
        <v>44931</v>
      </c>
      <c r="Q72" s="197"/>
      <c r="R72" s="203" t="s">
        <v>539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331">
        <v>7</v>
      </c>
      <c r="B73" s="326">
        <v>44930</v>
      </c>
      <c r="C73" s="321"/>
      <c r="D73" s="321" t="s">
        <v>917</v>
      </c>
      <c r="E73" s="320" t="s">
        <v>540</v>
      </c>
      <c r="F73" s="320">
        <v>48</v>
      </c>
      <c r="G73" s="320">
        <v>19</v>
      </c>
      <c r="H73" s="316">
        <v>58</v>
      </c>
      <c r="I73" s="332" t="s">
        <v>918</v>
      </c>
      <c r="J73" s="315" t="s">
        <v>936</v>
      </c>
      <c r="K73" s="316">
        <f t="shared" ref="K73" si="78">H73-F73</f>
        <v>10</v>
      </c>
      <c r="L73" s="317">
        <v>100</v>
      </c>
      <c r="M73" s="318">
        <f t="shared" ref="M73" si="79">(K73*N73)-L73</f>
        <v>1650</v>
      </c>
      <c r="N73" s="316">
        <v>175</v>
      </c>
      <c r="O73" s="315" t="s">
        <v>538</v>
      </c>
      <c r="P73" s="319">
        <v>44931</v>
      </c>
      <c r="Q73" s="197"/>
      <c r="R73" s="203" t="s">
        <v>539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331">
        <v>8</v>
      </c>
      <c r="B74" s="326">
        <v>44930</v>
      </c>
      <c r="C74" s="321"/>
      <c r="D74" s="321" t="s">
        <v>923</v>
      </c>
      <c r="E74" s="320" t="s">
        <v>540</v>
      </c>
      <c r="F74" s="320">
        <v>51.5</v>
      </c>
      <c r="G74" s="320">
        <v>19</v>
      </c>
      <c r="H74" s="316">
        <v>71.5</v>
      </c>
      <c r="I74" s="332" t="s">
        <v>924</v>
      </c>
      <c r="J74" s="315" t="s">
        <v>925</v>
      </c>
      <c r="K74" s="316">
        <f t="shared" ref="K74:K75" si="80">H74-F74</f>
        <v>20</v>
      </c>
      <c r="L74" s="317">
        <v>100</v>
      </c>
      <c r="M74" s="318">
        <f t="shared" ref="M74:M75" si="81">(K74*N74)-L74</f>
        <v>900</v>
      </c>
      <c r="N74" s="316">
        <v>50</v>
      </c>
      <c r="O74" s="315" t="s">
        <v>538</v>
      </c>
      <c r="P74" s="319">
        <v>44930</v>
      </c>
      <c r="Q74" s="197"/>
      <c r="R74" s="203" t="s">
        <v>539</v>
      </c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267">
        <v>9</v>
      </c>
      <c r="B75" s="285">
        <v>44931</v>
      </c>
      <c r="C75" s="273"/>
      <c r="D75" s="273" t="s">
        <v>909</v>
      </c>
      <c r="E75" s="274" t="s">
        <v>540</v>
      </c>
      <c r="F75" s="274">
        <v>9.25</v>
      </c>
      <c r="G75" s="274">
        <v>4.5</v>
      </c>
      <c r="H75" s="269">
        <v>4.5</v>
      </c>
      <c r="I75" s="290" t="s">
        <v>942</v>
      </c>
      <c r="J75" s="268" t="s">
        <v>987</v>
      </c>
      <c r="K75" s="269">
        <f t="shared" si="80"/>
        <v>-4.75</v>
      </c>
      <c r="L75" s="270">
        <v>100</v>
      </c>
      <c r="M75" s="271">
        <f t="shared" si="81"/>
        <v>-4375</v>
      </c>
      <c r="N75" s="269">
        <v>900</v>
      </c>
      <c r="O75" s="268" t="s">
        <v>550</v>
      </c>
      <c r="P75" s="272">
        <v>44938</v>
      </c>
      <c r="Q75" s="197"/>
      <c r="R75" s="203" t="s">
        <v>539</v>
      </c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331">
        <v>10</v>
      </c>
      <c r="B76" s="326">
        <v>44932</v>
      </c>
      <c r="C76" s="321"/>
      <c r="D76" s="321" t="s">
        <v>944</v>
      </c>
      <c r="E76" s="320" t="s">
        <v>540</v>
      </c>
      <c r="F76" s="320">
        <v>42</v>
      </c>
      <c r="G76" s="320">
        <v>27</v>
      </c>
      <c r="H76" s="316">
        <v>49</v>
      </c>
      <c r="I76" s="332" t="s">
        <v>945</v>
      </c>
      <c r="J76" s="315" t="s">
        <v>949</v>
      </c>
      <c r="K76" s="316">
        <f t="shared" ref="K76:K77" si="82">H76-F76</f>
        <v>7</v>
      </c>
      <c r="L76" s="317">
        <v>100</v>
      </c>
      <c r="M76" s="318">
        <f t="shared" ref="M76:M77" si="83">(K76*N76)-L76</f>
        <v>2000</v>
      </c>
      <c r="N76" s="316">
        <v>300</v>
      </c>
      <c r="O76" s="315" t="s">
        <v>538</v>
      </c>
      <c r="P76" s="319">
        <v>44935</v>
      </c>
      <c r="Q76" s="197"/>
      <c r="R76" s="203" t="s">
        <v>802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267">
        <v>11</v>
      </c>
      <c r="B77" s="285">
        <v>44935</v>
      </c>
      <c r="C77" s="273"/>
      <c r="D77" s="273" t="s">
        <v>958</v>
      </c>
      <c r="E77" s="274" t="s">
        <v>540</v>
      </c>
      <c r="F77" s="274">
        <v>45</v>
      </c>
      <c r="G77" s="274">
        <v>28</v>
      </c>
      <c r="H77" s="269">
        <v>28</v>
      </c>
      <c r="I77" s="290" t="s">
        <v>945</v>
      </c>
      <c r="J77" s="268" t="s">
        <v>964</v>
      </c>
      <c r="K77" s="269">
        <f t="shared" si="82"/>
        <v>-17</v>
      </c>
      <c r="L77" s="270">
        <v>100</v>
      </c>
      <c r="M77" s="271">
        <f t="shared" si="83"/>
        <v>-5200</v>
      </c>
      <c r="N77" s="269">
        <v>300</v>
      </c>
      <c r="O77" s="268" t="s">
        <v>550</v>
      </c>
      <c r="P77" s="272">
        <v>44936</v>
      </c>
      <c r="Q77" s="197"/>
      <c r="R77" s="203"/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267">
        <v>12</v>
      </c>
      <c r="B78" s="285">
        <v>44936</v>
      </c>
      <c r="C78" s="273"/>
      <c r="D78" s="273" t="s">
        <v>962</v>
      </c>
      <c r="E78" s="274" t="s">
        <v>540</v>
      </c>
      <c r="F78" s="274">
        <v>9</v>
      </c>
      <c r="G78" s="274">
        <v>5</v>
      </c>
      <c r="H78" s="269">
        <v>5</v>
      </c>
      <c r="I78" s="290" t="s">
        <v>963</v>
      </c>
      <c r="J78" s="268" t="s">
        <v>986</v>
      </c>
      <c r="K78" s="269">
        <f t="shared" ref="K78" si="84">H78-F78</f>
        <v>-4</v>
      </c>
      <c r="L78" s="270">
        <v>100</v>
      </c>
      <c r="M78" s="271">
        <f t="shared" ref="M78" si="85">(K78*N78)-L78</f>
        <v>-5300</v>
      </c>
      <c r="N78" s="269">
        <v>1300</v>
      </c>
      <c r="O78" s="268" t="s">
        <v>550</v>
      </c>
      <c r="P78" s="272">
        <v>44938</v>
      </c>
      <c r="Q78" s="197"/>
      <c r="R78" s="203"/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267">
        <v>13</v>
      </c>
      <c r="B79" s="285">
        <v>44936</v>
      </c>
      <c r="C79" s="273"/>
      <c r="D79" s="273" t="s">
        <v>965</v>
      </c>
      <c r="E79" s="274" t="s">
        <v>540</v>
      </c>
      <c r="F79" s="274">
        <v>61.5</v>
      </c>
      <c r="G79" s="274">
        <v>30</v>
      </c>
      <c r="H79" s="269">
        <v>30</v>
      </c>
      <c r="I79" s="290" t="s">
        <v>924</v>
      </c>
      <c r="J79" s="268" t="s">
        <v>977</v>
      </c>
      <c r="K79" s="269">
        <f t="shared" ref="K79:K80" si="86">H79-F79</f>
        <v>-31.5</v>
      </c>
      <c r="L79" s="270">
        <v>100</v>
      </c>
      <c r="M79" s="271">
        <f t="shared" ref="M79:M80" si="87">(K79*N79)-L79</f>
        <v>-1675</v>
      </c>
      <c r="N79" s="269">
        <v>50</v>
      </c>
      <c r="O79" s="268" t="s">
        <v>550</v>
      </c>
      <c r="P79" s="272">
        <v>44936</v>
      </c>
      <c r="Q79" s="197"/>
      <c r="R79" s="203"/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331">
        <v>14</v>
      </c>
      <c r="B80" s="326">
        <v>44936</v>
      </c>
      <c r="C80" s="321"/>
      <c r="D80" s="321" t="s">
        <v>971</v>
      </c>
      <c r="E80" s="320" t="s">
        <v>540</v>
      </c>
      <c r="F80" s="320">
        <v>39</v>
      </c>
      <c r="G80" s="320">
        <v>14</v>
      </c>
      <c r="H80" s="316">
        <v>50.5</v>
      </c>
      <c r="I80" s="332" t="s">
        <v>972</v>
      </c>
      <c r="J80" s="315" t="s">
        <v>973</v>
      </c>
      <c r="K80" s="316">
        <f t="shared" si="86"/>
        <v>11.5</v>
      </c>
      <c r="L80" s="317">
        <v>100</v>
      </c>
      <c r="M80" s="318">
        <f t="shared" si="87"/>
        <v>1625</v>
      </c>
      <c r="N80" s="316">
        <v>150</v>
      </c>
      <c r="O80" s="315" t="s">
        <v>538</v>
      </c>
      <c r="P80" s="319">
        <v>44936</v>
      </c>
      <c r="Q80" s="197"/>
      <c r="R80" s="203"/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331">
        <v>15</v>
      </c>
      <c r="B81" s="326">
        <v>44936</v>
      </c>
      <c r="C81" s="321"/>
      <c r="D81" s="321" t="s">
        <v>944</v>
      </c>
      <c r="E81" s="320" t="s">
        <v>540</v>
      </c>
      <c r="F81" s="320">
        <v>38</v>
      </c>
      <c r="G81" s="320">
        <v>23</v>
      </c>
      <c r="H81" s="316">
        <v>47</v>
      </c>
      <c r="I81" s="332" t="s">
        <v>945</v>
      </c>
      <c r="J81" s="315" t="s">
        <v>745</v>
      </c>
      <c r="K81" s="316">
        <f t="shared" ref="K81" si="88">H81-F81</f>
        <v>9</v>
      </c>
      <c r="L81" s="317">
        <v>100</v>
      </c>
      <c r="M81" s="318">
        <f t="shared" ref="M81" si="89">(K81*N81)-L81</f>
        <v>2600</v>
      </c>
      <c r="N81" s="316">
        <v>300</v>
      </c>
      <c r="O81" s="315" t="s">
        <v>538</v>
      </c>
      <c r="P81" s="319">
        <v>44937</v>
      </c>
      <c r="Q81" s="197"/>
      <c r="R81" s="203"/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331">
        <v>16</v>
      </c>
      <c r="B82" s="326">
        <v>44937</v>
      </c>
      <c r="C82" s="321"/>
      <c r="D82" s="321" t="s">
        <v>980</v>
      </c>
      <c r="E82" s="320" t="s">
        <v>540</v>
      </c>
      <c r="F82" s="320">
        <v>47.5</v>
      </c>
      <c r="G82" s="320">
        <v>17</v>
      </c>
      <c r="H82" s="316">
        <v>70</v>
      </c>
      <c r="I82" s="332" t="s">
        <v>918</v>
      </c>
      <c r="J82" s="315" t="s">
        <v>981</v>
      </c>
      <c r="K82" s="316">
        <f t="shared" ref="K82:K84" si="90">H82-F82</f>
        <v>22.5</v>
      </c>
      <c r="L82" s="317">
        <v>100</v>
      </c>
      <c r="M82" s="318">
        <f t="shared" ref="M82:M85" si="91">(K82*N82)-L82</f>
        <v>1025</v>
      </c>
      <c r="N82" s="316">
        <v>50</v>
      </c>
      <c r="O82" s="315" t="s">
        <v>538</v>
      </c>
      <c r="P82" s="319">
        <v>44937</v>
      </c>
      <c r="Q82" s="197"/>
      <c r="R82" s="203"/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31">
        <v>17</v>
      </c>
      <c r="B83" s="326">
        <v>44942</v>
      </c>
      <c r="C83" s="321"/>
      <c r="D83" s="321" t="s">
        <v>1003</v>
      </c>
      <c r="E83" s="320" t="s">
        <v>540</v>
      </c>
      <c r="F83" s="320">
        <v>21</v>
      </c>
      <c r="G83" s="320">
        <v>7</v>
      </c>
      <c r="H83" s="316">
        <v>29</v>
      </c>
      <c r="I83" s="332" t="s">
        <v>1004</v>
      </c>
      <c r="J83" s="315" t="s">
        <v>1046</v>
      </c>
      <c r="K83" s="316">
        <f t="shared" si="90"/>
        <v>8</v>
      </c>
      <c r="L83" s="317">
        <v>100</v>
      </c>
      <c r="M83" s="318">
        <f t="shared" si="91"/>
        <v>2300</v>
      </c>
      <c r="N83" s="316">
        <v>300</v>
      </c>
      <c r="O83" s="315" t="s">
        <v>538</v>
      </c>
      <c r="P83" s="319">
        <v>44943</v>
      </c>
      <c r="Q83" s="197"/>
      <c r="R83" s="203"/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381">
        <v>18</v>
      </c>
      <c r="B84" s="383">
        <v>44943</v>
      </c>
      <c r="C84" s="321"/>
      <c r="D84" s="321" t="s">
        <v>1048</v>
      </c>
      <c r="E84" s="320" t="s">
        <v>540</v>
      </c>
      <c r="F84" s="320">
        <v>49</v>
      </c>
      <c r="G84" s="320"/>
      <c r="H84" s="316">
        <v>66</v>
      </c>
      <c r="I84" s="332"/>
      <c r="J84" s="381" t="s">
        <v>1056</v>
      </c>
      <c r="K84" s="316">
        <f t="shared" si="90"/>
        <v>17</v>
      </c>
      <c r="L84" s="317">
        <v>100</v>
      </c>
      <c r="M84" s="318">
        <f t="shared" si="91"/>
        <v>4575</v>
      </c>
      <c r="N84" s="316">
        <v>275</v>
      </c>
      <c r="O84" s="381" t="s">
        <v>538</v>
      </c>
      <c r="P84" s="383">
        <v>44944</v>
      </c>
      <c r="Q84" s="197"/>
      <c r="R84" s="203"/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382"/>
      <c r="B85" s="382"/>
      <c r="C85" s="321"/>
      <c r="D85" s="321" t="s">
        <v>1049</v>
      </c>
      <c r="E85" s="320" t="s">
        <v>1050</v>
      </c>
      <c r="F85" s="320">
        <v>29</v>
      </c>
      <c r="G85" s="320"/>
      <c r="H85" s="316">
        <v>35</v>
      </c>
      <c r="I85" s="332"/>
      <c r="J85" s="382"/>
      <c r="K85" s="316">
        <f>F85-H85</f>
        <v>-6</v>
      </c>
      <c r="L85" s="317">
        <v>100</v>
      </c>
      <c r="M85" s="318">
        <f t="shared" si="91"/>
        <v>-1750</v>
      </c>
      <c r="N85" s="316">
        <v>275</v>
      </c>
      <c r="O85" s="382"/>
      <c r="P85" s="382"/>
      <c r="Q85" s="197"/>
      <c r="R85" s="203"/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331">
        <v>19</v>
      </c>
      <c r="B86" s="326">
        <v>44944</v>
      </c>
      <c r="C86" s="321"/>
      <c r="D86" s="321" t="s">
        <v>1054</v>
      </c>
      <c r="E86" s="320" t="s">
        <v>540</v>
      </c>
      <c r="F86" s="320">
        <v>102</v>
      </c>
      <c r="G86" s="320">
        <v>60</v>
      </c>
      <c r="H86" s="316">
        <v>128</v>
      </c>
      <c r="I86" s="332" t="s">
        <v>1055</v>
      </c>
      <c r="J86" s="315" t="s">
        <v>1046</v>
      </c>
      <c r="K86" s="316">
        <f t="shared" ref="K86" si="92">H86-F86</f>
        <v>26</v>
      </c>
      <c r="L86" s="317">
        <v>100</v>
      </c>
      <c r="M86" s="318">
        <f t="shared" ref="M86" si="93">(K86*N86)-L86</f>
        <v>2500</v>
      </c>
      <c r="N86" s="316">
        <v>100</v>
      </c>
      <c r="O86" s="315" t="s">
        <v>538</v>
      </c>
      <c r="P86" s="319">
        <v>44943</v>
      </c>
      <c r="Q86" s="197"/>
      <c r="R86" s="203"/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300">
        <v>20</v>
      </c>
      <c r="B87" s="244">
        <v>44944</v>
      </c>
      <c r="C87" s="235"/>
      <c r="D87" s="235" t="s">
        <v>1057</v>
      </c>
      <c r="E87" s="201" t="s">
        <v>540</v>
      </c>
      <c r="F87" s="201" t="s">
        <v>1058</v>
      </c>
      <c r="G87" s="201">
        <v>2</v>
      </c>
      <c r="H87" s="202"/>
      <c r="I87" s="301" t="s">
        <v>1059</v>
      </c>
      <c r="J87" s="226" t="s">
        <v>541</v>
      </c>
      <c r="K87" s="202"/>
      <c r="L87" s="218"/>
      <c r="M87" s="219"/>
      <c r="N87" s="202"/>
      <c r="O87" s="226"/>
      <c r="P87" s="199"/>
      <c r="Q87" s="197"/>
      <c r="R87" s="203"/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300"/>
      <c r="B88" s="244"/>
      <c r="C88" s="235"/>
      <c r="D88" s="235"/>
      <c r="E88" s="201"/>
      <c r="F88" s="201"/>
      <c r="G88" s="201"/>
      <c r="H88" s="202"/>
      <c r="I88" s="301"/>
      <c r="J88" s="226"/>
      <c r="K88" s="202"/>
      <c r="L88" s="218"/>
      <c r="M88" s="219"/>
      <c r="N88" s="202"/>
      <c r="O88" s="226"/>
      <c r="P88" s="199"/>
      <c r="Q88" s="197"/>
      <c r="R88" s="203"/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300"/>
      <c r="B89" s="244"/>
      <c r="C89" s="235"/>
      <c r="D89" s="235"/>
      <c r="E89" s="201"/>
      <c r="F89" s="201"/>
      <c r="G89" s="201"/>
      <c r="H89" s="202"/>
      <c r="I89" s="301"/>
      <c r="J89" s="226"/>
      <c r="K89" s="202"/>
      <c r="L89" s="218"/>
      <c r="M89" s="219"/>
      <c r="N89" s="202"/>
      <c r="O89" s="226"/>
      <c r="P89" s="199"/>
      <c r="Q89" s="197"/>
      <c r="R89" s="203"/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300"/>
      <c r="B90" s="244"/>
      <c r="C90" s="235"/>
      <c r="D90" s="235"/>
      <c r="E90" s="201"/>
      <c r="F90" s="201"/>
      <c r="G90" s="201"/>
      <c r="H90" s="202"/>
      <c r="I90" s="301"/>
      <c r="J90" s="226"/>
      <c r="K90" s="202"/>
      <c r="L90" s="218"/>
      <c r="M90" s="219"/>
      <c r="N90" s="202"/>
      <c r="O90" s="226"/>
      <c r="P90" s="199"/>
      <c r="Q90" s="197"/>
      <c r="R90" s="203"/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300"/>
      <c r="B91" s="244"/>
      <c r="C91" s="235"/>
      <c r="D91" s="235"/>
      <c r="E91" s="201"/>
      <c r="F91" s="201"/>
      <c r="G91" s="201"/>
      <c r="H91" s="202"/>
      <c r="I91" s="301"/>
      <c r="J91" s="226"/>
      <c r="K91" s="202"/>
      <c r="L91" s="218"/>
      <c r="M91" s="219"/>
      <c r="N91" s="202"/>
      <c r="O91" s="226"/>
      <c r="P91" s="199"/>
      <c r="Q91" s="197"/>
      <c r="R91" s="203"/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63"/>
      <c r="B92" s="229"/>
      <c r="C92" s="200"/>
      <c r="D92" s="200"/>
      <c r="E92" s="230"/>
      <c r="F92" s="230"/>
      <c r="G92" s="230"/>
      <c r="H92" s="364"/>
      <c r="I92" s="365"/>
      <c r="J92" s="296"/>
      <c r="K92" s="364"/>
      <c r="L92" s="366"/>
      <c r="M92" s="367"/>
      <c r="N92" s="364"/>
      <c r="O92" s="296"/>
      <c r="P92" s="229"/>
      <c r="Q92" s="197"/>
      <c r="R92" s="203"/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ht="38.25" customHeight="1">
      <c r="A93" s="92" t="s">
        <v>562</v>
      </c>
      <c r="B93" s="139"/>
      <c r="C93" s="139"/>
      <c r="D93" s="140"/>
      <c r="E93" s="124"/>
      <c r="F93" s="6"/>
      <c r="G93" s="6"/>
      <c r="H93" s="125"/>
      <c r="I93" s="141"/>
      <c r="J93" s="1"/>
      <c r="K93" s="6"/>
      <c r="L93" s="6"/>
      <c r="M93" s="6"/>
      <c r="N93" s="1"/>
      <c r="O93" s="1"/>
      <c r="Q93" s="1"/>
      <c r="R93" s="6"/>
      <c r="S93" s="1"/>
      <c r="T93" s="1"/>
      <c r="U93" s="1"/>
      <c r="V93" s="1"/>
      <c r="W93" s="1"/>
      <c r="X93" s="6"/>
      <c r="Y93" s="1"/>
      <c r="Z93" s="1"/>
      <c r="AA93" s="1"/>
      <c r="AB93" s="1"/>
      <c r="AC93" s="1"/>
      <c r="AD93" s="6"/>
      <c r="AE93" s="1"/>
      <c r="AF93" s="1"/>
      <c r="AG93" s="1"/>
      <c r="AH93" s="1"/>
      <c r="AI93" s="1"/>
      <c r="AJ93" s="6"/>
      <c r="AK93" s="1"/>
    </row>
    <row r="94" spans="1:38" s="198" customFormat="1" ht="38.25">
      <c r="A94" s="93" t="s">
        <v>16</v>
      </c>
      <c r="B94" s="94" t="s">
        <v>515</v>
      </c>
      <c r="C94" s="94"/>
      <c r="D94" s="95" t="s">
        <v>526</v>
      </c>
      <c r="E94" s="94" t="s">
        <v>527</v>
      </c>
      <c r="F94" s="94" t="s">
        <v>528</v>
      </c>
      <c r="G94" s="94" t="s">
        <v>529</v>
      </c>
      <c r="H94" s="94" t="s">
        <v>530</v>
      </c>
      <c r="I94" s="94" t="s">
        <v>531</v>
      </c>
      <c r="J94" s="93" t="s">
        <v>532</v>
      </c>
      <c r="K94" s="128" t="s">
        <v>549</v>
      </c>
      <c r="L94" s="129" t="s">
        <v>534</v>
      </c>
      <c r="M94" s="96" t="s">
        <v>535</v>
      </c>
      <c r="N94" s="94" t="s">
        <v>536</v>
      </c>
      <c r="O94" s="95" t="s">
        <v>537</v>
      </c>
      <c r="P94" s="94" t="s">
        <v>766</v>
      </c>
      <c r="Q94" s="197"/>
      <c r="R94" s="6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  <c r="AF94" s="197"/>
      <c r="AG94" s="197"/>
      <c r="AH94" s="197"/>
      <c r="AI94" s="197"/>
      <c r="AJ94" s="197"/>
      <c r="AK94" s="197"/>
      <c r="AL94" s="197"/>
    </row>
    <row r="95" spans="1:38" s="198" customFormat="1" ht="12.75" customHeight="1">
      <c r="A95" s="280">
        <v>1</v>
      </c>
      <c r="B95" s="281">
        <v>44840</v>
      </c>
      <c r="C95" s="282"/>
      <c r="D95" s="283" t="s">
        <v>116</v>
      </c>
      <c r="E95" s="284" t="s">
        <v>540</v>
      </c>
      <c r="F95" s="284">
        <v>1405</v>
      </c>
      <c r="G95" s="284">
        <v>1240</v>
      </c>
      <c r="H95" s="284">
        <v>1625</v>
      </c>
      <c r="I95" s="284" t="s">
        <v>840</v>
      </c>
      <c r="J95" s="275" t="s">
        <v>872</v>
      </c>
      <c r="K95" s="275">
        <f t="shared" ref="K95" si="94">H95-F95</f>
        <v>220</v>
      </c>
      <c r="L95" s="276">
        <f t="shared" ref="L95" si="95">(F95*-0.7)/100</f>
        <v>-9.8349999999999991</v>
      </c>
      <c r="M95" s="277">
        <f t="shared" ref="M95" si="96">(K95+L95)/F95</f>
        <v>0.14958362989323842</v>
      </c>
      <c r="N95" s="275" t="s">
        <v>538</v>
      </c>
      <c r="O95" s="278">
        <v>44879</v>
      </c>
      <c r="P95" s="275"/>
      <c r="Q95" s="197"/>
      <c r="R95" s="1" t="s">
        <v>539</v>
      </c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7"/>
      <c r="AH95" s="197"/>
      <c r="AI95" s="197"/>
      <c r="AJ95" s="197"/>
      <c r="AK95" s="197"/>
      <c r="AL95" s="197"/>
    </row>
    <row r="96" spans="1:38" ht="14.25" customHeight="1">
      <c r="A96" s="257">
        <v>2</v>
      </c>
      <c r="B96" s="258">
        <v>44840</v>
      </c>
      <c r="C96" s="255"/>
      <c r="D96" s="255" t="s">
        <v>839</v>
      </c>
      <c r="E96" s="256" t="s">
        <v>540</v>
      </c>
      <c r="F96" s="256" t="s">
        <v>841</v>
      </c>
      <c r="G96" s="256">
        <v>1220</v>
      </c>
      <c r="H96" s="256"/>
      <c r="I96" s="256" t="s">
        <v>842</v>
      </c>
      <c r="J96" s="226" t="s">
        <v>541</v>
      </c>
      <c r="K96" s="202"/>
      <c r="L96" s="218"/>
      <c r="M96" s="219"/>
      <c r="N96" s="202"/>
      <c r="O96" s="226"/>
      <c r="P96" s="199"/>
      <c r="Q96" s="197"/>
      <c r="R96" s="197" t="s">
        <v>539</v>
      </c>
      <c r="S96" s="41"/>
      <c r="T96" s="1"/>
      <c r="U96" s="1"/>
      <c r="V96" s="1"/>
      <c r="W96" s="1"/>
      <c r="X96" s="1"/>
      <c r="Y96" s="1"/>
      <c r="Z96" s="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</row>
    <row r="97" spans="1:26" ht="12.75" customHeight="1">
      <c r="A97" s="256"/>
      <c r="B97" s="254"/>
      <c r="C97" s="255"/>
      <c r="D97" s="255"/>
      <c r="E97" s="256"/>
      <c r="F97" s="256"/>
      <c r="G97" s="256"/>
      <c r="H97" s="256"/>
      <c r="I97" s="256"/>
      <c r="J97" s="226"/>
      <c r="K97" s="202"/>
      <c r="L97" s="218"/>
      <c r="M97" s="219"/>
      <c r="N97" s="202"/>
      <c r="O97" s="226"/>
      <c r="P97" s="199"/>
      <c r="R97" s="6"/>
      <c r="S97" s="1"/>
      <c r="T97" s="1"/>
      <c r="U97" s="1"/>
      <c r="V97" s="1"/>
      <c r="W97" s="1"/>
      <c r="X97" s="1"/>
      <c r="Y97" s="1"/>
    </row>
    <row r="98" spans="1:26" ht="12.75" customHeight="1">
      <c r="A98" s="109" t="s">
        <v>542</v>
      </c>
      <c r="B98" s="109"/>
      <c r="C98" s="109"/>
      <c r="D98" s="109"/>
      <c r="E98" s="41"/>
      <c r="F98" s="116" t="s">
        <v>544</v>
      </c>
      <c r="G98" s="54"/>
      <c r="H98" s="54"/>
      <c r="I98" s="54"/>
      <c r="J98" s="6"/>
      <c r="K98" s="132"/>
      <c r="L98" s="133"/>
      <c r="M98" s="6"/>
      <c r="N98" s="99"/>
      <c r="O98" s="142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15" t="s">
        <v>543</v>
      </c>
      <c r="B99" s="109"/>
      <c r="C99" s="109"/>
      <c r="D99" s="109"/>
      <c r="E99" s="6"/>
      <c r="F99" s="116" t="s">
        <v>546</v>
      </c>
      <c r="G99" s="6"/>
      <c r="H99" s="6" t="s">
        <v>762</v>
      </c>
      <c r="I99" s="6"/>
      <c r="J99" s="1"/>
      <c r="K99" s="6"/>
      <c r="L99" s="6"/>
      <c r="M99" s="6"/>
      <c r="N99" s="1"/>
      <c r="O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15"/>
      <c r="B100" s="109"/>
      <c r="C100" s="109"/>
      <c r="D100" s="109"/>
      <c r="E100" s="6"/>
      <c r="F100" s="116"/>
      <c r="G100" s="6"/>
      <c r="H100" s="6"/>
      <c r="I100" s="6"/>
      <c r="J100" s="1"/>
      <c r="K100" s="6"/>
      <c r="L100" s="6"/>
      <c r="M100" s="6"/>
      <c r="N100" s="1"/>
      <c r="O100" s="1"/>
      <c r="Q100" s="1"/>
      <c r="R100" s="54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15"/>
      <c r="B101" s="109"/>
      <c r="C101" s="109"/>
      <c r="D101" s="109"/>
      <c r="E101" s="6"/>
      <c r="F101" s="116"/>
      <c r="G101" s="54"/>
      <c r="H101" s="41"/>
      <c r="I101" s="54"/>
      <c r="J101" s="6"/>
      <c r="K101" s="132"/>
      <c r="L101" s="133"/>
      <c r="M101" s="6"/>
      <c r="N101" s="99"/>
      <c r="O101" s="134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54"/>
      <c r="B102" s="98"/>
      <c r="C102" s="98"/>
      <c r="D102" s="41"/>
      <c r="E102" s="54"/>
      <c r="F102" s="54"/>
      <c r="G102" s="54"/>
      <c r="H102" s="41"/>
      <c r="I102" s="54"/>
      <c r="J102" s="6"/>
      <c r="K102" s="132"/>
      <c r="L102" s="133"/>
      <c r="M102" s="6"/>
      <c r="N102" s="99"/>
      <c r="O102" s="134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38.25" customHeight="1">
      <c r="A103" s="41"/>
      <c r="B103" s="143" t="s">
        <v>563</v>
      </c>
      <c r="C103" s="143"/>
      <c r="D103" s="143"/>
      <c r="E103" s="143"/>
      <c r="F103" s="6"/>
      <c r="G103" s="6"/>
      <c r="H103" s="126"/>
      <c r="I103" s="6"/>
      <c r="J103" s="126"/>
      <c r="K103" s="127"/>
      <c r="L103" s="6"/>
      <c r="M103" s="6"/>
      <c r="N103" s="1"/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93" t="s">
        <v>16</v>
      </c>
      <c r="B104" s="94" t="s">
        <v>515</v>
      </c>
      <c r="C104" s="94"/>
      <c r="D104" s="95" t="s">
        <v>526</v>
      </c>
      <c r="E104" s="94" t="s">
        <v>527</v>
      </c>
      <c r="F104" s="94" t="s">
        <v>528</v>
      </c>
      <c r="G104" s="94" t="s">
        <v>564</v>
      </c>
      <c r="H104" s="94" t="s">
        <v>565</v>
      </c>
      <c r="I104" s="94" t="s">
        <v>531</v>
      </c>
      <c r="J104" s="144" t="s">
        <v>532</v>
      </c>
      <c r="K104" s="94" t="s">
        <v>533</v>
      </c>
      <c r="L104" s="94" t="s">
        <v>566</v>
      </c>
      <c r="M104" s="94" t="s">
        <v>536</v>
      </c>
      <c r="N104" s="95" t="s">
        <v>537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1</v>
      </c>
      <c r="B105" s="146">
        <v>41579</v>
      </c>
      <c r="C105" s="146"/>
      <c r="D105" s="147" t="s">
        <v>567</v>
      </c>
      <c r="E105" s="148" t="s">
        <v>568</v>
      </c>
      <c r="F105" s="149">
        <v>82</v>
      </c>
      <c r="G105" s="148" t="s">
        <v>569</v>
      </c>
      <c r="H105" s="148">
        <v>100</v>
      </c>
      <c r="I105" s="150">
        <v>100</v>
      </c>
      <c r="J105" s="151" t="s">
        <v>570</v>
      </c>
      <c r="K105" s="152">
        <f t="shared" ref="K105:K157" si="97">H105-F105</f>
        <v>18</v>
      </c>
      <c r="L105" s="153">
        <f t="shared" ref="L105:L157" si="98">K105/F105</f>
        <v>0.21951219512195122</v>
      </c>
      <c r="M105" s="148" t="s">
        <v>538</v>
      </c>
      <c r="N105" s="154">
        <v>42657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2</v>
      </c>
      <c r="B106" s="146">
        <v>41794</v>
      </c>
      <c r="C106" s="146"/>
      <c r="D106" s="147" t="s">
        <v>571</v>
      </c>
      <c r="E106" s="148" t="s">
        <v>540</v>
      </c>
      <c r="F106" s="149">
        <v>257</v>
      </c>
      <c r="G106" s="148" t="s">
        <v>569</v>
      </c>
      <c r="H106" s="148">
        <v>300</v>
      </c>
      <c r="I106" s="150">
        <v>300</v>
      </c>
      <c r="J106" s="151" t="s">
        <v>570</v>
      </c>
      <c r="K106" s="152">
        <f t="shared" si="97"/>
        <v>43</v>
      </c>
      <c r="L106" s="153">
        <f t="shared" si="98"/>
        <v>0.16731517509727625</v>
      </c>
      <c r="M106" s="148" t="s">
        <v>538</v>
      </c>
      <c r="N106" s="154">
        <v>41822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3</v>
      </c>
      <c r="B107" s="146">
        <v>41828</v>
      </c>
      <c r="C107" s="146"/>
      <c r="D107" s="147" t="s">
        <v>572</v>
      </c>
      <c r="E107" s="148" t="s">
        <v>540</v>
      </c>
      <c r="F107" s="149">
        <v>393</v>
      </c>
      <c r="G107" s="148" t="s">
        <v>569</v>
      </c>
      <c r="H107" s="148">
        <v>468</v>
      </c>
      <c r="I107" s="150">
        <v>468</v>
      </c>
      <c r="J107" s="151" t="s">
        <v>570</v>
      </c>
      <c r="K107" s="152">
        <f t="shared" si="97"/>
        <v>75</v>
      </c>
      <c r="L107" s="153">
        <f t="shared" si="98"/>
        <v>0.19083969465648856</v>
      </c>
      <c r="M107" s="148" t="s">
        <v>538</v>
      </c>
      <c r="N107" s="154">
        <v>41863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4</v>
      </c>
      <c r="B108" s="146">
        <v>41857</v>
      </c>
      <c r="C108" s="146"/>
      <c r="D108" s="147" t="s">
        <v>573</v>
      </c>
      <c r="E108" s="148" t="s">
        <v>540</v>
      </c>
      <c r="F108" s="149">
        <v>205</v>
      </c>
      <c r="G108" s="148" t="s">
        <v>569</v>
      </c>
      <c r="H108" s="148">
        <v>275</v>
      </c>
      <c r="I108" s="150">
        <v>250</v>
      </c>
      <c r="J108" s="151" t="s">
        <v>570</v>
      </c>
      <c r="K108" s="152">
        <f t="shared" si="97"/>
        <v>70</v>
      </c>
      <c r="L108" s="153">
        <f t="shared" si="98"/>
        <v>0.34146341463414637</v>
      </c>
      <c r="M108" s="148" t="s">
        <v>538</v>
      </c>
      <c r="N108" s="154">
        <v>41962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5</v>
      </c>
      <c r="B109" s="146">
        <v>41886</v>
      </c>
      <c r="C109" s="146"/>
      <c r="D109" s="147" t="s">
        <v>574</v>
      </c>
      <c r="E109" s="148" t="s">
        <v>540</v>
      </c>
      <c r="F109" s="149">
        <v>162</v>
      </c>
      <c r="G109" s="148" t="s">
        <v>569</v>
      </c>
      <c r="H109" s="148">
        <v>190</v>
      </c>
      <c r="I109" s="150">
        <v>190</v>
      </c>
      <c r="J109" s="151" t="s">
        <v>570</v>
      </c>
      <c r="K109" s="152">
        <f t="shared" si="97"/>
        <v>28</v>
      </c>
      <c r="L109" s="153">
        <f t="shared" si="98"/>
        <v>0.1728395061728395</v>
      </c>
      <c r="M109" s="148" t="s">
        <v>538</v>
      </c>
      <c r="N109" s="154">
        <v>42006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6</v>
      </c>
      <c r="B110" s="146">
        <v>41886</v>
      </c>
      <c r="C110" s="146"/>
      <c r="D110" s="147" t="s">
        <v>575</v>
      </c>
      <c r="E110" s="148" t="s">
        <v>540</v>
      </c>
      <c r="F110" s="149">
        <v>75</v>
      </c>
      <c r="G110" s="148" t="s">
        <v>569</v>
      </c>
      <c r="H110" s="148">
        <v>91.5</v>
      </c>
      <c r="I110" s="150" t="s">
        <v>576</v>
      </c>
      <c r="J110" s="151" t="s">
        <v>577</v>
      </c>
      <c r="K110" s="152">
        <f t="shared" si="97"/>
        <v>16.5</v>
      </c>
      <c r="L110" s="153">
        <f t="shared" si="98"/>
        <v>0.22</v>
      </c>
      <c r="M110" s="148" t="s">
        <v>538</v>
      </c>
      <c r="N110" s="154">
        <v>41954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7</v>
      </c>
      <c r="B111" s="146">
        <v>41913</v>
      </c>
      <c r="C111" s="146"/>
      <c r="D111" s="147" t="s">
        <v>578</v>
      </c>
      <c r="E111" s="148" t="s">
        <v>540</v>
      </c>
      <c r="F111" s="149">
        <v>850</v>
      </c>
      <c r="G111" s="148" t="s">
        <v>569</v>
      </c>
      <c r="H111" s="148">
        <v>982.5</v>
      </c>
      <c r="I111" s="150">
        <v>1050</v>
      </c>
      <c r="J111" s="151" t="s">
        <v>579</v>
      </c>
      <c r="K111" s="152">
        <f t="shared" si="97"/>
        <v>132.5</v>
      </c>
      <c r="L111" s="153">
        <f t="shared" si="98"/>
        <v>0.15588235294117647</v>
      </c>
      <c r="M111" s="148" t="s">
        <v>538</v>
      </c>
      <c r="N111" s="154">
        <v>42039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8</v>
      </c>
      <c r="B112" s="146">
        <v>41913</v>
      </c>
      <c r="C112" s="146"/>
      <c r="D112" s="147" t="s">
        <v>580</v>
      </c>
      <c r="E112" s="148" t="s">
        <v>540</v>
      </c>
      <c r="F112" s="149">
        <v>475</v>
      </c>
      <c r="G112" s="148" t="s">
        <v>569</v>
      </c>
      <c r="H112" s="148">
        <v>515</v>
      </c>
      <c r="I112" s="150">
        <v>600</v>
      </c>
      <c r="J112" s="151" t="s">
        <v>581</v>
      </c>
      <c r="K112" s="152">
        <f t="shared" si="97"/>
        <v>40</v>
      </c>
      <c r="L112" s="153">
        <f t="shared" si="98"/>
        <v>8.4210526315789472E-2</v>
      </c>
      <c r="M112" s="148" t="s">
        <v>538</v>
      </c>
      <c r="N112" s="154">
        <v>41939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9</v>
      </c>
      <c r="B113" s="146">
        <v>41913</v>
      </c>
      <c r="C113" s="146"/>
      <c r="D113" s="147" t="s">
        <v>582</v>
      </c>
      <c r="E113" s="148" t="s">
        <v>540</v>
      </c>
      <c r="F113" s="149">
        <v>86</v>
      </c>
      <c r="G113" s="148" t="s">
        <v>569</v>
      </c>
      <c r="H113" s="148">
        <v>99</v>
      </c>
      <c r="I113" s="150">
        <v>140</v>
      </c>
      <c r="J113" s="151" t="s">
        <v>583</v>
      </c>
      <c r="K113" s="152">
        <f t="shared" si="97"/>
        <v>13</v>
      </c>
      <c r="L113" s="153">
        <f t="shared" si="98"/>
        <v>0.15116279069767441</v>
      </c>
      <c r="M113" s="148" t="s">
        <v>538</v>
      </c>
      <c r="N113" s="154">
        <v>41939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10</v>
      </c>
      <c r="B114" s="146">
        <v>41926</v>
      </c>
      <c r="C114" s="146"/>
      <c r="D114" s="147" t="s">
        <v>584</v>
      </c>
      <c r="E114" s="148" t="s">
        <v>540</v>
      </c>
      <c r="F114" s="149">
        <v>496.6</v>
      </c>
      <c r="G114" s="148" t="s">
        <v>569</v>
      </c>
      <c r="H114" s="148">
        <v>621</v>
      </c>
      <c r="I114" s="150">
        <v>580</v>
      </c>
      <c r="J114" s="151" t="s">
        <v>570</v>
      </c>
      <c r="K114" s="152">
        <f t="shared" si="97"/>
        <v>124.39999999999998</v>
      </c>
      <c r="L114" s="153">
        <f t="shared" si="98"/>
        <v>0.25050342327829234</v>
      </c>
      <c r="M114" s="148" t="s">
        <v>538</v>
      </c>
      <c r="N114" s="154">
        <v>42605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11</v>
      </c>
      <c r="B115" s="146">
        <v>41926</v>
      </c>
      <c r="C115" s="146"/>
      <c r="D115" s="147" t="s">
        <v>585</v>
      </c>
      <c r="E115" s="148" t="s">
        <v>540</v>
      </c>
      <c r="F115" s="149">
        <v>2481.9</v>
      </c>
      <c r="G115" s="148" t="s">
        <v>569</v>
      </c>
      <c r="H115" s="148">
        <v>2840</v>
      </c>
      <c r="I115" s="150">
        <v>2870</v>
      </c>
      <c r="J115" s="151" t="s">
        <v>586</v>
      </c>
      <c r="K115" s="152">
        <f t="shared" si="97"/>
        <v>358.09999999999991</v>
      </c>
      <c r="L115" s="153">
        <f t="shared" si="98"/>
        <v>0.14428462065353154</v>
      </c>
      <c r="M115" s="148" t="s">
        <v>538</v>
      </c>
      <c r="N115" s="154">
        <v>42017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12</v>
      </c>
      <c r="B116" s="146">
        <v>41928</v>
      </c>
      <c r="C116" s="146"/>
      <c r="D116" s="147" t="s">
        <v>587</v>
      </c>
      <c r="E116" s="148" t="s">
        <v>540</v>
      </c>
      <c r="F116" s="149">
        <v>84.5</v>
      </c>
      <c r="G116" s="148" t="s">
        <v>569</v>
      </c>
      <c r="H116" s="148">
        <v>93</v>
      </c>
      <c r="I116" s="150">
        <v>110</v>
      </c>
      <c r="J116" s="151" t="s">
        <v>588</v>
      </c>
      <c r="K116" s="152">
        <f t="shared" si="97"/>
        <v>8.5</v>
      </c>
      <c r="L116" s="153">
        <f t="shared" si="98"/>
        <v>0.10059171597633136</v>
      </c>
      <c r="M116" s="148" t="s">
        <v>538</v>
      </c>
      <c r="N116" s="154">
        <v>41939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13</v>
      </c>
      <c r="B117" s="146">
        <v>41928</v>
      </c>
      <c r="C117" s="146"/>
      <c r="D117" s="147" t="s">
        <v>589</v>
      </c>
      <c r="E117" s="148" t="s">
        <v>540</v>
      </c>
      <c r="F117" s="149">
        <v>401</v>
      </c>
      <c r="G117" s="148" t="s">
        <v>569</v>
      </c>
      <c r="H117" s="148">
        <v>428</v>
      </c>
      <c r="I117" s="150">
        <v>450</v>
      </c>
      <c r="J117" s="151" t="s">
        <v>590</v>
      </c>
      <c r="K117" s="152">
        <f t="shared" si="97"/>
        <v>27</v>
      </c>
      <c r="L117" s="153">
        <f t="shared" si="98"/>
        <v>6.7331670822942641E-2</v>
      </c>
      <c r="M117" s="148" t="s">
        <v>538</v>
      </c>
      <c r="N117" s="154">
        <v>42020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14</v>
      </c>
      <c r="B118" s="146">
        <v>41928</v>
      </c>
      <c r="C118" s="146"/>
      <c r="D118" s="147" t="s">
        <v>591</v>
      </c>
      <c r="E118" s="148" t="s">
        <v>540</v>
      </c>
      <c r="F118" s="149">
        <v>101</v>
      </c>
      <c r="G118" s="148" t="s">
        <v>569</v>
      </c>
      <c r="H118" s="148">
        <v>112</v>
      </c>
      <c r="I118" s="150">
        <v>120</v>
      </c>
      <c r="J118" s="151" t="s">
        <v>592</v>
      </c>
      <c r="K118" s="152">
        <f t="shared" si="97"/>
        <v>11</v>
      </c>
      <c r="L118" s="153">
        <f t="shared" si="98"/>
        <v>0.10891089108910891</v>
      </c>
      <c r="M118" s="148" t="s">
        <v>538</v>
      </c>
      <c r="N118" s="154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15</v>
      </c>
      <c r="B119" s="146">
        <v>41954</v>
      </c>
      <c r="C119" s="146"/>
      <c r="D119" s="147" t="s">
        <v>593</v>
      </c>
      <c r="E119" s="148" t="s">
        <v>540</v>
      </c>
      <c r="F119" s="149">
        <v>59</v>
      </c>
      <c r="G119" s="148" t="s">
        <v>569</v>
      </c>
      <c r="H119" s="148">
        <v>76</v>
      </c>
      <c r="I119" s="150">
        <v>76</v>
      </c>
      <c r="J119" s="151" t="s">
        <v>570</v>
      </c>
      <c r="K119" s="152">
        <f t="shared" si="97"/>
        <v>17</v>
      </c>
      <c r="L119" s="153">
        <f t="shared" si="98"/>
        <v>0.28813559322033899</v>
      </c>
      <c r="M119" s="148" t="s">
        <v>538</v>
      </c>
      <c r="N119" s="154">
        <v>43032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16</v>
      </c>
      <c r="B120" s="146">
        <v>41954</v>
      </c>
      <c r="C120" s="146"/>
      <c r="D120" s="147" t="s">
        <v>582</v>
      </c>
      <c r="E120" s="148" t="s">
        <v>540</v>
      </c>
      <c r="F120" s="149">
        <v>99</v>
      </c>
      <c r="G120" s="148" t="s">
        <v>569</v>
      </c>
      <c r="H120" s="148">
        <v>120</v>
      </c>
      <c r="I120" s="150">
        <v>120</v>
      </c>
      <c r="J120" s="151" t="s">
        <v>551</v>
      </c>
      <c r="K120" s="152">
        <f t="shared" si="97"/>
        <v>21</v>
      </c>
      <c r="L120" s="153">
        <f t="shared" si="98"/>
        <v>0.21212121212121213</v>
      </c>
      <c r="M120" s="148" t="s">
        <v>538</v>
      </c>
      <c r="N120" s="154">
        <v>41960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17</v>
      </c>
      <c r="B121" s="146">
        <v>41956</v>
      </c>
      <c r="C121" s="146"/>
      <c r="D121" s="147" t="s">
        <v>594</v>
      </c>
      <c r="E121" s="148" t="s">
        <v>540</v>
      </c>
      <c r="F121" s="149">
        <v>22</v>
      </c>
      <c r="G121" s="148" t="s">
        <v>569</v>
      </c>
      <c r="H121" s="148">
        <v>33.549999999999997</v>
      </c>
      <c r="I121" s="150">
        <v>32</v>
      </c>
      <c r="J121" s="151" t="s">
        <v>595</v>
      </c>
      <c r="K121" s="152">
        <f t="shared" si="97"/>
        <v>11.549999999999997</v>
      </c>
      <c r="L121" s="153">
        <f t="shared" si="98"/>
        <v>0.52499999999999991</v>
      </c>
      <c r="M121" s="148" t="s">
        <v>538</v>
      </c>
      <c r="N121" s="154">
        <v>42188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18</v>
      </c>
      <c r="B122" s="146">
        <v>41976</v>
      </c>
      <c r="C122" s="146"/>
      <c r="D122" s="147" t="s">
        <v>596</v>
      </c>
      <c r="E122" s="148" t="s">
        <v>540</v>
      </c>
      <c r="F122" s="149">
        <v>440</v>
      </c>
      <c r="G122" s="148" t="s">
        <v>569</v>
      </c>
      <c r="H122" s="148">
        <v>520</v>
      </c>
      <c r="I122" s="150">
        <v>520</v>
      </c>
      <c r="J122" s="151" t="s">
        <v>597</v>
      </c>
      <c r="K122" s="152">
        <f t="shared" si="97"/>
        <v>80</v>
      </c>
      <c r="L122" s="153">
        <f t="shared" si="98"/>
        <v>0.18181818181818182</v>
      </c>
      <c r="M122" s="148" t="s">
        <v>538</v>
      </c>
      <c r="N122" s="154">
        <v>42208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19</v>
      </c>
      <c r="B123" s="146">
        <v>41976</v>
      </c>
      <c r="C123" s="146"/>
      <c r="D123" s="147" t="s">
        <v>598</v>
      </c>
      <c r="E123" s="148" t="s">
        <v>540</v>
      </c>
      <c r="F123" s="149">
        <v>360</v>
      </c>
      <c r="G123" s="148" t="s">
        <v>569</v>
      </c>
      <c r="H123" s="148">
        <v>427</v>
      </c>
      <c r="I123" s="150">
        <v>425</v>
      </c>
      <c r="J123" s="151" t="s">
        <v>599</v>
      </c>
      <c r="K123" s="152">
        <f t="shared" si="97"/>
        <v>67</v>
      </c>
      <c r="L123" s="153">
        <f t="shared" si="98"/>
        <v>0.18611111111111112</v>
      </c>
      <c r="M123" s="148" t="s">
        <v>538</v>
      </c>
      <c r="N123" s="154">
        <v>42058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20</v>
      </c>
      <c r="B124" s="146">
        <v>42012</v>
      </c>
      <c r="C124" s="146"/>
      <c r="D124" s="147" t="s">
        <v>600</v>
      </c>
      <c r="E124" s="148" t="s">
        <v>540</v>
      </c>
      <c r="F124" s="149">
        <v>360</v>
      </c>
      <c r="G124" s="148" t="s">
        <v>569</v>
      </c>
      <c r="H124" s="148">
        <v>455</v>
      </c>
      <c r="I124" s="150">
        <v>420</v>
      </c>
      <c r="J124" s="151" t="s">
        <v>601</v>
      </c>
      <c r="K124" s="152">
        <f t="shared" si="97"/>
        <v>95</v>
      </c>
      <c r="L124" s="153">
        <f t="shared" si="98"/>
        <v>0.2638888888888889</v>
      </c>
      <c r="M124" s="148" t="s">
        <v>538</v>
      </c>
      <c r="N124" s="154">
        <v>42024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21</v>
      </c>
      <c r="B125" s="146">
        <v>42012</v>
      </c>
      <c r="C125" s="146"/>
      <c r="D125" s="147" t="s">
        <v>602</v>
      </c>
      <c r="E125" s="148" t="s">
        <v>540</v>
      </c>
      <c r="F125" s="149">
        <v>130</v>
      </c>
      <c r="G125" s="148"/>
      <c r="H125" s="148">
        <v>175.5</v>
      </c>
      <c r="I125" s="150">
        <v>165</v>
      </c>
      <c r="J125" s="151" t="s">
        <v>603</v>
      </c>
      <c r="K125" s="152">
        <f t="shared" si="97"/>
        <v>45.5</v>
      </c>
      <c r="L125" s="153">
        <f t="shared" si="98"/>
        <v>0.35</v>
      </c>
      <c r="M125" s="148" t="s">
        <v>538</v>
      </c>
      <c r="N125" s="154">
        <v>43088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22</v>
      </c>
      <c r="B126" s="146">
        <v>42040</v>
      </c>
      <c r="C126" s="146"/>
      <c r="D126" s="147" t="s">
        <v>365</v>
      </c>
      <c r="E126" s="148" t="s">
        <v>568</v>
      </c>
      <c r="F126" s="149">
        <v>98</v>
      </c>
      <c r="G126" s="148"/>
      <c r="H126" s="148">
        <v>120</v>
      </c>
      <c r="I126" s="150">
        <v>120</v>
      </c>
      <c r="J126" s="151" t="s">
        <v>570</v>
      </c>
      <c r="K126" s="152">
        <f t="shared" si="97"/>
        <v>22</v>
      </c>
      <c r="L126" s="153">
        <f t="shared" si="98"/>
        <v>0.22448979591836735</v>
      </c>
      <c r="M126" s="148" t="s">
        <v>538</v>
      </c>
      <c r="N126" s="154">
        <v>42753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23</v>
      </c>
      <c r="B127" s="146">
        <v>42040</v>
      </c>
      <c r="C127" s="146"/>
      <c r="D127" s="147" t="s">
        <v>604</v>
      </c>
      <c r="E127" s="148" t="s">
        <v>568</v>
      </c>
      <c r="F127" s="149">
        <v>196</v>
      </c>
      <c r="G127" s="148"/>
      <c r="H127" s="148">
        <v>262</v>
      </c>
      <c r="I127" s="150">
        <v>255</v>
      </c>
      <c r="J127" s="151" t="s">
        <v>570</v>
      </c>
      <c r="K127" s="152">
        <f t="shared" si="97"/>
        <v>66</v>
      </c>
      <c r="L127" s="153">
        <f t="shared" si="98"/>
        <v>0.33673469387755101</v>
      </c>
      <c r="M127" s="148" t="s">
        <v>538</v>
      </c>
      <c r="N127" s="154">
        <v>42599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5">
        <v>24</v>
      </c>
      <c r="B128" s="156">
        <v>42067</v>
      </c>
      <c r="C128" s="156"/>
      <c r="D128" s="157" t="s">
        <v>364</v>
      </c>
      <c r="E128" s="158" t="s">
        <v>568</v>
      </c>
      <c r="F128" s="159">
        <v>235</v>
      </c>
      <c r="G128" s="159"/>
      <c r="H128" s="160">
        <v>77</v>
      </c>
      <c r="I128" s="160" t="s">
        <v>605</v>
      </c>
      <c r="J128" s="161" t="s">
        <v>606</v>
      </c>
      <c r="K128" s="162">
        <f t="shared" si="97"/>
        <v>-158</v>
      </c>
      <c r="L128" s="163">
        <f t="shared" si="98"/>
        <v>-0.67234042553191486</v>
      </c>
      <c r="M128" s="159" t="s">
        <v>550</v>
      </c>
      <c r="N128" s="156">
        <v>43522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25</v>
      </c>
      <c r="B129" s="146">
        <v>42067</v>
      </c>
      <c r="C129" s="146"/>
      <c r="D129" s="147" t="s">
        <v>607</v>
      </c>
      <c r="E129" s="148" t="s">
        <v>568</v>
      </c>
      <c r="F129" s="149">
        <v>185</v>
      </c>
      <c r="G129" s="148"/>
      <c r="H129" s="148">
        <v>224</v>
      </c>
      <c r="I129" s="150" t="s">
        <v>608</v>
      </c>
      <c r="J129" s="151" t="s">
        <v>570</v>
      </c>
      <c r="K129" s="152">
        <f t="shared" si="97"/>
        <v>39</v>
      </c>
      <c r="L129" s="153">
        <f t="shared" si="98"/>
        <v>0.21081081081081082</v>
      </c>
      <c r="M129" s="148" t="s">
        <v>538</v>
      </c>
      <c r="N129" s="154">
        <v>42647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5">
        <v>26</v>
      </c>
      <c r="B130" s="156">
        <v>42090</v>
      </c>
      <c r="C130" s="156"/>
      <c r="D130" s="164" t="s">
        <v>609</v>
      </c>
      <c r="E130" s="159" t="s">
        <v>568</v>
      </c>
      <c r="F130" s="159">
        <v>49.5</v>
      </c>
      <c r="G130" s="160"/>
      <c r="H130" s="160">
        <v>15.85</v>
      </c>
      <c r="I130" s="160">
        <v>67</v>
      </c>
      <c r="J130" s="161" t="s">
        <v>610</v>
      </c>
      <c r="K130" s="160">
        <f t="shared" si="97"/>
        <v>-33.65</v>
      </c>
      <c r="L130" s="165">
        <f t="shared" si="98"/>
        <v>-0.67979797979797973</v>
      </c>
      <c r="M130" s="159" t="s">
        <v>550</v>
      </c>
      <c r="N130" s="166">
        <v>43627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27</v>
      </c>
      <c r="B131" s="146">
        <v>42093</v>
      </c>
      <c r="C131" s="146"/>
      <c r="D131" s="147" t="s">
        <v>611</v>
      </c>
      <c r="E131" s="148" t="s">
        <v>568</v>
      </c>
      <c r="F131" s="149">
        <v>183.5</v>
      </c>
      <c r="G131" s="148"/>
      <c r="H131" s="148">
        <v>219</v>
      </c>
      <c r="I131" s="150">
        <v>218</v>
      </c>
      <c r="J131" s="151" t="s">
        <v>612</v>
      </c>
      <c r="K131" s="152">
        <f t="shared" si="97"/>
        <v>35.5</v>
      </c>
      <c r="L131" s="153">
        <f t="shared" si="98"/>
        <v>0.19346049046321526</v>
      </c>
      <c r="M131" s="148" t="s">
        <v>538</v>
      </c>
      <c r="N131" s="154">
        <v>42103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28</v>
      </c>
      <c r="B132" s="146">
        <v>42114</v>
      </c>
      <c r="C132" s="146"/>
      <c r="D132" s="147" t="s">
        <v>613</v>
      </c>
      <c r="E132" s="148" t="s">
        <v>568</v>
      </c>
      <c r="F132" s="149">
        <f>(227+237)/2</f>
        <v>232</v>
      </c>
      <c r="G132" s="148"/>
      <c r="H132" s="148">
        <v>298</v>
      </c>
      <c r="I132" s="150">
        <v>298</v>
      </c>
      <c r="J132" s="151" t="s">
        <v>570</v>
      </c>
      <c r="K132" s="152">
        <f t="shared" si="97"/>
        <v>66</v>
      </c>
      <c r="L132" s="153">
        <f t="shared" si="98"/>
        <v>0.28448275862068967</v>
      </c>
      <c r="M132" s="148" t="s">
        <v>538</v>
      </c>
      <c r="N132" s="154">
        <v>42823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29</v>
      </c>
      <c r="B133" s="146">
        <v>42128</v>
      </c>
      <c r="C133" s="146"/>
      <c r="D133" s="147" t="s">
        <v>614</v>
      </c>
      <c r="E133" s="148" t="s">
        <v>540</v>
      </c>
      <c r="F133" s="149">
        <v>385</v>
      </c>
      <c r="G133" s="148"/>
      <c r="H133" s="148">
        <f>212.5+331</f>
        <v>543.5</v>
      </c>
      <c r="I133" s="150">
        <v>510</v>
      </c>
      <c r="J133" s="151" t="s">
        <v>615</v>
      </c>
      <c r="K133" s="152">
        <f t="shared" si="97"/>
        <v>158.5</v>
      </c>
      <c r="L133" s="153">
        <f t="shared" si="98"/>
        <v>0.41168831168831171</v>
      </c>
      <c r="M133" s="148" t="s">
        <v>538</v>
      </c>
      <c r="N133" s="154">
        <v>42235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30</v>
      </c>
      <c r="B134" s="146">
        <v>42128</v>
      </c>
      <c r="C134" s="146"/>
      <c r="D134" s="147" t="s">
        <v>616</v>
      </c>
      <c r="E134" s="148" t="s">
        <v>540</v>
      </c>
      <c r="F134" s="149">
        <v>115.5</v>
      </c>
      <c r="G134" s="148"/>
      <c r="H134" s="148">
        <v>146</v>
      </c>
      <c r="I134" s="150">
        <v>142</v>
      </c>
      <c r="J134" s="151" t="s">
        <v>617</v>
      </c>
      <c r="K134" s="152">
        <f t="shared" si="97"/>
        <v>30.5</v>
      </c>
      <c r="L134" s="153">
        <f t="shared" si="98"/>
        <v>0.26406926406926406</v>
      </c>
      <c r="M134" s="148" t="s">
        <v>538</v>
      </c>
      <c r="N134" s="154">
        <v>42202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31</v>
      </c>
      <c r="B135" s="146">
        <v>42151</v>
      </c>
      <c r="C135" s="146"/>
      <c r="D135" s="147" t="s">
        <v>618</v>
      </c>
      <c r="E135" s="148" t="s">
        <v>540</v>
      </c>
      <c r="F135" s="149">
        <v>237.5</v>
      </c>
      <c r="G135" s="148"/>
      <c r="H135" s="148">
        <v>279.5</v>
      </c>
      <c r="I135" s="150">
        <v>278</v>
      </c>
      <c r="J135" s="151" t="s">
        <v>570</v>
      </c>
      <c r="K135" s="152">
        <f t="shared" si="97"/>
        <v>42</v>
      </c>
      <c r="L135" s="153">
        <f t="shared" si="98"/>
        <v>0.17684210526315788</v>
      </c>
      <c r="M135" s="148" t="s">
        <v>538</v>
      </c>
      <c r="N135" s="154">
        <v>42222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32</v>
      </c>
      <c r="B136" s="146">
        <v>42174</v>
      </c>
      <c r="C136" s="146"/>
      <c r="D136" s="147" t="s">
        <v>589</v>
      </c>
      <c r="E136" s="148" t="s">
        <v>568</v>
      </c>
      <c r="F136" s="149">
        <v>340</v>
      </c>
      <c r="G136" s="148"/>
      <c r="H136" s="148">
        <v>448</v>
      </c>
      <c r="I136" s="150">
        <v>448</v>
      </c>
      <c r="J136" s="151" t="s">
        <v>570</v>
      </c>
      <c r="K136" s="152">
        <f t="shared" si="97"/>
        <v>108</v>
      </c>
      <c r="L136" s="153">
        <f t="shared" si="98"/>
        <v>0.31764705882352939</v>
      </c>
      <c r="M136" s="148" t="s">
        <v>538</v>
      </c>
      <c r="N136" s="154">
        <v>43018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33</v>
      </c>
      <c r="B137" s="146">
        <v>42191</v>
      </c>
      <c r="C137" s="146"/>
      <c r="D137" s="147" t="s">
        <v>619</v>
      </c>
      <c r="E137" s="148" t="s">
        <v>568</v>
      </c>
      <c r="F137" s="149">
        <v>390</v>
      </c>
      <c r="G137" s="148"/>
      <c r="H137" s="148">
        <v>460</v>
      </c>
      <c r="I137" s="150">
        <v>460</v>
      </c>
      <c r="J137" s="151" t="s">
        <v>570</v>
      </c>
      <c r="K137" s="152">
        <f t="shared" si="97"/>
        <v>70</v>
      </c>
      <c r="L137" s="153">
        <f t="shared" si="98"/>
        <v>0.17948717948717949</v>
      </c>
      <c r="M137" s="148" t="s">
        <v>538</v>
      </c>
      <c r="N137" s="154">
        <v>42478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5">
        <v>34</v>
      </c>
      <c r="B138" s="156">
        <v>42195</v>
      </c>
      <c r="C138" s="156"/>
      <c r="D138" s="157" t="s">
        <v>620</v>
      </c>
      <c r="E138" s="158" t="s">
        <v>568</v>
      </c>
      <c r="F138" s="159">
        <v>122.5</v>
      </c>
      <c r="G138" s="159"/>
      <c r="H138" s="160">
        <v>61</v>
      </c>
      <c r="I138" s="160">
        <v>172</v>
      </c>
      <c r="J138" s="161" t="s">
        <v>621</v>
      </c>
      <c r="K138" s="162">
        <f t="shared" si="97"/>
        <v>-61.5</v>
      </c>
      <c r="L138" s="163">
        <f t="shared" si="98"/>
        <v>-0.50204081632653064</v>
      </c>
      <c r="M138" s="159" t="s">
        <v>550</v>
      </c>
      <c r="N138" s="156">
        <v>43333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35</v>
      </c>
      <c r="B139" s="146">
        <v>42219</v>
      </c>
      <c r="C139" s="146"/>
      <c r="D139" s="147" t="s">
        <v>622</v>
      </c>
      <c r="E139" s="148" t="s">
        <v>568</v>
      </c>
      <c r="F139" s="149">
        <v>297.5</v>
      </c>
      <c r="G139" s="148"/>
      <c r="H139" s="148">
        <v>350</v>
      </c>
      <c r="I139" s="150">
        <v>360</v>
      </c>
      <c r="J139" s="151" t="s">
        <v>623</v>
      </c>
      <c r="K139" s="152">
        <f t="shared" si="97"/>
        <v>52.5</v>
      </c>
      <c r="L139" s="153">
        <f t="shared" si="98"/>
        <v>0.17647058823529413</v>
      </c>
      <c r="M139" s="148" t="s">
        <v>538</v>
      </c>
      <c r="N139" s="154">
        <v>42232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36</v>
      </c>
      <c r="B140" s="146">
        <v>42219</v>
      </c>
      <c r="C140" s="146"/>
      <c r="D140" s="147" t="s">
        <v>624</v>
      </c>
      <c r="E140" s="148" t="s">
        <v>568</v>
      </c>
      <c r="F140" s="149">
        <v>115.5</v>
      </c>
      <c r="G140" s="148"/>
      <c r="H140" s="148">
        <v>149</v>
      </c>
      <c r="I140" s="150">
        <v>140</v>
      </c>
      <c r="J140" s="151" t="s">
        <v>625</v>
      </c>
      <c r="K140" s="152">
        <f t="shared" si="97"/>
        <v>33.5</v>
      </c>
      <c r="L140" s="153">
        <f t="shared" si="98"/>
        <v>0.29004329004329005</v>
      </c>
      <c r="M140" s="148" t="s">
        <v>538</v>
      </c>
      <c r="N140" s="154">
        <v>42740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37</v>
      </c>
      <c r="B141" s="146">
        <v>42251</v>
      </c>
      <c r="C141" s="146"/>
      <c r="D141" s="147" t="s">
        <v>618</v>
      </c>
      <c r="E141" s="148" t="s">
        <v>568</v>
      </c>
      <c r="F141" s="149">
        <v>226</v>
      </c>
      <c r="G141" s="148"/>
      <c r="H141" s="148">
        <v>292</v>
      </c>
      <c r="I141" s="150">
        <v>292</v>
      </c>
      <c r="J141" s="151" t="s">
        <v>626</v>
      </c>
      <c r="K141" s="152">
        <f t="shared" si="97"/>
        <v>66</v>
      </c>
      <c r="L141" s="153">
        <f t="shared" si="98"/>
        <v>0.29203539823008851</v>
      </c>
      <c r="M141" s="148" t="s">
        <v>538</v>
      </c>
      <c r="N141" s="154">
        <v>42286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38</v>
      </c>
      <c r="B142" s="146">
        <v>42254</v>
      </c>
      <c r="C142" s="146"/>
      <c r="D142" s="147" t="s">
        <v>613</v>
      </c>
      <c r="E142" s="148" t="s">
        <v>568</v>
      </c>
      <c r="F142" s="149">
        <v>232.5</v>
      </c>
      <c r="G142" s="148"/>
      <c r="H142" s="148">
        <v>312.5</v>
      </c>
      <c r="I142" s="150">
        <v>310</v>
      </c>
      <c r="J142" s="151" t="s">
        <v>570</v>
      </c>
      <c r="K142" s="152">
        <f t="shared" si="97"/>
        <v>80</v>
      </c>
      <c r="L142" s="153">
        <f t="shared" si="98"/>
        <v>0.34408602150537637</v>
      </c>
      <c r="M142" s="148" t="s">
        <v>538</v>
      </c>
      <c r="N142" s="154">
        <v>42823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39</v>
      </c>
      <c r="B143" s="146">
        <v>42268</v>
      </c>
      <c r="C143" s="146"/>
      <c r="D143" s="147" t="s">
        <v>627</v>
      </c>
      <c r="E143" s="148" t="s">
        <v>568</v>
      </c>
      <c r="F143" s="149">
        <v>196.5</v>
      </c>
      <c r="G143" s="148"/>
      <c r="H143" s="148">
        <v>238</v>
      </c>
      <c r="I143" s="150">
        <v>238</v>
      </c>
      <c r="J143" s="151" t="s">
        <v>626</v>
      </c>
      <c r="K143" s="152">
        <f t="shared" si="97"/>
        <v>41.5</v>
      </c>
      <c r="L143" s="153">
        <f t="shared" si="98"/>
        <v>0.21119592875318066</v>
      </c>
      <c r="M143" s="148" t="s">
        <v>538</v>
      </c>
      <c r="N143" s="154">
        <v>42291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40</v>
      </c>
      <c r="B144" s="146">
        <v>42271</v>
      </c>
      <c r="C144" s="146"/>
      <c r="D144" s="147" t="s">
        <v>567</v>
      </c>
      <c r="E144" s="148" t="s">
        <v>568</v>
      </c>
      <c r="F144" s="149">
        <v>65</v>
      </c>
      <c r="G144" s="148"/>
      <c r="H144" s="148">
        <v>82</v>
      </c>
      <c r="I144" s="150">
        <v>82</v>
      </c>
      <c r="J144" s="151" t="s">
        <v>626</v>
      </c>
      <c r="K144" s="152">
        <f t="shared" si="97"/>
        <v>17</v>
      </c>
      <c r="L144" s="153">
        <f t="shared" si="98"/>
        <v>0.26153846153846155</v>
      </c>
      <c r="M144" s="148" t="s">
        <v>538</v>
      </c>
      <c r="N144" s="154">
        <v>42578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41</v>
      </c>
      <c r="B145" s="146">
        <v>42291</v>
      </c>
      <c r="C145" s="146"/>
      <c r="D145" s="147" t="s">
        <v>628</v>
      </c>
      <c r="E145" s="148" t="s">
        <v>568</v>
      </c>
      <c r="F145" s="149">
        <v>144</v>
      </c>
      <c r="G145" s="148"/>
      <c r="H145" s="148">
        <v>182.5</v>
      </c>
      <c r="I145" s="150">
        <v>181</v>
      </c>
      <c r="J145" s="151" t="s">
        <v>626</v>
      </c>
      <c r="K145" s="152">
        <f t="shared" si="97"/>
        <v>38.5</v>
      </c>
      <c r="L145" s="153">
        <f t="shared" si="98"/>
        <v>0.2673611111111111</v>
      </c>
      <c r="M145" s="148" t="s">
        <v>538</v>
      </c>
      <c r="N145" s="154">
        <v>42817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42</v>
      </c>
      <c r="B146" s="146">
        <v>42291</v>
      </c>
      <c r="C146" s="146"/>
      <c r="D146" s="147" t="s">
        <v>629</v>
      </c>
      <c r="E146" s="148" t="s">
        <v>568</v>
      </c>
      <c r="F146" s="149">
        <v>264</v>
      </c>
      <c r="G146" s="148"/>
      <c r="H146" s="148">
        <v>311</v>
      </c>
      <c r="I146" s="150">
        <v>311</v>
      </c>
      <c r="J146" s="151" t="s">
        <v>626</v>
      </c>
      <c r="K146" s="152">
        <f t="shared" si="97"/>
        <v>47</v>
      </c>
      <c r="L146" s="153">
        <f t="shared" si="98"/>
        <v>0.17803030303030304</v>
      </c>
      <c r="M146" s="148" t="s">
        <v>538</v>
      </c>
      <c r="N146" s="154">
        <v>42604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43</v>
      </c>
      <c r="B147" s="146">
        <v>42318</v>
      </c>
      <c r="C147" s="146"/>
      <c r="D147" s="147" t="s">
        <v>630</v>
      </c>
      <c r="E147" s="148" t="s">
        <v>540</v>
      </c>
      <c r="F147" s="149">
        <v>549.5</v>
      </c>
      <c r="G147" s="148"/>
      <c r="H147" s="148">
        <v>630</v>
      </c>
      <c r="I147" s="150">
        <v>630</v>
      </c>
      <c r="J147" s="151" t="s">
        <v>626</v>
      </c>
      <c r="K147" s="152">
        <f t="shared" si="97"/>
        <v>80.5</v>
      </c>
      <c r="L147" s="153">
        <f t="shared" si="98"/>
        <v>0.1464968152866242</v>
      </c>
      <c r="M147" s="148" t="s">
        <v>538</v>
      </c>
      <c r="N147" s="154">
        <v>42419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44</v>
      </c>
      <c r="B148" s="146">
        <v>42342</v>
      </c>
      <c r="C148" s="146"/>
      <c r="D148" s="147" t="s">
        <v>631</v>
      </c>
      <c r="E148" s="148" t="s">
        <v>568</v>
      </c>
      <c r="F148" s="149">
        <v>1027.5</v>
      </c>
      <c r="G148" s="148"/>
      <c r="H148" s="148">
        <v>1315</v>
      </c>
      <c r="I148" s="150">
        <v>1250</v>
      </c>
      <c r="J148" s="151" t="s">
        <v>626</v>
      </c>
      <c r="K148" s="152">
        <f t="shared" si="97"/>
        <v>287.5</v>
      </c>
      <c r="L148" s="153">
        <f t="shared" si="98"/>
        <v>0.27980535279805352</v>
      </c>
      <c r="M148" s="148" t="s">
        <v>538</v>
      </c>
      <c r="N148" s="154">
        <v>43244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45</v>
      </c>
      <c r="B149" s="146">
        <v>42367</v>
      </c>
      <c r="C149" s="146"/>
      <c r="D149" s="147" t="s">
        <v>632</v>
      </c>
      <c r="E149" s="148" t="s">
        <v>568</v>
      </c>
      <c r="F149" s="149">
        <v>465</v>
      </c>
      <c r="G149" s="148"/>
      <c r="H149" s="148">
        <v>540</v>
      </c>
      <c r="I149" s="150">
        <v>540</v>
      </c>
      <c r="J149" s="151" t="s">
        <v>626</v>
      </c>
      <c r="K149" s="152">
        <f t="shared" si="97"/>
        <v>75</v>
      </c>
      <c r="L149" s="153">
        <f t="shared" si="98"/>
        <v>0.16129032258064516</v>
      </c>
      <c r="M149" s="148" t="s">
        <v>538</v>
      </c>
      <c r="N149" s="154">
        <v>42530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46</v>
      </c>
      <c r="B150" s="146">
        <v>42380</v>
      </c>
      <c r="C150" s="146"/>
      <c r="D150" s="147" t="s">
        <v>365</v>
      </c>
      <c r="E150" s="148" t="s">
        <v>540</v>
      </c>
      <c r="F150" s="149">
        <v>81</v>
      </c>
      <c r="G150" s="148"/>
      <c r="H150" s="148">
        <v>110</v>
      </c>
      <c r="I150" s="150">
        <v>110</v>
      </c>
      <c r="J150" s="151" t="s">
        <v>626</v>
      </c>
      <c r="K150" s="152">
        <f t="shared" si="97"/>
        <v>29</v>
      </c>
      <c r="L150" s="153">
        <f t="shared" si="98"/>
        <v>0.35802469135802467</v>
      </c>
      <c r="M150" s="148" t="s">
        <v>538</v>
      </c>
      <c r="N150" s="154">
        <v>42745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47</v>
      </c>
      <c r="B151" s="146">
        <v>42382</v>
      </c>
      <c r="C151" s="146"/>
      <c r="D151" s="147" t="s">
        <v>633</v>
      </c>
      <c r="E151" s="148" t="s">
        <v>540</v>
      </c>
      <c r="F151" s="149">
        <v>417.5</v>
      </c>
      <c r="G151" s="148"/>
      <c r="H151" s="148">
        <v>547</v>
      </c>
      <c r="I151" s="150">
        <v>535</v>
      </c>
      <c r="J151" s="151" t="s">
        <v>626</v>
      </c>
      <c r="K151" s="152">
        <f t="shared" si="97"/>
        <v>129.5</v>
      </c>
      <c r="L151" s="153">
        <f t="shared" si="98"/>
        <v>0.31017964071856285</v>
      </c>
      <c r="M151" s="148" t="s">
        <v>538</v>
      </c>
      <c r="N151" s="154">
        <v>42578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48</v>
      </c>
      <c r="B152" s="146">
        <v>42408</v>
      </c>
      <c r="C152" s="146"/>
      <c r="D152" s="147" t="s">
        <v>634</v>
      </c>
      <c r="E152" s="148" t="s">
        <v>568</v>
      </c>
      <c r="F152" s="149">
        <v>650</v>
      </c>
      <c r="G152" s="148"/>
      <c r="H152" s="148">
        <v>800</v>
      </c>
      <c r="I152" s="150">
        <v>800</v>
      </c>
      <c r="J152" s="151" t="s">
        <v>626</v>
      </c>
      <c r="K152" s="152">
        <f t="shared" si="97"/>
        <v>150</v>
      </c>
      <c r="L152" s="153">
        <f t="shared" si="98"/>
        <v>0.23076923076923078</v>
      </c>
      <c r="M152" s="148" t="s">
        <v>538</v>
      </c>
      <c r="N152" s="154">
        <v>43154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49</v>
      </c>
      <c r="B153" s="146">
        <v>42433</v>
      </c>
      <c r="C153" s="146"/>
      <c r="D153" s="147" t="s">
        <v>206</v>
      </c>
      <c r="E153" s="148" t="s">
        <v>568</v>
      </c>
      <c r="F153" s="149">
        <v>437.5</v>
      </c>
      <c r="G153" s="148"/>
      <c r="H153" s="148">
        <v>504.5</v>
      </c>
      <c r="I153" s="150">
        <v>522</v>
      </c>
      <c r="J153" s="151" t="s">
        <v>635</v>
      </c>
      <c r="K153" s="152">
        <f t="shared" si="97"/>
        <v>67</v>
      </c>
      <c r="L153" s="153">
        <f t="shared" si="98"/>
        <v>0.15314285714285714</v>
      </c>
      <c r="M153" s="148" t="s">
        <v>538</v>
      </c>
      <c r="N153" s="154">
        <v>42480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50</v>
      </c>
      <c r="B154" s="146">
        <v>42438</v>
      </c>
      <c r="C154" s="146"/>
      <c r="D154" s="147" t="s">
        <v>636</v>
      </c>
      <c r="E154" s="148" t="s">
        <v>568</v>
      </c>
      <c r="F154" s="149">
        <v>189.5</v>
      </c>
      <c r="G154" s="148"/>
      <c r="H154" s="148">
        <v>218</v>
      </c>
      <c r="I154" s="150">
        <v>218</v>
      </c>
      <c r="J154" s="151" t="s">
        <v>626</v>
      </c>
      <c r="K154" s="152">
        <f t="shared" si="97"/>
        <v>28.5</v>
      </c>
      <c r="L154" s="153">
        <f t="shared" si="98"/>
        <v>0.15039577836411611</v>
      </c>
      <c r="M154" s="148" t="s">
        <v>538</v>
      </c>
      <c r="N154" s="154">
        <v>43034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5">
        <v>51</v>
      </c>
      <c r="B155" s="156">
        <v>42471</v>
      </c>
      <c r="C155" s="156"/>
      <c r="D155" s="164" t="s">
        <v>637</v>
      </c>
      <c r="E155" s="159" t="s">
        <v>568</v>
      </c>
      <c r="F155" s="159">
        <v>36.5</v>
      </c>
      <c r="G155" s="160"/>
      <c r="H155" s="160">
        <v>15.85</v>
      </c>
      <c r="I155" s="160">
        <v>60</v>
      </c>
      <c r="J155" s="161" t="s">
        <v>638</v>
      </c>
      <c r="K155" s="162">
        <f t="shared" si="97"/>
        <v>-20.65</v>
      </c>
      <c r="L155" s="163">
        <f t="shared" si="98"/>
        <v>-0.5657534246575342</v>
      </c>
      <c r="M155" s="159" t="s">
        <v>550</v>
      </c>
      <c r="N155" s="167">
        <v>43627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52</v>
      </c>
      <c r="B156" s="146">
        <v>42472</v>
      </c>
      <c r="C156" s="146"/>
      <c r="D156" s="147" t="s">
        <v>639</v>
      </c>
      <c r="E156" s="148" t="s">
        <v>568</v>
      </c>
      <c r="F156" s="149">
        <v>93</v>
      </c>
      <c r="G156" s="148"/>
      <c r="H156" s="148">
        <v>149</v>
      </c>
      <c r="I156" s="150">
        <v>140</v>
      </c>
      <c r="J156" s="151" t="s">
        <v>640</v>
      </c>
      <c r="K156" s="152">
        <f t="shared" si="97"/>
        <v>56</v>
      </c>
      <c r="L156" s="153">
        <f t="shared" si="98"/>
        <v>0.60215053763440862</v>
      </c>
      <c r="M156" s="148" t="s">
        <v>538</v>
      </c>
      <c r="N156" s="154">
        <v>42740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53</v>
      </c>
      <c r="B157" s="146">
        <v>42472</v>
      </c>
      <c r="C157" s="146"/>
      <c r="D157" s="147" t="s">
        <v>641</v>
      </c>
      <c r="E157" s="148" t="s">
        <v>568</v>
      </c>
      <c r="F157" s="149">
        <v>130</v>
      </c>
      <c r="G157" s="148"/>
      <c r="H157" s="148">
        <v>150</v>
      </c>
      <c r="I157" s="150" t="s">
        <v>642</v>
      </c>
      <c r="J157" s="151" t="s">
        <v>626</v>
      </c>
      <c r="K157" s="152">
        <f t="shared" si="97"/>
        <v>20</v>
      </c>
      <c r="L157" s="153">
        <f t="shared" si="98"/>
        <v>0.15384615384615385</v>
      </c>
      <c r="M157" s="148" t="s">
        <v>538</v>
      </c>
      <c r="N157" s="154">
        <v>42564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54</v>
      </c>
      <c r="B158" s="146">
        <v>42473</v>
      </c>
      <c r="C158" s="146"/>
      <c r="D158" s="147" t="s">
        <v>643</v>
      </c>
      <c r="E158" s="148" t="s">
        <v>568</v>
      </c>
      <c r="F158" s="149">
        <v>196</v>
      </c>
      <c r="G158" s="148"/>
      <c r="H158" s="148">
        <v>299</v>
      </c>
      <c r="I158" s="150">
        <v>299</v>
      </c>
      <c r="J158" s="151" t="s">
        <v>626</v>
      </c>
      <c r="K158" s="152">
        <v>103</v>
      </c>
      <c r="L158" s="153">
        <v>0.52551020408163296</v>
      </c>
      <c r="M158" s="148" t="s">
        <v>538</v>
      </c>
      <c r="N158" s="154">
        <v>42620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55</v>
      </c>
      <c r="B159" s="146">
        <v>42473</v>
      </c>
      <c r="C159" s="146"/>
      <c r="D159" s="147" t="s">
        <v>644</v>
      </c>
      <c r="E159" s="148" t="s">
        <v>568</v>
      </c>
      <c r="F159" s="149">
        <v>88</v>
      </c>
      <c r="G159" s="148"/>
      <c r="H159" s="148">
        <v>103</v>
      </c>
      <c r="I159" s="150">
        <v>103</v>
      </c>
      <c r="J159" s="151" t="s">
        <v>626</v>
      </c>
      <c r="K159" s="152">
        <v>15</v>
      </c>
      <c r="L159" s="153">
        <v>0.170454545454545</v>
      </c>
      <c r="M159" s="148" t="s">
        <v>538</v>
      </c>
      <c r="N159" s="154">
        <v>42530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56</v>
      </c>
      <c r="B160" s="146">
        <v>42492</v>
      </c>
      <c r="C160" s="146"/>
      <c r="D160" s="147" t="s">
        <v>645</v>
      </c>
      <c r="E160" s="148" t="s">
        <v>568</v>
      </c>
      <c r="F160" s="149">
        <v>127.5</v>
      </c>
      <c r="G160" s="148"/>
      <c r="H160" s="148">
        <v>148</v>
      </c>
      <c r="I160" s="150" t="s">
        <v>646</v>
      </c>
      <c r="J160" s="151" t="s">
        <v>626</v>
      </c>
      <c r="K160" s="152">
        <f>H160-F160</f>
        <v>20.5</v>
      </c>
      <c r="L160" s="153">
        <f>K160/F160</f>
        <v>0.16078431372549021</v>
      </c>
      <c r="M160" s="148" t="s">
        <v>538</v>
      </c>
      <c r="N160" s="154">
        <v>42564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57</v>
      </c>
      <c r="B161" s="146">
        <v>42493</v>
      </c>
      <c r="C161" s="146"/>
      <c r="D161" s="147" t="s">
        <v>647</v>
      </c>
      <c r="E161" s="148" t="s">
        <v>568</v>
      </c>
      <c r="F161" s="149">
        <v>675</v>
      </c>
      <c r="G161" s="148"/>
      <c r="H161" s="148">
        <v>815</v>
      </c>
      <c r="I161" s="150" t="s">
        <v>648</v>
      </c>
      <c r="J161" s="151" t="s">
        <v>626</v>
      </c>
      <c r="K161" s="152">
        <f>H161-F161</f>
        <v>140</v>
      </c>
      <c r="L161" s="153">
        <f>K161/F161</f>
        <v>0.2074074074074074</v>
      </c>
      <c r="M161" s="148" t="s">
        <v>538</v>
      </c>
      <c r="N161" s="154">
        <v>43154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5">
        <v>58</v>
      </c>
      <c r="B162" s="156">
        <v>42522</v>
      </c>
      <c r="C162" s="156"/>
      <c r="D162" s="157" t="s">
        <v>649</v>
      </c>
      <c r="E162" s="158" t="s">
        <v>568</v>
      </c>
      <c r="F162" s="159">
        <v>500</v>
      </c>
      <c r="G162" s="159"/>
      <c r="H162" s="160">
        <v>232.5</v>
      </c>
      <c r="I162" s="160" t="s">
        <v>650</v>
      </c>
      <c r="J162" s="161" t="s">
        <v>651</v>
      </c>
      <c r="K162" s="162">
        <f>H162-F162</f>
        <v>-267.5</v>
      </c>
      <c r="L162" s="163">
        <f>K162/F162</f>
        <v>-0.53500000000000003</v>
      </c>
      <c r="M162" s="159" t="s">
        <v>550</v>
      </c>
      <c r="N162" s="156">
        <v>43735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59</v>
      </c>
      <c r="B163" s="146">
        <v>42527</v>
      </c>
      <c r="C163" s="146"/>
      <c r="D163" s="147" t="s">
        <v>496</v>
      </c>
      <c r="E163" s="148" t="s">
        <v>568</v>
      </c>
      <c r="F163" s="149">
        <v>110</v>
      </c>
      <c r="G163" s="148"/>
      <c r="H163" s="148">
        <v>126.5</v>
      </c>
      <c r="I163" s="150">
        <v>125</v>
      </c>
      <c r="J163" s="151" t="s">
        <v>577</v>
      </c>
      <c r="K163" s="152">
        <f>H163-F163</f>
        <v>16.5</v>
      </c>
      <c r="L163" s="153">
        <f>K163/F163</f>
        <v>0.15</v>
      </c>
      <c r="M163" s="148" t="s">
        <v>538</v>
      </c>
      <c r="N163" s="154">
        <v>42552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60</v>
      </c>
      <c r="B164" s="146">
        <v>42538</v>
      </c>
      <c r="C164" s="146"/>
      <c r="D164" s="147" t="s">
        <v>652</v>
      </c>
      <c r="E164" s="148" t="s">
        <v>568</v>
      </c>
      <c r="F164" s="149">
        <v>44</v>
      </c>
      <c r="G164" s="148"/>
      <c r="H164" s="148">
        <v>69.5</v>
      </c>
      <c r="I164" s="150">
        <v>69.5</v>
      </c>
      <c r="J164" s="151" t="s">
        <v>653</v>
      </c>
      <c r="K164" s="152">
        <f>H164-F164</f>
        <v>25.5</v>
      </c>
      <c r="L164" s="153">
        <f>K164/F164</f>
        <v>0.57954545454545459</v>
      </c>
      <c r="M164" s="148" t="s">
        <v>538</v>
      </c>
      <c r="N164" s="154">
        <v>42977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61</v>
      </c>
      <c r="B165" s="146">
        <v>42549</v>
      </c>
      <c r="C165" s="146"/>
      <c r="D165" s="147" t="s">
        <v>654</v>
      </c>
      <c r="E165" s="148" t="s">
        <v>568</v>
      </c>
      <c r="F165" s="149">
        <v>262.5</v>
      </c>
      <c r="G165" s="148"/>
      <c r="H165" s="148">
        <v>340</v>
      </c>
      <c r="I165" s="150">
        <v>333</v>
      </c>
      <c r="J165" s="151" t="s">
        <v>655</v>
      </c>
      <c r="K165" s="152">
        <v>77.5</v>
      </c>
      <c r="L165" s="153">
        <v>0.29523809523809502</v>
      </c>
      <c r="M165" s="148" t="s">
        <v>538</v>
      </c>
      <c r="N165" s="154">
        <v>43017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62</v>
      </c>
      <c r="B166" s="146">
        <v>42549</v>
      </c>
      <c r="C166" s="146"/>
      <c r="D166" s="147" t="s">
        <v>656</v>
      </c>
      <c r="E166" s="148" t="s">
        <v>568</v>
      </c>
      <c r="F166" s="149">
        <v>840</v>
      </c>
      <c r="G166" s="148"/>
      <c r="H166" s="148">
        <v>1230</v>
      </c>
      <c r="I166" s="150">
        <v>1230</v>
      </c>
      <c r="J166" s="151" t="s">
        <v>626</v>
      </c>
      <c r="K166" s="152">
        <v>390</v>
      </c>
      <c r="L166" s="153">
        <v>0.46428571428571402</v>
      </c>
      <c r="M166" s="148" t="s">
        <v>538</v>
      </c>
      <c r="N166" s="154">
        <v>42649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8">
        <v>63</v>
      </c>
      <c r="B167" s="169">
        <v>42556</v>
      </c>
      <c r="C167" s="169"/>
      <c r="D167" s="170" t="s">
        <v>657</v>
      </c>
      <c r="E167" s="171" t="s">
        <v>568</v>
      </c>
      <c r="F167" s="171">
        <v>395</v>
      </c>
      <c r="G167" s="172"/>
      <c r="H167" s="172">
        <f>(468.5+342.5)/2</f>
        <v>405.5</v>
      </c>
      <c r="I167" s="172">
        <v>510</v>
      </c>
      <c r="J167" s="173" t="s">
        <v>658</v>
      </c>
      <c r="K167" s="174">
        <f t="shared" ref="K167:K173" si="99">H167-F167</f>
        <v>10.5</v>
      </c>
      <c r="L167" s="175">
        <f t="shared" ref="L167:L173" si="100">K167/F167</f>
        <v>2.6582278481012658E-2</v>
      </c>
      <c r="M167" s="171" t="s">
        <v>659</v>
      </c>
      <c r="N167" s="169">
        <v>43606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5">
        <v>64</v>
      </c>
      <c r="B168" s="156">
        <v>42584</v>
      </c>
      <c r="C168" s="156"/>
      <c r="D168" s="157" t="s">
        <v>660</v>
      </c>
      <c r="E168" s="158" t="s">
        <v>540</v>
      </c>
      <c r="F168" s="159">
        <f>169.5-12.8</f>
        <v>156.69999999999999</v>
      </c>
      <c r="G168" s="159"/>
      <c r="H168" s="160">
        <v>77</v>
      </c>
      <c r="I168" s="160" t="s">
        <v>661</v>
      </c>
      <c r="J168" s="161" t="s">
        <v>662</v>
      </c>
      <c r="K168" s="162">
        <f t="shared" si="99"/>
        <v>-79.699999999999989</v>
      </c>
      <c r="L168" s="163">
        <f t="shared" si="100"/>
        <v>-0.50861518825781749</v>
      </c>
      <c r="M168" s="159" t="s">
        <v>550</v>
      </c>
      <c r="N168" s="156">
        <v>43522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5">
        <v>65</v>
      </c>
      <c r="B169" s="156">
        <v>42586</v>
      </c>
      <c r="C169" s="156"/>
      <c r="D169" s="157" t="s">
        <v>663</v>
      </c>
      <c r="E169" s="158" t="s">
        <v>568</v>
      </c>
      <c r="F169" s="159">
        <v>400</v>
      </c>
      <c r="G169" s="159"/>
      <c r="H169" s="160">
        <v>305</v>
      </c>
      <c r="I169" s="160">
        <v>475</v>
      </c>
      <c r="J169" s="161" t="s">
        <v>664</v>
      </c>
      <c r="K169" s="162">
        <f t="shared" si="99"/>
        <v>-95</v>
      </c>
      <c r="L169" s="163">
        <f t="shared" si="100"/>
        <v>-0.23749999999999999</v>
      </c>
      <c r="M169" s="159" t="s">
        <v>550</v>
      </c>
      <c r="N169" s="156">
        <v>43606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66</v>
      </c>
      <c r="B170" s="146">
        <v>42593</v>
      </c>
      <c r="C170" s="146"/>
      <c r="D170" s="147" t="s">
        <v>665</v>
      </c>
      <c r="E170" s="148" t="s">
        <v>568</v>
      </c>
      <c r="F170" s="149">
        <v>86.5</v>
      </c>
      <c r="G170" s="148"/>
      <c r="H170" s="148">
        <v>130</v>
      </c>
      <c r="I170" s="150">
        <v>130</v>
      </c>
      <c r="J170" s="151" t="s">
        <v>666</v>
      </c>
      <c r="K170" s="152">
        <f t="shared" si="99"/>
        <v>43.5</v>
      </c>
      <c r="L170" s="153">
        <f t="shared" si="100"/>
        <v>0.50289017341040465</v>
      </c>
      <c r="M170" s="148" t="s">
        <v>538</v>
      </c>
      <c r="N170" s="154">
        <v>43091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5">
        <v>67</v>
      </c>
      <c r="B171" s="156">
        <v>42600</v>
      </c>
      <c r="C171" s="156"/>
      <c r="D171" s="157" t="s">
        <v>109</v>
      </c>
      <c r="E171" s="158" t="s">
        <v>568</v>
      </c>
      <c r="F171" s="159">
        <v>133.5</v>
      </c>
      <c r="G171" s="159"/>
      <c r="H171" s="160">
        <v>126.5</v>
      </c>
      <c r="I171" s="160">
        <v>178</v>
      </c>
      <c r="J171" s="161" t="s">
        <v>667</v>
      </c>
      <c r="K171" s="162">
        <f t="shared" si="99"/>
        <v>-7</v>
      </c>
      <c r="L171" s="163">
        <f t="shared" si="100"/>
        <v>-5.2434456928838954E-2</v>
      </c>
      <c r="M171" s="159" t="s">
        <v>550</v>
      </c>
      <c r="N171" s="156">
        <v>42615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68</v>
      </c>
      <c r="B172" s="146">
        <v>42613</v>
      </c>
      <c r="C172" s="146"/>
      <c r="D172" s="147" t="s">
        <v>668</v>
      </c>
      <c r="E172" s="148" t="s">
        <v>568</v>
      </c>
      <c r="F172" s="149">
        <v>560</v>
      </c>
      <c r="G172" s="148"/>
      <c r="H172" s="148">
        <v>725</v>
      </c>
      <c r="I172" s="150">
        <v>725</v>
      </c>
      <c r="J172" s="151" t="s">
        <v>570</v>
      </c>
      <c r="K172" s="152">
        <f t="shared" si="99"/>
        <v>165</v>
      </c>
      <c r="L172" s="153">
        <f t="shared" si="100"/>
        <v>0.29464285714285715</v>
      </c>
      <c r="M172" s="148" t="s">
        <v>538</v>
      </c>
      <c r="N172" s="154">
        <v>42456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69</v>
      </c>
      <c r="B173" s="146">
        <v>42614</v>
      </c>
      <c r="C173" s="146"/>
      <c r="D173" s="147" t="s">
        <v>669</v>
      </c>
      <c r="E173" s="148" t="s">
        <v>568</v>
      </c>
      <c r="F173" s="149">
        <v>160.5</v>
      </c>
      <c r="G173" s="148"/>
      <c r="H173" s="148">
        <v>210</v>
      </c>
      <c r="I173" s="150">
        <v>210</v>
      </c>
      <c r="J173" s="151" t="s">
        <v>570</v>
      </c>
      <c r="K173" s="152">
        <f t="shared" si="99"/>
        <v>49.5</v>
      </c>
      <c r="L173" s="153">
        <f t="shared" si="100"/>
        <v>0.30841121495327101</v>
      </c>
      <c r="M173" s="148" t="s">
        <v>538</v>
      </c>
      <c r="N173" s="154">
        <v>42871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70</v>
      </c>
      <c r="B174" s="146">
        <v>42646</v>
      </c>
      <c r="C174" s="146"/>
      <c r="D174" s="147" t="s">
        <v>378</v>
      </c>
      <c r="E174" s="148" t="s">
        <v>568</v>
      </c>
      <c r="F174" s="149">
        <v>430</v>
      </c>
      <c r="G174" s="148"/>
      <c r="H174" s="148">
        <v>596</v>
      </c>
      <c r="I174" s="150">
        <v>575</v>
      </c>
      <c r="J174" s="151" t="s">
        <v>670</v>
      </c>
      <c r="K174" s="152">
        <v>166</v>
      </c>
      <c r="L174" s="153">
        <v>0.38604651162790699</v>
      </c>
      <c r="M174" s="148" t="s">
        <v>538</v>
      </c>
      <c r="N174" s="154">
        <v>42769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71</v>
      </c>
      <c r="B175" s="146">
        <v>42657</v>
      </c>
      <c r="C175" s="146"/>
      <c r="D175" s="147" t="s">
        <v>671</v>
      </c>
      <c r="E175" s="148" t="s">
        <v>568</v>
      </c>
      <c r="F175" s="149">
        <v>280</v>
      </c>
      <c r="G175" s="148"/>
      <c r="H175" s="148">
        <v>345</v>
      </c>
      <c r="I175" s="150">
        <v>345</v>
      </c>
      <c r="J175" s="151" t="s">
        <v>570</v>
      </c>
      <c r="K175" s="152">
        <f t="shared" ref="K175:K180" si="101">H175-F175</f>
        <v>65</v>
      </c>
      <c r="L175" s="153">
        <f>K175/F175</f>
        <v>0.23214285714285715</v>
      </c>
      <c r="M175" s="148" t="s">
        <v>538</v>
      </c>
      <c r="N175" s="154">
        <v>42814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72</v>
      </c>
      <c r="B176" s="146">
        <v>42657</v>
      </c>
      <c r="C176" s="146"/>
      <c r="D176" s="147" t="s">
        <v>672</v>
      </c>
      <c r="E176" s="148" t="s">
        <v>568</v>
      </c>
      <c r="F176" s="149">
        <v>245</v>
      </c>
      <c r="G176" s="148"/>
      <c r="H176" s="148">
        <v>325.5</v>
      </c>
      <c r="I176" s="150">
        <v>330</v>
      </c>
      <c r="J176" s="151" t="s">
        <v>673</v>
      </c>
      <c r="K176" s="152">
        <f t="shared" si="101"/>
        <v>80.5</v>
      </c>
      <c r="L176" s="153">
        <f>K176/F176</f>
        <v>0.32857142857142857</v>
      </c>
      <c r="M176" s="148" t="s">
        <v>538</v>
      </c>
      <c r="N176" s="154">
        <v>42769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73</v>
      </c>
      <c r="B177" s="146">
        <v>42660</v>
      </c>
      <c r="C177" s="146"/>
      <c r="D177" s="147" t="s">
        <v>334</v>
      </c>
      <c r="E177" s="148" t="s">
        <v>568</v>
      </c>
      <c r="F177" s="149">
        <v>125</v>
      </c>
      <c r="G177" s="148"/>
      <c r="H177" s="148">
        <v>160</v>
      </c>
      <c r="I177" s="150">
        <v>160</v>
      </c>
      <c r="J177" s="151" t="s">
        <v>626</v>
      </c>
      <c r="K177" s="152">
        <f t="shared" si="101"/>
        <v>35</v>
      </c>
      <c r="L177" s="153">
        <v>0.28000000000000003</v>
      </c>
      <c r="M177" s="148" t="s">
        <v>538</v>
      </c>
      <c r="N177" s="154">
        <v>42803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74</v>
      </c>
      <c r="B178" s="146">
        <v>42660</v>
      </c>
      <c r="C178" s="146"/>
      <c r="D178" s="147" t="s">
        <v>435</v>
      </c>
      <c r="E178" s="148" t="s">
        <v>568</v>
      </c>
      <c r="F178" s="149">
        <v>114</v>
      </c>
      <c r="G178" s="148"/>
      <c r="H178" s="148">
        <v>145</v>
      </c>
      <c r="I178" s="150">
        <v>145</v>
      </c>
      <c r="J178" s="151" t="s">
        <v>626</v>
      </c>
      <c r="K178" s="152">
        <f t="shared" si="101"/>
        <v>31</v>
      </c>
      <c r="L178" s="153">
        <f>K178/F178</f>
        <v>0.27192982456140352</v>
      </c>
      <c r="M178" s="148" t="s">
        <v>538</v>
      </c>
      <c r="N178" s="154">
        <v>42859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75</v>
      </c>
      <c r="B179" s="146">
        <v>42660</v>
      </c>
      <c r="C179" s="146"/>
      <c r="D179" s="147" t="s">
        <v>674</v>
      </c>
      <c r="E179" s="148" t="s">
        <v>568</v>
      </c>
      <c r="F179" s="149">
        <v>212</v>
      </c>
      <c r="G179" s="148"/>
      <c r="H179" s="148">
        <v>280</v>
      </c>
      <c r="I179" s="150">
        <v>276</v>
      </c>
      <c r="J179" s="151" t="s">
        <v>675</v>
      </c>
      <c r="K179" s="152">
        <f t="shared" si="101"/>
        <v>68</v>
      </c>
      <c r="L179" s="153">
        <f>K179/F179</f>
        <v>0.32075471698113206</v>
      </c>
      <c r="M179" s="148" t="s">
        <v>538</v>
      </c>
      <c r="N179" s="154">
        <v>42858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76</v>
      </c>
      <c r="B180" s="146">
        <v>42678</v>
      </c>
      <c r="C180" s="146"/>
      <c r="D180" s="147" t="s">
        <v>426</v>
      </c>
      <c r="E180" s="148" t="s">
        <v>568</v>
      </c>
      <c r="F180" s="149">
        <v>155</v>
      </c>
      <c r="G180" s="148"/>
      <c r="H180" s="148">
        <v>210</v>
      </c>
      <c r="I180" s="150">
        <v>210</v>
      </c>
      <c r="J180" s="151" t="s">
        <v>676</v>
      </c>
      <c r="K180" s="152">
        <f t="shared" si="101"/>
        <v>55</v>
      </c>
      <c r="L180" s="153">
        <f>K180/F180</f>
        <v>0.35483870967741937</v>
      </c>
      <c r="M180" s="148" t="s">
        <v>538</v>
      </c>
      <c r="N180" s="154">
        <v>42944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5">
        <v>77</v>
      </c>
      <c r="B181" s="156">
        <v>42710</v>
      </c>
      <c r="C181" s="156"/>
      <c r="D181" s="157" t="s">
        <v>677</v>
      </c>
      <c r="E181" s="158" t="s">
        <v>568</v>
      </c>
      <c r="F181" s="159">
        <v>150.5</v>
      </c>
      <c r="G181" s="159"/>
      <c r="H181" s="160">
        <v>72.5</v>
      </c>
      <c r="I181" s="160">
        <v>174</v>
      </c>
      <c r="J181" s="161" t="s">
        <v>678</v>
      </c>
      <c r="K181" s="162">
        <v>-78</v>
      </c>
      <c r="L181" s="163">
        <v>-0.51827242524916906</v>
      </c>
      <c r="M181" s="159" t="s">
        <v>550</v>
      </c>
      <c r="N181" s="156">
        <v>43333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78</v>
      </c>
      <c r="B182" s="146">
        <v>42712</v>
      </c>
      <c r="C182" s="146"/>
      <c r="D182" s="147" t="s">
        <v>679</v>
      </c>
      <c r="E182" s="148" t="s">
        <v>568</v>
      </c>
      <c r="F182" s="149">
        <v>380</v>
      </c>
      <c r="G182" s="148"/>
      <c r="H182" s="148">
        <v>478</v>
      </c>
      <c r="I182" s="150">
        <v>468</v>
      </c>
      <c r="J182" s="151" t="s">
        <v>626</v>
      </c>
      <c r="K182" s="152">
        <f>H182-F182</f>
        <v>98</v>
      </c>
      <c r="L182" s="153">
        <f>K182/F182</f>
        <v>0.25789473684210529</v>
      </c>
      <c r="M182" s="148" t="s">
        <v>538</v>
      </c>
      <c r="N182" s="154">
        <v>43025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79</v>
      </c>
      <c r="B183" s="146">
        <v>42734</v>
      </c>
      <c r="C183" s="146"/>
      <c r="D183" s="147" t="s">
        <v>108</v>
      </c>
      <c r="E183" s="148" t="s">
        <v>568</v>
      </c>
      <c r="F183" s="149">
        <v>305</v>
      </c>
      <c r="G183" s="148"/>
      <c r="H183" s="148">
        <v>375</v>
      </c>
      <c r="I183" s="150">
        <v>375</v>
      </c>
      <c r="J183" s="151" t="s">
        <v>626</v>
      </c>
      <c r="K183" s="152">
        <f>H183-F183</f>
        <v>70</v>
      </c>
      <c r="L183" s="153">
        <f>K183/F183</f>
        <v>0.22950819672131148</v>
      </c>
      <c r="M183" s="148" t="s">
        <v>538</v>
      </c>
      <c r="N183" s="154">
        <v>42768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80</v>
      </c>
      <c r="B184" s="146">
        <v>42739</v>
      </c>
      <c r="C184" s="146"/>
      <c r="D184" s="147" t="s">
        <v>94</v>
      </c>
      <c r="E184" s="148" t="s">
        <v>568</v>
      </c>
      <c r="F184" s="149">
        <v>99.5</v>
      </c>
      <c r="G184" s="148"/>
      <c r="H184" s="148">
        <v>158</v>
      </c>
      <c r="I184" s="150">
        <v>158</v>
      </c>
      <c r="J184" s="151" t="s">
        <v>626</v>
      </c>
      <c r="K184" s="152">
        <f>H184-F184</f>
        <v>58.5</v>
      </c>
      <c r="L184" s="153">
        <f>K184/F184</f>
        <v>0.5879396984924623</v>
      </c>
      <c r="M184" s="148" t="s">
        <v>538</v>
      </c>
      <c r="N184" s="154">
        <v>42898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81</v>
      </c>
      <c r="B185" s="146">
        <v>42739</v>
      </c>
      <c r="C185" s="146"/>
      <c r="D185" s="147" t="s">
        <v>94</v>
      </c>
      <c r="E185" s="148" t="s">
        <v>568</v>
      </c>
      <c r="F185" s="149">
        <v>99.5</v>
      </c>
      <c r="G185" s="148"/>
      <c r="H185" s="148">
        <v>158</v>
      </c>
      <c r="I185" s="150">
        <v>158</v>
      </c>
      <c r="J185" s="151" t="s">
        <v>626</v>
      </c>
      <c r="K185" s="152">
        <v>58.5</v>
      </c>
      <c r="L185" s="153">
        <v>0.58793969849246197</v>
      </c>
      <c r="M185" s="148" t="s">
        <v>538</v>
      </c>
      <c r="N185" s="154">
        <v>42898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82</v>
      </c>
      <c r="B186" s="146">
        <v>42786</v>
      </c>
      <c r="C186" s="146"/>
      <c r="D186" s="147" t="s">
        <v>182</v>
      </c>
      <c r="E186" s="148" t="s">
        <v>568</v>
      </c>
      <c r="F186" s="149">
        <v>140.5</v>
      </c>
      <c r="G186" s="148"/>
      <c r="H186" s="148">
        <v>220</v>
      </c>
      <c r="I186" s="150">
        <v>220</v>
      </c>
      <c r="J186" s="151" t="s">
        <v>626</v>
      </c>
      <c r="K186" s="152">
        <f>H186-F186</f>
        <v>79.5</v>
      </c>
      <c r="L186" s="153">
        <f>K186/F186</f>
        <v>0.5658362989323843</v>
      </c>
      <c r="M186" s="148" t="s">
        <v>538</v>
      </c>
      <c r="N186" s="154">
        <v>42864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83</v>
      </c>
      <c r="B187" s="146">
        <v>42786</v>
      </c>
      <c r="C187" s="146"/>
      <c r="D187" s="147" t="s">
        <v>680</v>
      </c>
      <c r="E187" s="148" t="s">
        <v>568</v>
      </c>
      <c r="F187" s="149">
        <v>202.5</v>
      </c>
      <c r="G187" s="148"/>
      <c r="H187" s="148">
        <v>234</v>
      </c>
      <c r="I187" s="150">
        <v>234</v>
      </c>
      <c r="J187" s="151" t="s">
        <v>626</v>
      </c>
      <c r="K187" s="152">
        <v>31.5</v>
      </c>
      <c r="L187" s="153">
        <v>0.155555555555556</v>
      </c>
      <c r="M187" s="148" t="s">
        <v>538</v>
      </c>
      <c r="N187" s="154">
        <v>42836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84</v>
      </c>
      <c r="B188" s="146">
        <v>42818</v>
      </c>
      <c r="C188" s="146"/>
      <c r="D188" s="147" t="s">
        <v>681</v>
      </c>
      <c r="E188" s="148" t="s">
        <v>568</v>
      </c>
      <c r="F188" s="149">
        <v>300.5</v>
      </c>
      <c r="G188" s="148"/>
      <c r="H188" s="148">
        <v>417.5</v>
      </c>
      <c r="I188" s="150">
        <v>420</v>
      </c>
      <c r="J188" s="151" t="s">
        <v>682</v>
      </c>
      <c r="K188" s="152">
        <f>H188-F188</f>
        <v>117</v>
      </c>
      <c r="L188" s="153">
        <f>K188/F188</f>
        <v>0.38935108153078202</v>
      </c>
      <c r="M188" s="148" t="s">
        <v>538</v>
      </c>
      <c r="N188" s="154">
        <v>43070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85</v>
      </c>
      <c r="B189" s="146">
        <v>42818</v>
      </c>
      <c r="C189" s="146"/>
      <c r="D189" s="147" t="s">
        <v>656</v>
      </c>
      <c r="E189" s="148" t="s">
        <v>568</v>
      </c>
      <c r="F189" s="149">
        <v>850</v>
      </c>
      <c r="G189" s="148"/>
      <c r="H189" s="148">
        <v>1042.5</v>
      </c>
      <c r="I189" s="150">
        <v>1023</v>
      </c>
      <c r="J189" s="151" t="s">
        <v>683</v>
      </c>
      <c r="K189" s="152">
        <v>192.5</v>
      </c>
      <c r="L189" s="153">
        <v>0.22647058823529401</v>
      </c>
      <c r="M189" s="148" t="s">
        <v>538</v>
      </c>
      <c r="N189" s="154">
        <v>42830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86</v>
      </c>
      <c r="B190" s="146">
        <v>42830</v>
      </c>
      <c r="C190" s="146"/>
      <c r="D190" s="147" t="s">
        <v>454</v>
      </c>
      <c r="E190" s="148" t="s">
        <v>568</v>
      </c>
      <c r="F190" s="149">
        <v>785</v>
      </c>
      <c r="G190" s="148"/>
      <c r="H190" s="148">
        <v>930</v>
      </c>
      <c r="I190" s="150">
        <v>920</v>
      </c>
      <c r="J190" s="151" t="s">
        <v>684</v>
      </c>
      <c r="K190" s="152">
        <f>H190-F190</f>
        <v>145</v>
      </c>
      <c r="L190" s="153">
        <f>K190/F190</f>
        <v>0.18471337579617833</v>
      </c>
      <c r="M190" s="148" t="s">
        <v>538</v>
      </c>
      <c r="N190" s="154">
        <v>42976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5">
        <v>87</v>
      </c>
      <c r="B191" s="156">
        <v>42831</v>
      </c>
      <c r="C191" s="156"/>
      <c r="D191" s="157" t="s">
        <v>685</v>
      </c>
      <c r="E191" s="158" t="s">
        <v>568</v>
      </c>
      <c r="F191" s="159">
        <v>40</v>
      </c>
      <c r="G191" s="159"/>
      <c r="H191" s="160">
        <v>13.1</v>
      </c>
      <c r="I191" s="160">
        <v>60</v>
      </c>
      <c r="J191" s="161" t="s">
        <v>686</v>
      </c>
      <c r="K191" s="162">
        <v>-26.9</v>
      </c>
      <c r="L191" s="163">
        <v>-0.67249999999999999</v>
      </c>
      <c r="M191" s="159" t="s">
        <v>550</v>
      </c>
      <c r="N191" s="156">
        <v>43138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88</v>
      </c>
      <c r="B192" s="146">
        <v>42837</v>
      </c>
      <c r="C192" s="146"/>
      <c r="D192" s="147" t="s">
        <v>93</v>
      </c>
      <c r="E192" s="148" t="s">
        <v>568</v>
      </c>
      <c r="F192" s="149">
        <v>289.5</v>
      </c>
      <c r="G192" s="148"/>
      <c r="H192" s="148">
        <v>354</v>
      </c>
      <c r="I192" s="150">
        <v>360</v>
      </c>
      <c r="J192" s="151" t="s">
        <v>687</v>
      </c>
      <c r="K192" s="152">
        <f t="shared" ref="K192:K200" si="102">H192-F192</f>
        <v>64.5</v>
      </c>
      <c r="L192" s="153">
        <f t="shared" ref="L192:L200" si="103">K192/F192</f>
        <v>0.22279792746113988</v>
      </c>
      <c r="M192" s="148" t="s">
        <v>538</v>
      </c>
      <c r="N192" s="154">
        <v>43040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89</v>
      </c>
      <c r="B193" s="146">
        <v>42845</v>
      </c>
      <c r="C193" s="146"/>
      <c r="D193" s="147" t="s">
        <v>402</v>
      </c>
      <c r="E193" s="148" t="s">
        <v>568</v>
      </c>
      <c r="F193" s="149">
        <v>700</v>
      </c>
      <c r="G193" s="148"/>
      <c r="H193" s="148">
        <v>840</v>
      </c>
      <c r="I193" s="150">
        <v>840</v>
      </c>
      <c r="J193" s="151" t="s">
        <v>688</v>
      </c>
      <c r="K193" s="152">
        <f t="shared" si="102"/>
        <v>140</v>
      </c>
      <c r="L193" s="153">
        <f t="shared" si="103"/>
        <v>0.2</v>
      </c>
      <c r="M193" s="148" t="s">
        <v>538</v>
      </c>
      <c r="N193" s="154">
        <v>42893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90</v>
      </c>
      <c r="B194" s="146">
        <v>42887</v>
      </c>
      <c r="C194" s="146"/>
      <c r="D194" s="147" t="s">
        <v>689</v>
      </c>
      <c r="E194" s="148" t="s">
        <v>568</v>
      </c>
      <c r="F194" s="149">
        <v>130</v>
      </c>
      <c r="G194" s="148"/>
      <c r="H194" s="148">
        <v>144.25</v>
      </c>
      <c r="I194" s="150">
        <v>170</v>
      </c>
      <c r="J194" s="151" t="s">
        <v>690</v>
      </c>
      <c r="K194" s="152">
        <f t="shared" si="102"/>
        <v>14.25</v>
      </c>
      <c r="L194" s="153">
        <f t="shared" si="103"/>
        <v>0.10961538461538461</v>
      </c>
      <c r="M194" s="148" t="s">
        <v>538</v>
      </c>
      <c r="N194" s="154">
        <v>43675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91</v>
      </c>
      <c r="B195" s="146">
        <v>42901</v>
      </c>
      <c r="C195" s="146"/>
      <c r="D195" s="147" t="s">
        <v>691</v>
      </c>
      <c r="E195" s="148" t="s">
        <v>568</v>
      </c>
      <c r="F195" s="149">
        <v>214.5</v>
      </c>
      <c r="G195" s="148"/>
      <c r="H195" s="148">
        <v>262</v>
      </c>
      <c r="I195" s="150">
        <v>262</v>
      </c>
      <c r="J195" s="151" t="s">
        <v>692</v>
      </c>
      <c r="K195" s="152">
        <f t="shared" si="102"/>
        <v>47.5</v>
      </c>
      <c r="L195" s="153">
        <f t="shared" si="103"/>
        <v>0.22144522144522144</v>
      </c>
      <c r="M195" s="148" t="s">
        <v>538</v>
      </c>
      <c r="N195" s="154">
        <v>42977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92</v>
      </c>
      <c r="B196" s="177">
        <v>42933</v>
      </c>
      <c r="C196" s="177"/>
      <c r="D196" s="178" t="s">
        <v>693</v>
      </c>
      <c r="E196" s="179" t="s">
        <v>568</v>
      </c>
      <c r="F196" s="180">
        <v>370</v>
      </c>
      <c r="G196" s="179"/>
      <c r="H196" s="179">
        <v>447.5</v>
      </c>
      <c r="I196" s="181">
        <v>450</v>
      </c>
      <c r="J196" s="182" t="s">
        <v>626</v>
      </c>
      <c r="K196" s="152">
        <f t="shared" si="102"/>
        <v>77.5</v>
      </c>
      <c r="L196" s="183">
        <f t="shared" si="103"/>
        <v>0.20945945945945946</v>
      </c>
      <c r="M196" s="179" t="s">
        <v>538</v>
      </c>
      <c r="N196" s="184">
        <v>43035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93</v>
      </c>
      <c r="B197" s="177">
        <v>42943</v>
      </c>
      <c r="C197" s="177"/>
      <c r="D197" s="178" t="s">
        <v>180</v>
      </c>
      <c r="E197" s="179" t="s">
        <v>568</v>
      </c>
      <c r="F197" s="180">
        <v>657.5</v>
      </c>
      <c r="G197" s="179"/>
      <c r="H197" s="179">
        <v>825</v>
      </c>
      <c r="I197" s="181">
        <v>820</v>
      </c>
      <c r="J197" s="182" t="s">
        <v>626</v>
      </c>
      <c r="K197" s="152">
        <f t="shared" si="102"/>
        <v>167.5</v>
      </c>
      <c r="L197" s="183">
        <f t="shared" si="103"/>
        <v>0.25475285171102663</v>
      </c>
      <c r="M197" s="179" t="s">
        <v>538</v>
      </c>
      <c r="N197" s="184">
        <v>43090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94</v>
      </c>
      <c r="B198" s="146">
        <v>42964</v>
      </c>
      <c r="C198" s="146"/>
      <c r="D198" s="147" t="s">
        <v>347</v>
      </c>
      <c r="E198" s="148" t="s">
        <v>568</v>
      </c>
      <c r="F198" s="149">
        <v>605</v>
      </c>
      <c r="G198" s="148"/>
      <c r="H198" s="148">
        <v>750</v>
      </c>
      <c r="I198" s="150">
        <v>750</v>
      </c>
      <c r="J198" s="151" t="s">
        <v>684</v>
      </c>
      <c r="K198" s="152">
        <f t="shared" si="102"/>
        <v>145</v>
      </c>
      <c r="L198" s="153">
        <f t="shared" si="103"/>
        <v>0.23966942148760331</v>
      </c>
      <c r="M198" s="148" t="s">
        <v>538</v>
      </c>
      <c r="N198" s="154">
        <v>43027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5">
        <v>95</v>
      </c>
      <c r="B199" s="156">
        <v>42979</v>
      </c>
      <c r="C199" s="156"/>
      <c r="D199" s="164" t="s">
        <v>694</v>
      </c>
      <c r="E199" s="159" t="s">
        <v>568</v>
      </c>
      <c r="F199" s="159">
        <v>255</v>
      </c>
      <c r="G199" s="160"/>
      <c r="H199" s="160">
        <v>217.25</v>
      </c>
      <c r="I199" s="160">
        <v>320</v>
      </c>
      <c r="J199" s="161" t="s">
        <v>695</v>
      </c>
      <c r="K199" s="162">
        <f t="shared" si="102"/>
        <v>-37.75</v>
      </c>
      <c r="L199" s="165">
        <f t="shared" si="103"/>
        <v>-0.14803921568627451</v>
      </c>
      <c r="M199" s="159" t="s">
        <v>550</v>
      </c>
      <c r="N199" s="156">
        <v>43661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96</v>
      </c>
      <c r="B200" s="146">
        <v>42997</v>
      </c>
      <c r="C200" s="146"/>
      <c r="D200" s="147" t="s">
        <v>696</v>
      </c>
      <c r="E200" s="148" t="s">
        <v>568</v>
      </c>
      <c r="F200" s="149">
        <v>215</v>
      </c>
      <c r="G200" s="148"/>
      <c r="H200" s="148">
        <v>258</v>
      </c>
      <c r="I200" s="150">
        <v>258</v>
      </c>
      <c r="J200" s="151" t="s">
        <v>626</v>
      </c>
      <c r="K200" s="152">
        <f t="shared" si="102"/>
        <v>43</v>
      </c>
      <c r="L200" s="153">
        <f t="shared" si="103"/>
        <v>0.2</v>
      </c>
      <c r="M200" s="148" t="s">
        <v>538</v>
      </c>
      <c r="N200" s="154">
        <v>43040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97</v>
      </c>
      <c r="B201" s="146">
        <v>42997</v>
      </c>
      <c r="C201" s="146"/>
      <c r="D201" s="147" t="s">
        <v>696</v>
      </c>
      <c r="E201" s="148" t="s">
        <v>568</v>
      </c>
      <c r="F201" s="149">
        <v>215</v>
      </c>
      <c r="G201" s="148"/>
      <c r="H201" s="148">
        <v>258</v>
      </c>
      <c r="I201" s="150">
        <v>258</v>
      </c>
      <c r="J201" s="182" t="s">
        <v>626</v>
      </c>
      <c r="K201" s="152">
        <v>43</v>
      </c>
      <c r="L201" s="153">
        <v>0.2</v>
      </c>
      <c r="M201" s="148" t="s">
        <v>538</v>
      </c>
      <c r="N201" s="154">
        <v>43040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98</v>
      </c>
      <c r="B202" s="177">
        <v>42998</v>
      </c>
      <c r="C202" s="177"/>
      <c r="D202" s="178" t="s">
        <v>697</v>
      </c>
      <c r="E202" s="179" t="s">
        <v>568</v>
      </c>
      <c r="F202" s="149">
        <v>75</v>
      </c>
      <c r="G202" s="179"/>
      <c r="H202" s="179">
        <v>90</v>
      </c>
      <c r="I202" s="181">
        <v>90</v>
      </c>
      <c r="J202" s="151" t="s">
        <v>698</v>
      </c>
      <c r="K202" s="152">
        <f t="shared" ref="K202:K207" si="104">H202-F202</f>
        <v>15</v>
      </c>
      <c r="L202" s="153">
        <f t="shared" ref="L202:L207" si="105">K202/F202</f>
        <v>0.2</v>
      </c>
      <c r="M202" s="148" t="s">
        <v>538</v>
      </c>
      <c r="N202" s="154">
        <v>43019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99</v>
      </c>
      <c r="B203" s="177">
        <v>43011</v>
      </c>
      <c r="C203" s="177"/>
      <c r="D203" s="178" t="s">
        <v>552</v>
      </c>
      <c r="E203" s="179" t="s">
        <v>568</v>
      </c>
      <c r="F203" s="180">
        <v>315</v>
      </c>
      <c r="G203" s="179"/>
      <c r="H203" s="179">
        <v>392</v>
      </c>
      <c r="I203" s="181">
        <v>384</v>
      </c>
      <c r="J203" s="182" t="s">
        <v>699</v>
      </c>
      <c r="K203" s="152">
        <f t="shared" si="104"/>
        <v>77</v>
      </c>
      <c r="L203" s="183">
        <f t="shared" si="105"/>
        <v>0.24444444444444444</v>
      </c>
      <c r="M203" s="179" t="s">
        <v>538</v>
      </c>
      <c r="N203" s="184">
        <v>43017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100</v>
      </c>
      <c r="B204" s="177">
        <v>43013</v>
      </c>
      <c r="C204" s="177"/>
      <c r="D204" s="178" t="s">
        <v>430</v>
      </c>
      <c r="E204" s="179" t="s">
        <v>568</v>
      </c>
      <c r="F204" s="180">
        <v>145</v>
      </c>
      <c r="G204" s="179"/>
      <c r="H204" s="179">
        <v>179</v>
      </c>
      <c r="I204" s="181">
        <v>180</v>
      </c>
      <c r="J204" s="182" t="s">
        <v>700</v>
      </c>
      <c r="K204" s="152">
        <f t="shared" si="104"/>
        <v>34</v>
      </c>
      <c r="L204" s="183">
        <f t="shared" si="105"/>
        <v>0.23448275862068965</v>
      </c>
      <c r="M204" s="179" t="s">
        <v>538</v>
      </c>
      <c r="N204" s="184">
        <v>43025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101</v>
      </c>
      <c r="B205" s="177">
        <v>43014</v>
      </c>
      <c r="C205" s="177"/>
      <c r="D205" s="178" t="s">
        <v>324</v>
      </c>
      <c r="E205" s="179" t="s">
        <v>568</v>
      </c>
      <c r="F205" s="180">
        <v>256</v>
      </c>
      <c r="G205" s="179"/>
      <c r="H205" s="179">
        <v>323</v>
      </c>
      <c r="I205" s="181">
        <v>320</v>
      </c>
      <c r="J205" s="182" t="s">
        <v>626</v>
      </c>
      <c r="K205" s="152">
        <f t="shared" si="104"/>
        <v>67</v>
      </c>
      <c r="L205" s="183">
        <f t="shared" si="105"/>
        <v>0.26171875</v>
      </c>
      <c r="M205" s="179" t="s">
        <v>538</v>
      </c>
      <c r="N205" s="184">
        <v>43067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102</v>
      </c>
      <c r="B206" s="177">
        <v>43017</v>
      </c>
      <c r="C206" s="177"/>
      <c r="D206" s="178" t="s">
        <v>339</v>
      </c>
      <c r="E206" s="179" t="s">
        <v>568</v>
      </c>
      <c r="F206" s="180">
        <v>137.5</v>
      </c>
      <c r="G206" s="179"/>
      <c r="H206" s="179">
        <v>184</v>
      </c>
      <c r="I206" s="181">
        <v>183</v>
      </c>
      <c r="J206" s="182" t="s">
        <v>701</v>
      </c>
      <c r="K206" s="152">
        <f t="shared" si="104"/>
        <v>46.5</v>
      </c>
      <c r="L206" s="183">
        <f t="shared" si="105"/>
        <v>0.33818181818181819</v>
      </c>
      <c r="M206" s="179" t="s">
        <v>538</v>
      </c>
      <c r="N206" s="184">
        <v>43108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103</v>
      </c>
      <c r="B207" s="177">
        <v>43018</v>
      </c>
      <c r="C207" s="177"/>
      <c r="D207" s="178" t="s">
        <v>702</v>
      </c>
      <c r="E207" s="179" t="s">
        <v>568</v>
      </c>
      <c r="F207" s="180">
        <v>125.5</v>
      </c>
      <c r="G207" s="179"/>
      <c r="H207" s="179">
        <v>158</v>
      </c>
      <c r="I207" s="181">
        <v>155</v>
      </c>
      <c r="J207" s="182" t="s">
        <v>703</v>
      </c>
      <c r="K207" s="152">
        <f t="shared" si="104"/>
        <v>32.5</v>
      </c>
      <c r="L207" s="183">
        <f t="shared" si="105"/>
        <v>0.25896414342629481</v>
      </c>
      <c r="M207" s="179" t="s">
        <v>538</v>
      </c>
      <c r="N207" s="184">
        <v>43067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104</v>
      </c>
      <c r="B208" s="177">
        <v>43018</v>
      </c>
      <c r="C208" s="177"/>
      <c r="D208" s="178" t="s">
        <v>704</v>
      </c>
      <c r="E208" s="179" t="s">
        <v>568</v>
      </c>
      <c r="F208" s="180">
        <v>895</v>
      </c>
      <c r="G208" s="179"/>
      <c r="H208" s="179">
        <v>1122.5</v>
      </c>
      <c r="I208" s="181">
        <v>1078</v>
      </c>
      <c r="J208" s="182" t="s">
        <v>705</v>
      </c>
      <c r="K208" s="152">
        <v>227.5</v>
      </c>
      <c r="L208" s="183">
        <v>0.25418994413407803</v>
      </c>
      <c r="M208" s="179" t="s">
        <v>538</v>
      </c>
      <c r="N208" s="184">
        <v>43117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105</v>
      </c>
      <c r="B209" s="177">
        <v>43020</v>
      </c>
      <c r="C209" s="177"/>
      <c r="D209" s="178" t="s">
        <v>333</v>
      </c>
      <c r="E209" s="179" t="s">
        <v>568</v>
      </c>
      <c r="F209" s="180">
        <v>525</v>
      </c>
      <c r="G209" s="179"/>
      <c r="H209" s="179">
        <v>629</v>
      </c>
      <c r="I209" s="181">
        <v>629</v>
      </c>
      <c r="J209" s="182" t="s">
        <v>626</v>
      </c>
      <c r="K209" s="152">
        <v>104</v>
      </c>
      <c r="L209" s="183">
        <v>0.19809523809523799</v>
      </c>
      <c r="M209" s="179" t="s">
        <v>538</v>
      </c>
      <c r="N209" s="184">
        <v>43119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106</v>
      </c>
      <c r="B210" s="177">
        <v>43046</v>
      </c>
      <c r="C210" s="177"/>
      <c r="D210" s="178" t="s">
        <v>370</v>
      </c>
      <c r="E210" s="179" t="s">
        <v>568</v>
      </c>
      <c r="F210" s="180">
        <v>740</v>
      </c>
      <c r="G210" s="179"/>
      <c r="H210" s="179">
        <v>892.5</v>
      </c>
      <c r="I210" s="181">
        <v>900</v>
      </c>
      <c r="J210" s="182" t="s">
        <v>706</v>
      </c>
      <c r="K210" s="152">
        <f>H210-F210</f>
        <v>152.5</v>
      </c>
      <c r="L210" s="183">
        <f>K210/F210</f>
        <v>0.20608108108108109</v>
      </c>
      <c r="M210" s="179" t="s">
        <v>538</v>
      </c>
      <c r="N210" s="184">
        <v>43052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107</v>
      </c>
      <c r="B211" s="146">
        <v>43073</v>
      </c>
      <c r="C211" s="146"/>
      <c r="D211" s="147" t="s">
        <v>707</v>
      </c>
      <c r="E211" s="148" t="s">
        <v>568</v>
      </c>
      <c r="F211" s="149">
        <v>118.5</v>
      </c>
      <c r="G211" s="148"/>
      <c r="H211" s="148">
        <v>143.5</v>
      </c>
      <c r="I211" s="150">
        <v>145</v>
      </c>
      <c r="J211" s="151" t="s">
        <v>559</v>
      </c>
      <c r="K211" s="152">
        <f>H211-F211</f>
        <v>25</v>
      </c>
      <c r="L211" s="153">
        <f>K211/F211</f>
        <v>0.2109704641350211</v>
      </c>
      <c r="M211" s="148" t="s">
        <v>538</v>
      </c>
      <c r="N211" s="154">
        <v>43097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5">
        <v>108</v>
      </c>
      <c r="B212" s="156">
        <v>43090</v>
      </c>
      <c r="C212" s="156"/>
      <c r="D212" s="157" t="s">
        <v>407</v>
      </c>
      <c r="E212" s="158" t="s">
        <v>568</v>
      </c>
      <c r="F212" s="159">
        <v>715</v>
      </c>
      <c r="G212" s="159"/>
      <c r="H212" s="160">
        <v>500</v>
      </c>
      <c r="I212" s="160">
        <v>872</v>
      </c>
      <c r="J212" s="161" t="s">
        <v>708</v>
      </c>
      <c r="K212" s="162">
        <f>H212-F212</f>
        <v>-215</v>
      </c>
      <c r="L212" s="163">
        <f>K212/F212</f>
        <v>-0.30069930069930068</v>
      </c>
      <c r="M212" s="159" t="s">
        <v>550</v>
      </c>
      <c r="N212" s="156">
        <v>43670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109</v>
      </c>
      <c r="B213" s="146">
        <v>43098</v>
      </c>
      <c r="C213" s="146"/>
      <c r="D213" s="147" t="s">
        <v>552</v>
      </c>
      <c r="E213" s="148" t="s">
        <v>568</v>
      </c>
      <c r="F213" s="149">
        <v>435</v>
      </c>
      <c r="G213" s="148"/>
      <c r="H213" s="148">
        <v>542.5</v>
      </c>
      <c r="I213" s="150">
        <v>539</v>
      </c>
      <c r="J213" s="151" t="s">
        <v>626</v>
      </c>
      <c r="K213" s="152">
        <v>107.5</v>
      </c>
      <c r="L213" s="153">
        <v>0.247126436781609</v>
      </c>
      <c r="M213" s="148" t="s">
        <v>538</v>
      </c>
      <c r="N213" s="154">
        <v>43206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110</v>
      </c>
      <c r="B214" s="146">
        <v>43098</v>
      </c>
      <c r="C214" s="146"/>
      <c r="D214" s="147" t="s">
        <v>510</v>
      </c>
      <c r="E214" s="148" t="s">
        <v>568</v>
      </c>
      <c r="F214" s="149">
        <v>885</v>
      </c>
      <c r="G214" s="148"/>
      <c r="H214" s="148">
        <v>1090</v>
      </c>
      <c r="I214" s="150">
        <v>1084</v>
      </c>
      <c r="J214" s="151" t="s">
        <v>626</v>
      </c>
      <c r="K214" s="152">
        <v>205</v>
      </c>
      <c r="L214" s="153">
        <v>0.23163841807909599</v>
      </c>
      <c r="M214" s="148" t="s">
        <v>538</v>
      </c>
      <c r="N214" s="154">
        <v>43213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111</v>
      </c>
      <c r="B215" s="186">
        <v>43192</v>
      </c>
      <c r="C215" s="186"/>
      <c r="D215" s="164" t="s">
        <v>709</v>
      </c>
      <c r="E215" s="159" t="s">
        <v>568</v>
      </c>
      <c r="F215" s="187">
        <v>478.5</v>
      </c>
      <c r="G215" s="159"/>
      <c r="H215" s="159">
        <v>442</v>
      </c>
      <c r="I215" s="160">
        <v>613</v>
      </c>
      <c r="J215" s="161" t="s">
        <v>710</v>
      </c>
      <c r="K215" s="162">
        <f>H215-F215</f>
        <v>-36.5</v>
      </c>
      <c r="L215" s="163">
        <f>K215/F215</f>
        <v>-7.6280041797283177E-2</v>
      </c>
      <c r="M215" s="159" t="s">
        <v>550</v>
      </c>
      <c r="N215" s="156">
        <v>43762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5">
        <v>112</v>
      </c>
      <c r="B216" s="156">
        <v>43194</v>
      </c>
      <c r="C216" s="156"/>
      <c r="D216" s="157" t="s">
        <v>711</v>
      </c>
      <c r="E216" s="158" t="s">
        <v>568</v>
      </c>
      <c r="F216" s="159">
        <f>141.5-7.3</f>
        <v>134.19999999999999</v>
      </c>
      <c r="G216" s="159"/>
      <c r="H216" s="160">
        <v>77</v>
      </c>
      <c r="I216" s="160">
        <v>180</v>
      </c>
      <c r="J216" s="161" t="s">
        <v>712</v>
      </c>
      <c r="K216" s="162">
        <f>H216-F216</f>
        <v>-57.199999999999989</v>
      </c>
      <c r="L216" s="163">
        <f>K216/F216</f>
        <v>-0.42622950819672129</v>
      </c>
      <c r="M216" s="159" t="s">
        <v>550</v>
      </c>
      <c r="N216" s="156">
        <v>43522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5">
        <v>113</v>
      </c>
      <c r="B217" s="156">
        <v>43209</v>
      </c>
      <c r="C217" s="156"/>
      <c r="D217" s="157" t="s">
        <v>713</v>
      </c>
      <c r="E217" s="158" t="s">
        <v>568</v>
      </c>
      <c r="F217" s="159">
        <v>430</v>
      </c>
      <c r="G217" s="159"/>
      <c r="H217" s="160">
        <v>220</v>
      </c>
      <c r="I217" s="160">
        <v>537</v>
      </c>
      <c r="J217" s="161" t="s">
        <v>714</v>
      </c>
      <c r="K217" s="162">
        <f>H217-F217</f>
        <v>-210</v>
      </c>
      <c r="L217" s="163">
        <f>K217/F217</f>
        <v>-0.48837209302325579</v>
      </c>
      <c r="M217" s="159" t="s">
        <v>550</v>
      </c>
      <c r="N217" s="156">
        <v>43252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114</v>
      </c>
      <c r="B218" s="177">
        <v>43220</v>
      </c>
      <c r="C218" s="177"/>
      <c r="D218" s="178" t="s">
        <v>371</v>
      </c>
      <c r="E218" s="179" t="s">
        <v>568</v>
      </c>
      <c r="F218" s="179">
        <v>153.5</v>
      </c>
      <c r="G218" s="179"/>
      <c r="H218" s="179">
        <v>196</v>
      </c>
      <c r="I218" s="181">
        <v>196</v>
      </c>
      <c r="J218" s="151" t="s">
        <v>715</v>
      </c>
      <c r="K218" s="152">
        <f>H218-F218</f>
        <v>42.5</v>
      </c>
      <c r="L218" s="153">
        <f>K218/F218</f>
        <v>0.27687296416938112</v>
      </c>
      <c r="M218" s="148" t="s">
        <v>538</v>
      </c>
      <c r="N218" s="154">
        <v>43605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5">
        <v>115</v>
      </c>
      <c r="B219" s="156">
        <v>43306</v>
      </c>
      <c r="C219" s="156"/>
      <c r="D219" s="157" t="s">
        <v>685</v>
      </c>
      <c r="E219" s="158" t="s">
        <v>568</v>
      </c>
      <c r="F219" s="159">
        <v>27.5</v>
      </c>
      <c r="G219" s="159"/>
      <c r="H219" s="160">
        <v>13.1</v>
      </c>
      <c r="I219" s="160">
        <v>60</v>
      </c>
      <c r="J219" s="161" t="s">
        <v>716</v>
      </c>
      <c r="K219" s="162">
        <v>-14.4</v>
      </c>
      <c r="L219" s="163">
        <v>-0.52363636363636401</v>
      </c>
      <c r="M219" s="159" t="s">
        <v>550</v>
      </c>
      <c r="N219" s="156">
        <v>43138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116</v>
      </c>
      <c r="B220" s="186">
        <v>43318</v>
      </c>
      <c r="C220" s="186"/>
      <c r="D220" s="164" t="s">
        <v>717</v>
      </c>
      <c r="E220" s="159" t="s">
        <v>568</v>
      </c>
      <c r="F220" s="159">
        <v>148.5</v>
      </c>
      <c r="G220" s="159"/>
      <c r="H220" s="159">
        <v>102</v>
      </c>
      <c r="I220" s="160">
        <v>182</v>
      </c>
      <c r="J220" s="161" t="s">
        <v>718</v>
      </c>
      <c r="K220" s="162">
        <f>H220-F220</f>
        <v>-46.5</v>
      </c>
      <c r="L220" s="163">
        <f>K220/F220</f>
        <v>-0.31313131313131315</v>
      </c>
      <c r="M220" s="159" t="s">
        <v>550</v>
      </c>
      <c r="N220" s="156">
        <v>43661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117</v>
      </c>
      <c r="B221" s="146">
        <v>43335</v>
      </c>
      <c r="C221" s="146"/>
      <c r="D221" s="147" t="s">
        <v>719</v>
      </c>
      <c r="E221" s="148" t="s">
        <v>568</v>
      </c>
      <c r="F221" s="179">
        <v>285</v>
      </c>
      <c r="G221" s="148"/>
      <c r="H221" s="148">
        <v>355</v>
      </c>
      <c r="I221" s="150">
        <v>364</v>
      </c>
      <c r="J221" s="151" t="s">
        <v>720</v>
      </c>
      <c r="K221" s="152">
        <v>70</v>
      </c>
      <c r="L221" s="153">
        <v>0.24561403508771901</v>
      </c>
      <c r="M221" s="148" t="s">
        <v>538</v>
      </c>
      <c r="N221" s="154">
        <v>43455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45">
        <v>118</v>
      </c>
      <c r="B222" s="146">
        <v>43341</v>
      </c>
      <c r="C222" s="146"/>
      <c r="D222" s="147" t="s">
        <v>359</v>
      </c>
      <c r="E222" s="148" t="s">
        <v>568</v>
      </c>
      <c r="F222" s="179">
        <v>525</v>
      </c>
      <c r="G222" s="148"/>
      <c r="H222" s="148">
        <v>585</v>
      </c>
      <c r="I222" s="150">
        <v>635</v>
      </c>
      <c r="J222" s="151" t="s">
        <v>721</v>
      </c>
      <c r="K222" s="152">
        <f t="shared" ref="K222:K239" si="106">H222-F222</f>
        <v>60</v>
      </c>
      <c r="L222" s="153">
        <f t="shared" ref="L222:L239" si="107">K222/F222</f>
        <v>0.11428571428571428</v>
      </c>
      <c r="M222" s="148" t="s">
        <v>538</v>
      </c>
      <c r="N222" s="154">
        <v>43662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45">
        <v>119</v>
      </c>
      <c r="B223" s="146">
        <v>43395</v>
      </c>
      <c r="C223" s="146"/>
      <c r="D223" s="147" t="s">
        <v>347</v>
      </c>
      <c r="E223" s="148" t="s">
        <v>568</v>
      </c>
      <c r="F223" s="179">
        <v>475</v>
      </c>
      <c r="G223" s="148"/>
      <c r="H223" s="148">
        <v>574</v>
      </c>
      <c r="I223" s="150">
        <v>570</v>
      </c>
      <c r="J223" s="151" t="s">
        <v>626</v>
      </c>
      <c r="K223" s="152">
        <f t="shared" si="106"/>
        <v>99</v>
      </c>
      <c r="L223" s="153">
        <f t="shared" si="107"/>
        <v>0.20842105263157895</v>
      </c>
      <c r="M223" s="148" t="s">
        <v>538</v>
      </c>
      <c r="N223" s="154">
        <v>43403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120</v>
      </c>
      <c r="B224" s="177">
        <v>43397</v>
      </c>
      <c r="C224" s="177"/>
      <c r="D224" s="178" t="s">
        <v>366</v>
      </c>
      <c r="E224" s="179" t="s">
        <v>568</v>
      </c>
      <c r="F224" s="179">
        <v>707.5</v>
      </c>
      <c r="G224" s="179"/>
      <c r="H224" s="179">
        <v>872</v>
      </c>
      <c r="I224" s="181">
        <v>872</v>
      </c>
      <c r="J224" s="182" t="s">
        <v>626</v>
      </c>
      <c r="K224" s="152">
        <f t="shared" si="106"/>
        <v>164.5</v>
      </c>
      <c r="L224" s="183">
        <f t="shared" si="107"/>
        <v>0.23250883392226149</v>
      </c>
      <c r="M224" s="179" t="s">
        <v>538</v>
      </c>
      <c r="N224" s="184">
        <v>43482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121</v>
      </c>
      <c r="B225" s="177">
        <v>43398</v>
      </c>
      <c r="C225" s="177"/>
      <c r="D225" s="178" t="s">
        <v>722</v>
      </c>
      <c r="E225" s="179" t="s">
        <v>568</v>
      </c>
      <c r="F225" s="179">
        <v>162</v>
      </c>
      <c r="G225" s="179"/>
      <c r="H225" s="179">
        <v>204</v>
      </c>
      <c r="I225" s="181">
        <v>209</v>
      </c>
      <c r="J225" s="182" t="s">
        <v>723</v>
      </c>
      <c r="K225" s="152">
        <f t="shared" si="106"/>
        <v>42</v>
      </c>
      <c r="L225" s="183">
        <f t="shared" si="107"/>
        <v>0.25925925925925924</v>
      </c>
      <c r="M225" s="179" t="s">
        <v>538</v>
      </c>
      <c r="N225" s="184">
        <v>43539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122</v>
      </c>
      <c r="B226" s="177">
        <v>43399</v>
      </c>
      <c r="C226" s="177"/>
      <c r="D226" s="178" t="s">
        <v>447</v>
      </c>
      <c r="E226" s="179" t="s">
        <v>568</v>
      </c>
      <c r="F226" s="179">
        <v>240</v>
      </c>
      <c r="G226" s="179"/>
      <c r="H226" s="179">
        <v>297</v>
      </c>
      <c r="I226" s="181">
        <v>297</v>
      </c>
      <c r="J226" s="182" t="s">
        <v>626</v>
      </c>
      <c r="K226" s="188">
        <f t="shared" si="106"/>
        <v>57</v>
      </c>
      <c r="L226" s="183">
        <f t="shared" si="107"/>
        <v>0.23749999999999999</v>
      </c>
      <c r="M226" s="179" t="s">
        <v>538</v>
      </c>
      <c r="N226" s="184">
        <v>43417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45">
        <v>123</v>
      </c>
      <c r="B227" s="146">
        <v>43439</v>
      </c>
      <c r="C227" s="146"/>
      <c r="D227" s="147" t="s">
        <v>724</v>
      </c>
      <c r="E227" s="148" t="s">
        <v>568</v>
      </c>
      <c r="F227" s="148">
        <v>202.5</v>
      </c>
      <c r="G227" s="148"/>
      <c r="H227" s="148">
        <v>255</v>
      </c>
      <c r="I227" s="150">
        <v>252</v>
      </c>
      <c r="J227" s="151" t="s">
        <v>626</v>
      </c>
      <c r="K227" s="152">
        <f t="shared" si="106"/>
        <v>52.5</v>
      </c>
      <c r="L227" s="153">
        <f t="shared" si="107"/>
        <v>0.25925925925925924</v>
      </c>
      <c r="M227" s="148" t="s">
        <v>538</v>
      </c>
      <c r="N227" s="154">
        <v>43542</v>
      </c>
      <c r="O227" s="1"/>
      <c r="P227" s="1"/>
      <c r="Q227" s="1"/>
      <c r="R227" s="6" t="s">
        <v>725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124</v>
      </c>
      <c r="B228" s="177">
        <v>43465</v>
      </c>
      <c r="C228" s="146"/>
      <c r="D228" s="178" t="s">
        <v>394</v>
      </c>
      <c r="E228" s="179" t="s">
        <v>568</v>
      </c>
      <c r="F228" s="179">
        <v>710</v>
      </c>
      <c r="G228" s="179"/>
      <c r="H228" s="179">
        <v>866</v>
      </c>
      <c r="I228" s="181">
        <v>866</v>
      </c>
      <c r="J228" s="182" t="s">
        <v>626</v>
      </c>
      <c r="K228" s="152">
        <f t="shared" si="106"/>
        <v>156</v>
      </c>
      <c r="L228" s="153">
        <f t="shared" si="107"/>
        <v>0.21971830985915494</v>
      </c>
      <c r="M228" s="148" t="s">
        <v>538</v>
      </c>
      <c r="N228" s="154">
        <v>43553</v>
      </c>
      <c r="O228" s="1"/>
      <c r="P228" s="1"/>
      <c r="Q228" s="1"/>
      <c r="R228" s="6" t="s">
        <v>725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125</v>
      </c>
      <c r="B229" s="177">
        <v>43522</v>
      </c>
      <c r="C229" s="177"/>
      <c r="D229" s="178" t="s">
        <v>151</v>
      </c>
      <c r="E229" s="179" t="s">
        <v>568</v>
      </c>
      <c r="F229" s="179">
        <v>337.25</v>
      </c>
      <c r="G229" s="179"/>
      <c r="H229" s="179">
        <v>398.5</v>
      </c>
      <c r="I229" s="181">
        <v>411</v>
      </c>
      <c r="J229" s="151" t="s">
        <v>726</v>
      </c>
      <c r="K229" s="152">
        <f t="shared" si="106"/>
        <v>61.25</v>
      </c>
      <c r="L229" s="153">
        <f t="shared" si="107"/>
        <v>0.1816160118606375</v>
      </c>
      <c r="M229" s="148" t="s">
        <v>538</v>
      </c>
      <c r="N229" s="154">
        <v>43760</v>
      </c>
      <c r="O229" s="1"/>
      <c r="P229" s="1"/>
      <c r="Q229" s="1"/>
      <c r="R229" s="6" t="s">
        <v>725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126</v>
      </c>
      <c r="B230" s="190">
        <v>43559</v>
      </c>
      <c r="C230" s="190"/>
      <c r="D230" s="191" t="s">
        <v>727</v>
      </c>
      <c r="E230" s="192" t="s">
        <v>568</v>
      </c>
      <c r="F230" s="192">
        <v>130</v>
      </c>
      <c r="G230" s="192"/>
      <c r="H230" s="192">
        <v>65</v>
      </c>
      <c r="I230" s="193">
        <v>158</v>
      </c>
      <c r="J230" s="161" t="s">
        <v>728</v>
      </c>
      <c r="K230" s="162">
        <f t="shared" si="106"/>
        <v>-65</v>
      </c>
      <c r="L230" s="163">
        <f t="shared" si="107"/>
        <v>-0.5</v>
      </c>
      <c r="M230" s="159" t="s">
        <v>550</v>
      </c>
      <c r="N230" s="156">
        <v>43726</v>
      </c>
      <c r="O230" s="1"/>
      <c r="P230" s="1"/>
      <c r="Q230" s="1"/>
      <c r="R230" s="6" t="s">
        <v>729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127</v>
      </c>
      <c r="B231" s="177">
        <v>43017</v>
      </c>
      <c r="C231" s="177"/>
      <c r="D231" s="178" t="s">
        <v>182</v>
      </c>
      <c r="E231" s="179" t="s">
        <v>568</v>
      </c>
      <c r="F231" s="179">
        <v>141.5</v>
      </c>
      <c r="G231" s="179"/>
      <c r="H231" s="179">
        <v>183.5</v>
      </c>
      <c r="I231" s="181">
        <v>210</v>
      </c>
      <c r="J231" s="151" t="s">
        <v>723</v>
      </c>
      <c r="K231" s="152">
        <f t="shared" si="106"/>
        <v>42</v>
      </c>
      <c r="L231" s="153">
        <f t="shared" si="107"/>
        <v>0.29681978798586572</v>
      </c>
      <c r="M231" s="148" t="s">
        <v>538</v>
      </c>
      <c r="N231" s="154">
        <v>43042</v>
      </c>
      <c r="O231" s="1"/>
      <c r="P231" s="1"/>
      <c r="Q231" s="1"/>
      <c r="R231" s="6" t="s">
        <v>729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128</v>
      </c>
      <c r="B232" s="190">
        <v>43074</v>
      </c>
      <c r="C232" s="190"/>
      <c r="D232" s="191" t="s">
        <v>730</v>
      </c>
      <c r="E232" s="192" t="s">
        <v>568</v>
      </c>
      <c r="F232" s="187">
        <v>172</v>
      </c>
      <c r="G232" s="192"/>
      <c r="H232" s="192">
        <v>155.25</v>
      </c>
      <c r="I232" s="193">
        <v>230</v>
      </c>
      <c r="J232" s="161" t="s">
        <v>731</v>
      </c>
      <c r="K232" s="162">
        <f t="shared" si="106"/>
        <v>-16.75</v>
      </c>
      <c r="L232" s="163">
        <f t="shared" si="107"/>
        <v>-9.7383720930232565E-2</v>
      </c>
      <c r="M232" s="159" t="s">
        <v>550</v>
      </c>
      <c r="N232" s="156">
        <v>43787</v>
      </c>
      <c r="O232" s="1"/>
      <c r="P232" s="1"/>
      <c r="Q232" s="1"/>
      <c r="R232" s="6" t="s">
        <v>729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129</v>
      </c>
      <c r="B233" s="177">
        <v>43398</v>
      </c>
      <c r="C233" s="177"/>
      <c r="D233" s="178" t="s">
        <v>107</v>
      </c>
      <c r="E233" s="179" t="s">
        <v>568</v>
      </c>
      <c r="F233" s="179">
        <v>698.5</v>
      </c>
      <c r="G233" s="179"/>
      <c r="H233" s="179">
        <v>890</v>
      </c>
      <c r="I233" s="181">
        <v>890</v>
      </c>
      <c r="J233" s="151" t="s">
        <v>791</v>
      </c>
      <c r="K233" s="152">
        <f t="shared" si="106"/>
        <v>191.5</v>
      </c>
      <c r="L233" s="153">
        <f t="shared" si="107"/>
        <v>0.27415891195418757</v>
      </c>
      <c r="M233" s="148" t="s">
        <v>538</v>
      </c>
      <c r="N233" s="154">
        <v>44328</v>
      </c>
      <c r="O233" s="1"/>
      <c r="P233" s="1"/>
      <c r="Q233" s="1"/>
      <c r="R233" s="6" t="s">
        <v>725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130</v>
      </c>
      <c r="B234" s="177">
        <v>42877</v>
      </c>
      <c r="C234" s="177"/>
      <c r="D234" s="178" t="s">
        <v>358</v>
      </c>
      <c r="E234" s="179" t="s">
        <v>568</v>
      </c>
      <c r="F234" s="179">
        <v>127.6</v>
      </c>
      <c r="G234" s="179"/>
      <c r="H234" s="179">
        <v>138</v>
      </c>
      <c r="I234" s="181">
        <v>190</v>
      </c>
      <c r="J234" s="151" t="s">
        <v>732</v>
      </c>
      <c r="K234" s="152">
        <f t="shared" si="106"/>
        <v>10.400000000000006</v>
      </c>
      <c r="L234" s="153">
        <f t="shared" si="107"/>
        <v>8.1504702194357417E-2</v>
      </c>
      <c r="M234" s="148" t="s">
        <v>538</v>
      </c>
      <c r="N234" s="154">
        <v>43774</v>
      </c>
      <c r="O234" s="1"/>
      <c r="P234" s="1"/>
      <c r="Q234" s="1"/>
      <c r="R234" s="6" t="s">
        <v>729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131</v>
      </c>
      <c r="B235" s="177">
        <v>43158</v>
      </c>
      <c r="C235" s="177"/>
      <c r="D235" s="178" t="s">
        <v>733</v>
      </c>
      <c r="E235" s="179" t="s">
        <v>568</v>
      </c>
      <c r="F235" s="179">
        <v>317</v>
      </c>
      <c r="G235" s="179"/>
      <c r="H235" s="179">
        <v>382.5</v>
      </c>
      <c r="I235" s="181">
        <v>398</v>
      </c>
      <c r="J235" s="151" t="s">
        <v>734</v>
      </c>
      <c r="K235" s="152">
        <f t="shared" si="106"/>
        <v>65.5</v>
      </c>
      <c r="L235" s="153">
        <f t="shared" si="107"/>
        <v>0.20662460567823343</v>
      </c>
      <c r="M235" s="148" t="s">
        <v>538</v>
      </c>
      <c r="N235" s="154">
        <v>44238</v>
      </c>
      <c r="O235" s="1"/>
      <c r="P235" s="1"/>
      <c r="Q235" s="1"/>
      <c r="R235" s="6" t="s">
        <v>729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132</v>
      </c>
      <c r="B236" s="190">
        <v>43164</v>
      </c>
      <c r="C236" s="190"/>
      <c r="D236" s="191" t="s">
        <v>144</v>
      </c>
      <c r="E236" s="192" t="s">
        <v>568</v>
      </c>
      <c r="F236" s="187">
        <f>510-14.4</f>
        <v>495.6</v>
      </c>
      <c r="G236" s="192"/>
      <c r="H236" s="192">
        <v>350</v>
      </c>
      <c r="I236" s="193">
        <v>672</v>
      </c>
      <c r="J236" s="161" t="s">
        <v>735</v>
      </c>
      <c r="K236" s="162">
        <f t="shared" si="106"/>
        <v>-145.60000000000002</v>
      </c>
      <c r="L236" s="163">
        <f t="shared" si="107"/>
        <v>-0.29378531073446329</v>
      </c>
      <c r="M236" s="159" t="s">
        <v>550</v>
      </c>
      <c r="N236" s="156">
        <v>43887</v>
      </c>
      <c r="O236" s="1"/>
      <c r="P236" s="1"/>
      <c r="Q236" s="1"/>
      <c r="R236" s="6" t="s">
        <v>725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133</v>
      </c>
      <c r="B237" s="190">
        <v>43237</v>
      </c>
      <c r="C237" s="190"/>
      <c r="D237" s="191" t="s">
        <v>439</v>
      </c>
      <c r="E237" s="192" t="s">
        <v>568</v>
      </c>
      <c r="F237" s="187">
        <v>230.3</v>
      </c>
      <c r="G237" s="192"/>
      <c r="H237" s="192">
        <v>102.5</v>
      </c>
      <c r="I237" s="193">
        <v>348</v>
      </c>
      <c r="J237" s="161" t="s">
        <v>736</v>
      </c>
      <c r="K237" s="162">
        <f t="shared" si="106"/>
        <v>-127.80000000000001</v>
      </c>
      <c r="L237" s="163">
        <f t="shared" si="107"/>
        <v>-0.55492835432045162</v>
      </c>
      <c r="M237" s="159" t="s">
        <v>550</v>
      </c>
      <c r="N237" s="156">
        <v>43896</v>
      </c>
      <c r="O237" s="1"/>
      <c r="P237" s="1"/>
      <c r="Q237" s="1"/>
      <c r="R237" s="6" t="s">
        <v>725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134</v>
      </c>
      <c r="B238" s="177">
        <v>43258</v>
      </c>
      <c r="C238" s="177"/>
      <c r="D238" s="178" t="s">
        <v>411</v>
      </c>
      <c r="E238" s="179" t="s">
        <v>568</v>
      </c>
      <c r="F238" s="179">
        <f>342.5-5.1</f>
        <v>337.4</v>
      </c>
      <c r="G238" s="179"/>
      <c r="H238" s="179">
        <v>412.5</v>
      </c>
      <c r="I238" s="181">
        <v>439</v>
      </c>
      <c r="J238" s="151" t="s">
        <v>737</v>
      </c>
      <c r="K238" s="152">
        <f t="shared" si="106"/>
        <v>75.100000000000023</v>
      </c>
      <c r="L238" s="153">
        <f t="shared" si="107"/>
        <v>0.22258446947243635</v>
      </c>
      <c r="M238" s="148" t="s">
        <v>538</v>
      </c>
      <c r="N238" s="154">
        <v>44230</v>
      </c>
      <c r="O238" s="1"/>
      <c r="P238" s="1"/>
      <c r="Q238" s="1"/>
      <c r="R238" s="6" t="s">
        <v>729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0">
        <v>135</v>
      </c>
      <c r="B239" s="169">
        <v>43285</v>
      </c>
      <c r="C239" s="169"/>
      <c r="D239" s="170" t="s">
        <v>55</v>
      </c>
      <c r="E239" s="171" t="s">
        <v>568</v>
      </c>
      <c r="F239" s="171">
        <f>127.5-5.53</f>
        <v>121.97</v>
      </c>
      <c r="G239" s="172"/>
      <c r="H239" s="172">
        <v>122.5</v>
      </c>
      <c r="I239" s="172">
        <v>170</v>
      </c>
      <c r="J239" s="173" t="s">
        <v>764</v>
      </c>
      <c r="K239" s="174">
        <f t="shared" si="106"/>
        <v>0.53000000000000114</v>
      </c>
      <c r="L239" s="175">
        <f t="shared" si="107"/>
        <v>4.3453308190538747E-3</v>
      </c>
      <c r="M239" s="171" t="s">
        <v>659</v>
      </c>
      <c r="N239" s="169">
        <v>44431</v>
      </c>
      <c r="O239" s="1"/>
      <c r="P239" s="1"/>
      <c r="Q239" s="1"/>
      <c r="R239" s="6" t="s">
        <v>725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136</v>
      </c>
      <c r="B240" s="190">
        <v>43294</v>
      </c>
      <c r="C240" s="190"/>
      <c r="D240" s="191" t="s">
        <v>349</v>
      </c>
      <c r="E240" s="192" t="s">
        <v>568</v>
      </c>
      <c r="F240" s="187">
        <v>46.5</v>
      </c>
      <c r="G240" s="192"/>
      <c r="H240" s="192">
        <v>17</v>
      </c>
      <c r="I240" s="193">
        <v>59</v>
      </c>
      <c r="J240" s="161" t="s">
        <v>738</v>
      </c>
      <c r="K240" s="162">
        <f t="shared" ref="K240:K248" si="108">H240-F240</f>
        <v>-29.5</v>
      </c>
      <c r="L240" s="163">
        <f t="shared" ref="L240:L248" si="109">K240/F240</f>
        <v>-0.63440860215053763</v>
      </c>
      <c r="M240" s="159" t="s">
        <v>550</v>
      </c>
      <c r="N240" s="156">
        <v>43887</v>
      </c>
      <c r="O240" s="1"/>
      <c r="P240" s="1"/>
      <c r="Q240" s="1"/>
      <c r="R240" s="6" t="s">
        <v>725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137</v>
      </c>
      <c r="B241" s="177">
        <v>43396</v>
      </c>
      <c r="C241" s="177"/>
      <c r="D241" s="178" t="s">
        <v>396</v>
      </c>
      <c r="E241" s="179" t="s">
        <v>568</v>
      </c>
      <c r="F241" s="179">
        <v>156.5</v>
      </c>
      <c r="G241" s="179"/>
      <c r="H241" s="179">
        <v>207.5</v>
      </c>
      <c r="I241" s="181">
        <v>191</v>
      </c>
      <c r="J241" s="151" t="s">
        <v>626</v>
      </c>
      <c r="K241" s="152">
        <f t="shared" si="108"/>
        <v>51</v>
      </c>
      <c r="L241" s="153">
        <f t="shared" si="109"/>
        <v>0.32587859424920129</v>
      </c>
      <c r="M241" s="148" t="s">
        <v>538</v>
      </c>
      <c r="N241" s="154">
        <v>44369</v>
      </c>
      <c r="O241" s="1"/>
      <c r="P241" s="1"/>
      <c r="Q241" s="1"/>
      <c r="R241" s="6" t="s">
        <v>725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138</v>
      </c>
      <c r="B242" s="177">
        <v>43439</v>
      </c>
      <c r="C242" s="177"/>
      <c r="D242" s="178" t="s">
        <v>314</v>
      </c>
      <c r="E242" s="179" t="s">
        <v>568</v>
      </c>
      <c r="F242" s="179">
        <v>259.5</v>
      </c>
      <c r="G242" s="179"/>
      <c r="H242" s="179">
        <v>320</v>
      </c>
      <c r="I242" s="181">
        <v>320</v>
      </c>
      <c r="J242" s="151" t="s">
        <v>626</v>
      </c>
      <c r="K242" s="152">
        <f t="shared" si="108"/>
        <v>60.5</v>
      </c>
      <c r="L242" s="153">
        <f t="shared" si="109"/>
        <v>0.23314065510597304</v>
      </c>
      <c r="M242" s="148" t="s">
        <v>538</v>
      </c>
      <c r="N242" s="154">
        <v>44323</v>
      </c>
      <c r="O242" s="1"/>
      <c r="P242" s="1"/>
      <c r="Q242" s="1"/>
      <c r="R242" s="6" t="s">
        <v>725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139</v>
      </c>
      <c r="B243" s="190">
        <v>43439</v>
      </c>
      <c r="C243" s="190"/>
      <c r="D243" s="191" t="s">
        <v>739</v>
      </c>
      <c r="E243" s="192" t="s">
        <v>568</v>
      </c>
      <c r="F243" s="192">
        <v>715</v>
      </c>
      <c r="G243" s="192"/>
      <c r="H243" s="192">
        <v>445</v>
      </c>
      <c r="I243" s="193">
        <v>840</v>
      </c>
      <c r="J243" s="161" t="s">
        <v>740</v>
      </c>
      <c r="K243" s="162">
        <f t="shared" si="108"/>
        <v>-270</v>
      </c>
      <c r="L243" s="163">
        <f t="shared" si="109"/>
        <v>-0.3776223776223776</v>
      </c>
      <c r="M243" s="159" t="s">
        <v>550</v>
      </c>
      <c r="N243" s="156">
        <v>43800</v>
      </c>
      <c r="O243" s="1"/>
      <c r="P243" s="1"/>
      <c r="Q243" s="1"/>
      <c r="R243" s="6" t="s">
        <v>725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140</v>
      </c>
      <c r="B244" s="177">
        <v>43469</v>
      </c>
      <c r="C244" s="177"/>
      <c r="D244" s="178" t="s">
        <v>156</v>
      </c>
      <c r="E244" s="179" t="s">
        <v>568</v>
      </c>
      <c r="F244" s="179">
        <v>875</v>
      </c>
      <c r="G244" s="179"/>
      <c r="H244" s="179">
        <v>1165</v>
      </c>
      <c r="I244" s="181">
        <v>1185</v>
      </c>
      <c r="J244" s="151" t="s">
        <v>741</v>
      </c>
      <c r="K244" s="152">
        <f t="shared" si="108"/>
        <v>290</v>
      </c>
      <c r="L244" s="153">
        <f t="shared" si="109"/>
        <v>0.33142857142857141</v>
      </c>
      <c r="M244" s="148" t="s">
        <v>538</v>
      </c>
      <c r="N244" s="154">
        <v>43847</v>
      </c>
      <c r="O244" s="1"/>
      <c r="P244" s="1"/>
      <c r="Q244" s="1"/>
      <c r="R244" s="6" t="s">
        <v>725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141</v>
      </c>
      <c r="B245" s="177">
        <v>43559</v>
      </c>
      <c r="C245" s="177"/>
      <c r="D245" s="178" t="s">
        <v>330</v>
      </c>
      <c r="E245" s="179" t="s">
        <v>568</v>
      </c>
      <c r="F245" s="179">
        <f>387-14.63</f>
        <v>372.37</v>
      </c>
      <c r="G245" s="179"/>
      <c r="H245" s="179">
        <v>490</v>
      </c>
      <c r="I245" s="181">
        <v>490</v>
      </c>
      <c r="J245" s="151" t="s">
        <v>626</v>
      </c>
      <c r="K245" s="152">
        <f t="shared" si="108"/>
        <v>117.63</v>
      </c>
      <c r="L245" s="153">
        <f t="shared" si="109"/>
        <v>0.31589548030185027</v>
      </c>
      <c r="M245" s="148" t="s">
        <v>538</v>
      </c>
      <c r="N245" s="154">
        <v>43850</v>
      </c>
      <c r="O245" s="1"/>
      <c r="P245" s="1"/>
      <c r="Q245" s="1"/>
      <c r="R245" s="6" t="s">
        <v>725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142</v>
      </c>
      <c r="B246" s="190">
        <v>43578</v>
      </c>
      <c r="C246" s="190"/>
      <c r="D246" s="191" t="s">
        <v>742</v>
      </c>
      <c r="E246" s="192" t="s">
        <v>540</v>
      </c>
      <c r="F246" s="192">
        <v>220</v>
      </c>
      <c r="G246" s="192"/>
      <c r="H246" s="192">
        <v>127.5</v>
      </c>
      <c r="I246" s="193">
        <v>284</v>
      </c>
      <c r="J246" s="161" t="s">
        <v>743</v>
      </c>
      <c r="K246" s="162">
        <f t="shared" si="108"/>
        <v>-92.5</v>
      </c>
      <c r="L246" s="163">
        <f t="shared" si="109"/>
        <v>-0.42045454545454547</v>
      </c>
      <c r="M246" s="159" t="s">
        <v>550</v>
      </c>
      <c r="N246" s="156">
        <v>43896</v>
      </c>
      <c r="O246" s="1"/>
      <c r="P246" s="1"/>
      <c r="Q246" s="1"/>
      <c r="R246" s="6" t="s">
        <v>725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143</v>
      </c>
      <c r="B247" s="177">
        <v>43622</v>
      </c>
      <c r="C247" s="177"/>
      <c r="D247" s="178" t="s">
        <v>448</v>
      </c>
      <c r="E247" s="179" t="s">
        <v>540</v>
      </c>
      <c r="F247" s="179">
        <v>332.8</v>
      </c>
      <c r="G247" s="179"/>
      <c r="H247" s="179">
        <v>405</v>
      </c>
      <c r="I247" s="181">
        <v>419</v>
      </c>
      <c r="J247" s="151" t="s">
        <v>744</v>
      </c>
      <c r="K247" s="152">
        <f t="shared" si="108"/>
        <v>72.199999999999989</v>
      </c>
      <c r="L247" s="153">
        <f t="shared" si="109"/>
        <v>0.21694711538461534</v>
      </c>
      <c r="M247" s="148" t="s">
        <v>538</v>
      </c>
      <c r="N247" s="154">
        <v>43860</v>
      </c>
      <c r="O247" s="1"/>
      <c r="P247" s="1"/>
      <c r="Q247" s="1"/>
      <c r="R247" s="6" t="s">
        <v>729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0">
        <v>144</v>
      </c>
      <c r="B248" s="169">
        <v>43641</v>
      </c>
      <c r="C248" s="169"/>
      <c r="D248" s="170" t="s">
        <v>149</v>
      </c>
      <c r="E248" s="171" t="s">
        <v>568</v>
      </c>
      <c r="F248" s="171">
        <v>386</v>
      </c>
      <c r="G248" s="172"/>
      <c r="H248" s="172">
        <v>395</v>
      </c>
      <c r="I248" s="172">
        <v>452</v>
      </c>
      <c r="J248" s="173" t="s">
        <v>745</v>
      </c>
      <c r="K248" s="174">
        <f t="shared" si="108"/>
        <v>9</v>
      </c>
      <c r="L248" s="175">
        <f t="shared" si="109"/>
        <v>2.3316062176165803E-2</v>
      </c>
      <c r="M248" s="171" t="s">
        <v>659</v>
      </c>
      <c r="N248" s="169">
        <v>43868</v>
      </c>
      <c r="O248" s="1"/>
      <c r="P248" s="1"/>
      <c r="Q248" s="1"/>
      <c r="R248" s="6" t="s">
        <v>729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0">
        <v>145</v>
      </c>
      <c r="B249" s="169">
        <v>43707</v>
      </c>
      <c r="C249" s="169"/>
      <c r="D249" s="170" t="s">
        <v>130</v>
      </c>
      <c r="E249" s="171" t="s">
        <v>568</v>
      </c>
      <c r="F249" s="171">
        <v>137.5</v>
      </c>
      <c r="G249" s="172"/>
      <c r="H249" s="172">
        <v>138.5</v>
      </c>
      <c r="I249" s="172">
        <v>190</v>
      </c>
      <c r="J249" s="173" t="s">
        <v>763</v>
      </c>
      <c r="K249" s="174">
        <f>H249-F249</f>
        <v>1</v>
      </c>
      <c r="L249" s="175">
        <f>K249/F249</f>
        <v>7.2727272727272727E-3</v>
      </c>
      <c r="M249" s="171" t="s">
        <v>659</v>
      </c>
      <c r="N249" s="169">
        <v>44432</v>
      </c>
      <c r="O249" s="1"/>
      <c r="P249" s="1"/>
      <c r="Q249" s="1"/>
      <c r="R249" s="6" t="s">
        <v>725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146</v>
      </c>
      <c r="B250" s="177">
        <v>43731</v>
      </c>
      <c r="C250" s="177"/>
      <c r="D250" s="178" t="s">
        <v>404</v>
      </c>
      <c r="E250" s="179" t="s">
        <v>568</v>
      </c>
      <c r="F250" s="179">
        <v>235</v>
      </c>
      <c r="G250" s="179"/>
      <c r="H250" s="179">
        <v>295</v>
      </c>
      <c r="I250" s="181">
        <v>296</v>
      </c>
      <c r="J250" s="151" t="s">
        <v>746</v>
      </c>
      <c r="K250" s="152">
        <f t="shared" ref="K250:K256" si="110">H250-F250</f>
        <v>60</v>
      </c>
      <c r="L250" s="153">
        <f t="shared" ref="L250:L256" si="111">K250/F250</f>
        <v>0.25531914893617019</v>
      </c>
      <c r="M250" s="148" t="s">
        <v>538</v>
      </c>
      <c r="N250" s="154">
        <v>43844</v>
      </c>
      <c r="O250" s="1"/>
      <c r="P250" s="1"/>
      <c r="Q250" s="1"/>
      <c r="R250" s="6" t="s">
        <v>729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147</v>
      </c>
      <c r="B251" s="177">
        <v>43752</v>
      </c>
      <c r="C251" s="177"/>
      <c r="D251" s="178" t="s">
        <v>747</v>
      </c>
      <c r="E251" s="179" t="s">
        <v>568</v>
      </c>
      <c r="F251" s="179">
        <v>277.5</v>
      </c>
      <c r="G251" s="179"/>
      <c r="H251" s="179">
        <v>333</v>
      </c>
      <c r="I251" s="181">
        <v>333</v>
      </c>
      <c r="J251" s="151" t="s">
        <v>748</v>
      </c>
      <c r="K251" s="152">
        <f t="shared" si="110"/>
        <v>55.5</v>
      </c>
      <c r="L251" s="153">
        <f t="shared" si="111"/>
        <v>0.2</v>
      </c>
      <c r="M251" s="148" t="s">
        <v>538</v>
      </c>
      <c r="N251" s="154">
        <v>43846</v>
      </c>
      <c r="O251" s="1"/>
      <c r="P251" s="1"/>
      <c r="Q251" s="1"/>
      <c r="R251" s="6" t="s">
        <v>725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148</v>
      </c>
      <c r="B252" s="177">
        <v>43752</v>
      </c>
      <c r="C252" s="177"/>
      <c r="D252" s="178" t="s">
        <v>749</v>
      </c>
      <c r="E252" s="179" t="s">
        <v>568</v>
      </c>
      <c r="F252" s="179">
        <v>930</v>
      </c>
      <c r="G252" s="179"/>
      <c r="H252" s="179">
        <v>1165</v>
      </c>
      <c r="I252" s="181">
        <v>1200</v>
      </c>
      <c r="J252" s="151" t="s">
        <v>750</v>
      </c>
      <c r="K252" s="152">
        <f t="shared" si="110"/>
        <v>235</v>
      </c>
      <c r="L252" s="153">
        <f t="shared" si="111"/>
        <v>0.25268817204301075</v>
      </c>
      <c r="M252" s="148" t="s">
        <v>538</v>
      </c>
      <c r="N252" s="154">
        <v>43847</v>
      </c>
      <c r="O252" s="1"/>
      <c r="P252" s="1"/>
      <c r="Q252" s="1"/>
      <c r="R252" s="6" t="s">
        <v>729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149</v>
      </c>
      <c r="B253" s="177">
        <v>43753</v>
      </c>
      <c r="C253" s="177"/>
      <c r="D253" s="178" t="s">
        <v>751</v>
      </c>
      <c r="E253" s="179" t="s">
        <v>568</v>
      </c>
      <c r="F253" s="149">
        <v>111</v>
      </c>
      <c r="G253" s="179"/>
      <c r="H253" s="179">
        <v>141</v>
      </c>
      <c r="I253" s="181">
        <v>141</v>
      </c>
      <c r="J253" s="151" t="s">
        <v>553</v>
      </c>
      <c r="K253" s="152">
        <f t="shared" si="110"/>
        <v>30</v>
      </c>
      <c r="L253" s="153">
        <f t="shared" si="111"/>
        <v>0.27027027027027029</v>
      </c>
      <c r="M253" s="148" t="s">
        <v>538</v>
      </c>
      <c r="N253" s="154">
        <v>44328</v>
      </c>
      <c r="O253" s="1"/>
      <c r="P253" s="1"/>
      <c r="Q253" s="1"/>
      <c r="R253" s="6" t="s">
        <v>729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150</v>
      </c>
      <c r="B254" s="177">
        <v>43753</v>
      </c>
      <c r="C254" s="177"/>
      <c r="D254" s="178" t="s">
        <v>752</v>
      </c>
      <c r="E254" s="179" t="s">
        <v>568</v>
      </c>
      <c r="F254" s="149">
        <v>296</v>
      </c>
      <c r="G254" s="179"/>
      <c r="H254" s="179">
        <v>370</v>
      </c>
      <c r="I254" s="181">
        <v>370</v>
      </c>
      <c r="J254" s="151" t="s">
        <v>626</v>
      </c>
      <c r="K254" s="152">
        <f t="shared" si="110"/>
        <v>74</v>
      </c>
      <c r="L254" s="153">
        <f t="shared" si="111"/>
        <v>0.25</v>
      </c>
      <c r="M254" s="148" t="s">
        <v>538</v>
      </c>
      <c r="N254" s="154">
        <v>43853</v>
      </c>
      <c r="O254" s="1"/>
      <c r="P254" s="1"/>
      <c r="Q254" s="1"/>
      <c r="R254" s="6" t="s">
        <v>729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151</v>
      </c>
      <c r="B255" s="177">
        <v>43754</v>
      </c>
      <c r="C255" s="177"/>
      <c r="D255" s="178" t="s">
        <v>753</v>
      </c>
      <c r="E255" s="179" t="s">
        <v>568</v>
      </c>
      <c r="F255" s="149">
        <v>300</v>
      </c>
      <c r="G255" s="179"/>
      <c r="H255" s="179">
        <v>382.5</v>
      </c>
      <c r="I255" s="181">
        <v>344</v>
      </c>
      <c r="J255" s="151" t="s">
        <v>794</v>
      </c>
      <c r="K255" s="152">
        <f t="shared" si="110"/>
        <v>82.5</v>
      </c>
      <c r="L255" s="153">
        <f t="shared" si="111"/>
        <v>0.27500000000000002</v>
      </c>
      <c r="M255" s="148" t="s">
        <v>538</v>
      </c>
      <c r="N255" s="154">
        <v>44238</v>
      </c>
      <c r="O255" s="1"/>
      <c r="P255" s="1"/>
      <c r="Q255" s="1"/>
      <c r="R255" s="6" t="s">
        <v>729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152</v>
      </c>
      <c r="B256" s="177">
        <v>43832</v>
      </c>
      <c r="C256" s="177"/>
      <c r="D256" s="178" t="s">
        <v>754</v>
      </c>
      <c r="E256" s="179" t="s">
        <v>568</v>
      </c>
      <c r="F256" s="149">
        <v>495</v>
      </c>
      <c r="G256" s="179"/>
      <c r="H256" s="179">
        <v>595</v>
      </c>
      <c r="I256" s="181">
        <v>590</v>
      </c>
      <c r="J256" s="151" t="s">
        <v>793</v>
      </c>
      <c r="K256" s="152">
        <f t="shared" si="110"/>
        <v>100</v>
      </c>
      <c r="L256" s="153">
        <f t="shared" si="111"/>
        <v>0.20202020202020202</v>
      </c>
      <c r="M256" s="148" t="s">
        <v>538</v>
      </c>
      <c r="N256" s="154">
        <v>44589</v>
      </c>
      <c r="O256" s="1"/>
      <c r="P256" s="1"/>
      <c r="Q256" s="1"/>
      <c r="R256" s="6" t="s">
        <v>729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153</v>
      </c>
      <c r="B257" s="177">
        <v>43966</v>
      </c>
      <c r="C257" s="177"/>
      <c r="D257" s="178" t="s">
        <v>71</v>
      </c>
      <c r="E257" s="179" t="s">
        <v>568</v>
      </c>
      <c r="F257" s="149">
        <v>67.5</v>
      </c>
      <c r="G257" s="179"/>
      <c r="H257" s="179">
        <v>86</v>
      </c>
      <c r="I257" s="181">
        <v>86</v>
      </c>
      <c r="J257" s="151" t="s">
        <v>755</v>
      </c>
      <c r="K257" s="152">
        <f t="shared" ref="K257:K265" si="112">H257-F257</f>
        <v>18.5</v>
      </c>
      <c r="L257" s="153">
        <f t="shared" ref="L257:L265" si="113">K257/F257</f>
        <v>0.27407407407407408</v>
      </c>
      <c r="M257" s="148" t="s">
        <v>538</v>
      </c>
      <c r="N257" s="154">
        <v>44008</v>
      </c>
      <c r="O257" s="1"/>
      <c r="P257" s="1"/>
      <c r="Q257" s="1"/>
      <c r="R257" s="6" t="s">
        <v>729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154</v>
      </c>
      <c r="B258" s="177">
        <v>44035</v>
      </c>
      <c r="C258" s="177"/>
      <c r="D258" s="178" t="s">
        <v>447</v>
      </c>
      <c r="E258" s="179" t="s">
        <v>568</v>
      </c>
      <c r="F258" s="149">
        <v>231</v>
      </c>
      <c r="G258" s="179"/>
      <c r="H258" s="179">
        <v>281</v>
      </c>
      <c r="I258" s="181">
        <v>281</v>
      </c>
      <c r="J258" s="151" t="s">
        <v>626</v>
      </c>
      <c r="K258" s="152">
        <f t="shared" si="112"/>
        <v>50</v>
      </c>
      <c r="L258" s="153">
        <f t="shared" si="113"/>
        <v>0.21645021645021645</v>
      </c>
      <c r="M258" s="148" t="s">
        <v>538</v>
      </c>
      <c r="N258" s="154">
        <v>44358</v>
      </c>
      <c r="O258" s="1"/>
      <c r="P258" s="1"/>
      <c r="Q258" s="1"/>
      <c r="R258" s="6" t="s">
        <v>729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155</v>
      </c>
      <c r="B259" s="177">
        <v>44092</v>
      </c>
      <c r="C259" s="177"/>
      <c r="D259" s="178" t="s">
        <v>387</v>
      </c>
      <c r="E259" s="179" t="s">
        <v>568</v>
      </c>
      <c r="F259" s="179">
        <v>206</v>
      </c>
      <c r="G259" s="179"/>
      <c r="H259" s="179">
        <v>248</v>
      </c>
      <c r="I259" s="181">
        <v>248</v>
      </c>
      <c r="J259" s="151" t="s">
        <v>626</v>
      </c>
      <c r="K259" s="152">
        <f t="shared" si="112"/>
        <v>42</v>
      </c>
      <c r="L259" s="153">
        <f t="shared" si="113"/>
        <v>0.20388349514563106</v>
      </c>
      <c r="M259" s="148" t="s">
        <v>538</v>
      </c>
      <c r="N259" s="154">
        <v>44214</v>
      </c>
      <c r="O259" s="1"/>
      <c r="P259" s="1"/>
      <c r="Q259" s="1"/>
      <c r="R259" s="6" t="s">
        <v>729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156</v>
      </c>
      <c r="B260" s="177">
        <v>44140</v>
      </c>
      <c r="C260" s="177"/>
      <c r="D260" s="178" t="s">
        <v>387</v>
      </c>
      <c r="E260" s="179" t="s">
        <v>568</v>
      </c>
      <c r="F260" s="179">
        <v>182.5</v>
      </c>
      <c r="G260" s="179"/>
      <c r="H260" s="179">
        <v>248</v>
      </c>
      <c r="I260" s="181">
        <v>248</v>
      </c>
      <c r="J260" s="151" t="s">
        <v>626</v>
      </c>
      <c r="K260" s="152">
        <f t="shared" si="112"/>
        <v>65.5</v>
      </c>
      <c r="L260" s="153">
        <f t="shared" si="113"/>
        <v>0.35890410958904112</v>
      </c>
      <c r="M260" s="148" t="s">
        <v>538</v>
      </c>
      <c r="N260" s="154">
        <v>44214</v>
      </c>
      <c r="O260" s="1"/>
      <c r="P260" s="1"/>
      <c r="Q260" s="1"/>
      <c r="R260" s="6" t="s">
        <v>729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157</v>
      </c>
      <c r="B261" s="177">
        <v>44140</v>
      </c>
      <c r="C261" s="177"/>
      <c r="D261" s="178" t="s">
        <v>314</v>
      </c>
      <c r="E261" s="179" t="s">
        <v>568</v>
      </c>
      <c r="F261" s="179">
        <v>247.5</v>
      </c>
      <c r="G261" s="179"/>
      <c r="H261" s="179">
        <v>320</v>
      </c>
      <c r="I261" s="181">
        <v>320</v>
      </c>
      <c r="J261" s="151" t="s">
        <v>626</v>
      </c>
      <c r="K261" s="152">
        <f t="shared" si="112"/>
        <v>72.5</v>
      </c>
      <c r="L261" s="153">
        <f t="shared" si="113"/>
        <v>0.29292929292929293</v>
      </c>
      <c r="M261" s="148" t="s">
        <v>538</v>
      </c>
      <c r="N261" s="154">
        <v>44323</v>
      </c>
      <c r="O261" s="1"/>
      <c r="P261" s="1"/>
      <c r="Q261" s="1"/>
      <c r="R261" s="6" t="s">
        <v>729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158</v>
      </c>
      <c r="B262" s="177">
        <v>44140</v>
      </c>
      <c r="C262" s="177"/>
      <c r="D262" s="178" t="s">
        <v>267</v>
      </c>
      <c r="E262" s="179" t="s">
        <v>568</v>
      </c>
      <c r="F262" s="149">
        <v>925</v>
      </c>
      <c r="G262" s="179"/>
      <c r="H262" s="179">
        <v>1095</v>
      </c>
      <c r="I262" s="181">
        <v>1093</v>
      </c>
      <c r="J262" s="151" t="s">
        <v>756</v>
      </c>
      <c r="K262" s="152">
        <f t="shared" si="112"/>
        <v>170</v>
      </c>
      <c r="L262" s="153">
        <f t="shared" si="113"/>
        <v>0.18378378378378379</v>
      </c>
      <c r="M262" s="148" t="s">
        <v>538</v>
      </c>
      <c r="N262" s="154">
        <v>44201</v>
      </c>
      <c r="O262" s="1"/>
      <c r="P262" s="1"/>
      <c r="Q262" s="1"/>
      <c r="R262" s="6" t="s">
        <v>729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159</v>
      </c>
      <c r="B263" s="177">
        <v>44140</v>
      </c>
      <c r="C263" s="177"/>
      <c r="D263" s="178" t="s">
        <v>330</v>
      </c>
      <c r="E263" s="179" t="s">
        <v>568</v>
      </c>
      <c r="F263" s="149">
        <v>332.5</v>
      </c>
      <c r="G263" s="179"/>
      <c r="H263" s="179">
        <v>393</v>
      </c>
      <c r="I263" s="181">
        <v>406</v>
      </c>
      <c r="J263" s="151" t="s">
        <v>757</v>
      </c>
      <c r="K263" s="152">
        <f t="shared" si="112"/>
        <v>60.5</v>
      </c>
      <c r="L263" s="153">
        <f t="shared" si="113"/>
        <v>0.18195488721804512</v>
      </c>
      <c r="M263" s="148" t="s">
        <v>538</v>
      </c>
      <c r="N263" s="154">
        <v>44256</v>
      </c>
      <c r="O263" s="1"/>
      <c r="P263" s="1"/>
      <c r="Q263" s="1"/>
      <c r="R263" s="6" t="s">
        <v>729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160</v>
      </c>
      <c r="B264" s="177">
        <v>44141</v>
      </c>
      <c r="C264" s="177"/>
      <c r="D264" s="178" t="s">
        <v>447</v>
      </c>
      <c r="E264" s="179" t="s">
        <v>568</v>
      </c>
      <c r="F264" s="149">
        <v>231</v>
      </c>
      <c r="G264" s="179"/>
      <c r="H264" s="179">
        <v>281</v>
      </c>
      <c r="I264" s="181">
        <v>281</v>
      </c>
      <c r="J264" s="151" t="s">
        <v>626</v>
      </c>
      <c r="K264" s="152">
        <f t="shared" si="112"/>
        <v>50</v>
      </c>
      <c r="L264" s="153">
        <f t="shared" si="113"/>
        <v>0.21645021645021645</v>
      </c>
      <c r="M264" s="148" t="s">
        <v>538</v>
      </c>
      <c r="N264" s="154">
        <v>44358</v>
      </c>
      <c r="O264" s="1"/>
      <c r="P264" s="1"/>
      <c r="Q264" s="1"/>
      <c r="R264" s="6" t="s">
        <v>729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161</v>
      </c>
      <c r="B265" s="177">
        <v>44187</v>
      </c>
      <c r="C265" s="177"/>
      <c r="D265" s="178" t="s">
        <v>423</v>
      </c>
      <c r="E265" s="179" t="s">
        <v>568</v>
      </c>
      <c r="F265" s="149">
        <v>190</v>
      </c>
      <c r="G265" s="179"/>
      <c r="H265" s="179">
        <v>239</v>
      </c>
      <c r="I265" s="181">
        <v>239</v>
      </c>
      <c r="J265" s="151" t="s">
        <v>845</v>
      </c>
      <c r="K265" s="152">
        <f t="shared" si="112"/>
        <v>49</v>
      </c>
      <c r="L265" s="153">
        <f t="shared" si="113"/>
        <v>0.25789473684210529</v>
      </c>
      <c r="M265" s="148" t="s">
        <v>538</v>
      </c>
      <c r="N265" s="154">
        <v>44844</v>
      </c>
      <c r="O265" s="1"/>
      <c r="P265" s="1"/>
      <c r="Q265" s="1"/>
      <c r="R265" s="6" t="s">
        <v>729</v>
      </c>
    </row>
    <row r="266" spans="1:26" ht="12.75" customHeight="1">
      <c r="A266" s="176">
        <v>162</v>
      </c>
      <c r="B266" s="177">
        <v>44258</v>
      </c>
      <c r="C266" s="177"/>
      <c r="D266" s="178" t="s">
        <v>754</v>
      </c>
      <c r="E266" s="179" t="s">
        <v>568</v>
      </c>
      <c r="F266" s="149">
        <v>495</v>
      </c>
      <c r="G266" s="179"/>
      <c r="H266" s="179">
        <v>595</v>
      </c>
      <c r="I266" s="181">
        <v>590</v>
      </c>
      <c r="J266" s="151" t="s">
        <v>793</v>
      </c>
      <c r="K266" s="152">
        <f t="shared" ref="K266:K273" si="114">H266-F266</f>
        <v>100</v>
      </c>
      <c r="L266" s="153">
        <f t="shared" ref="L266:L273" si="115">K266/F266</f>
        <v>0.20202020202020202</v>
      </c>
      <c r="M266" s="148" t="s">
        <v>538</v>
      </c>
      <c r="N266" s="154">
        <v>44589</v>
      </c>
      <c r="O266" s="1"/>
      <c r="P266" s="1"/>
      <c r="R266" s="6" t="s">
        <v>729</v>
      </c>
    </row>
    <row r="267" spans="1:26" ht="12.75" customHeight="1">
      <c r="A267" s="176">
        <v>163</v>
      </c>
      <c r="B267" s="177">
        <v>44274</v>
      </c>
      <c r="C267" s="177"/>
      <c r="D267" s="178" t="s">
        <v>330</v>
      </c>
      <c r="E267" s="179" t="s">
        <v>568</v>
      </c>
      <c r="F267" s="149">
        <v>355</v>
      </c>
      <c r="G267" s="179"/>
      <c r="H267" s="179">
        <v>422.5</v>
      </c>
      <c r="I267" s="181">
        <v>420</v>
      </c>
      <c r="J267" s="151" t="s">
        <v>758</v>
      </c>
      <c r="K267" s="152">
        <f t="shared" si="114"/>
        <v>67.5</v>
      </c>
      <c r="L267" s="153">
        <f t="shared" si="115"/>
        <v>0.19014084507042253</v>
      </c>
      <c r="M267" s="148" t="s">
        <v>538</v>
      </c>
      <c r="N267" s="154">
        <v>44361</v>
      </c>
      <c r="O267" s="1"/>
      <c r="R267" s="194" t="s">
        <v>729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6">
        <v>164</v>
      </c>
      <c r="B268" s="177">
        <v>44295</v>
      </c>
      <c r="C268" s="177"/>
      <c r="D268" s="178" t="s">
        <v>759</v>
      </c>
      <c r="E268" s="179" t="s">
        <v>568</v>
      </c>
      <c r="F268" s="149">
        <v>555</v>
      </c>
      <c r="G268" s="179"/>
      <c r="H268" s="179">
        <v>663</v>
      </c>
      <c r="I268" s="181">
        <v>663</v>
      </c>
      <c r="J268" s="151" t="s">
        <v>760</v>
      </c>
      <c r="K268" s="152">
        <f t="shared" si="114"/>
        <v>108</v>
      </c>
      <c r="L268" s="153">
        <f t="shared" si="115"/>
        <v>0.19459459459459461</v>
      </c>
      <c r="M268" s="148" t="s">
        <v>538</v>
      </c>
      <c r="N268" s="154">
        <v>44321</v>
      </c>
      <c r="O268" s="1"/>
      <c r="P268" s="1"/>
      <c r="Q268" s="1"/>
      <c r="R268" s="194" t="s">
        <v>729</v>
      </c>
    </row>
    <row r="269" spans="1:26" ht="12.75" customHeight="1">
      <c r="A269" s="176">
        <v>165</v>
      </c>
      <c r="B269" s="177">
        <v>44308</v>
      </c>
      <c r="C269" s="177"/>
      <c r="D269" s="178" t="s">
        <v>358</v>
      </c>
      <c r="E269" s="179" t="s">
        <v>568</v>
      </c>
      <c r="F269" s="149">
        <v>126.5</v>
      </c>
      <c r="G269" s="179"/>
      <c r="H269" s="179">
        <v>155</v>
      </c>
      <c r="I269" s="181">
        <v>155</v>
      </c>
      <c r="J269" s="151" t="s">
        <v>626</v>
      </c>
      <c r="K269" s="152">
        <f t="shared" si="114"/>
        <v>28.5</v>
      </c>
      <c r="L269" s="153">
        <f t="shared" si="115"/>
        <v>0.22529644268774704</v>
      </c>
      <c r="M269" s="148" t="s">
        <v>538</v>
      </c>
      <c r="N269" s="154">
        <v>44362</v>
      </c>
      <c r="O269" s="1"/>
      <c r="R269" s="194" t="s">
        <v>729</v>
      </c>
    </row>
    <row r="270" spans="1:26" ht="12.75" customHeight="1">
      <c r="A270" s="220">
        <v>166</v>
      </c>
      <c r="B270" s="221">
        <v>44368</v>
      </c>
      <c r="C270" s="221"/>
      <c r="D270" s="222" t="s">
        <v>375</v>
      </c>
      <c r="E270" s="223" t="s">
        <v>568</v>
      </c>
      <c r="F270" s="224">
        <v>287.5</v>
      </c>
      <c r="G270" s="223"/>
      <c r="H270" s="223">
        <v>245</v>
      </c>
      <c r="I270" s="225">
        <v>344</v>
      </c>
      <c r="J270" s="161" t="s">
        <v>789</v>
      </c>
      <c r="K270" s="162">
        <f t="shared" si="114"/>
        <v>-42.5</v>
      </c>
      <c r="L270" s="163">
        <f t="shared" si="115"/>
        <v>-0.14782608695652175</v>
      </c>
      <c r="M270" s="159" t="s">
        <v>550</v>
      </c>
      <c r="N270" s="156">
        <v>44508</v>
      </c>
      <c r="O270" s="1"/>
      <c r="R270" s="194" t="s">
        <v>729</v>
      </c>
    </row>
    <row r="271" spans="1:26" ht="12.75" customHeight="1">
      <c r="A271" s="176">
        <v>167</v>
      </c>
      <c r="B271" s="177">
        <v>44368</v>
      </c>
      <c r="C271" s="177"/>
      <c r="D271" s="178" t="s">
        <v>447</v>
      </c>
      <c r="E271" s="179" t="s">
        <v>568</v>
      </c>
      <c r="F271" s="149">
        <v>241</v>
      </c>
      <c r="G271" s="179"/>
      <c r="H271" s="179">
        <v>298</v>
      </c>
      <c r="I271" s="181">
        <v>320</v>
      </c>
      <c r="J271" s="151" t="s">
        <v>626</v>
      </c>
      <c r="K271" s="152">
        <f t="shared" si="114"/>
        <v>57</v>
      </c>
      <c r="L271" s="153">
        <f t="shared" si="115"/>
        <v>0.23651452282157676</v>
      </c>
      <c r="M271" s="148" t="s">
        <v>538</v>
      </c>
      <c r="N271" s="154">
        <v>44802</v>
      </c>
      <c r="O271" s="41"/>
      <c r="R271" s="194" t="s">
        <v>729</v>
      </c>
    </row>
    <row r="272" spans="1:26" ht="12.75" customHeight="1">
      <c r="A272" s="176">
        <v>168</v>
      </c>
      <c r="B272" s="177">
        <v>44406</v>
      </c>
      <c r="C272" s="177"/>
      <c r="D272" s="178" t="s">
        <v>358</v>
      </c>
      <c r="E272" s="179" t="s">
        <v>568</v>
      </c>
      <c r="F272" s="149">
        <v>162.5</v>
      </c>
      <c r="G272" s="179"/>
      <c r="H272" s="179">
        <v>200</v>
      </c>
      <c r="I272" s="181">
        <v>200</v>
      </c>
      <c r="J272" s="151" t="s">
        <v>626</v>
      </c>
      <c r="K272" s="152">
        <f t="shared" si="114"/>
        <v>37.5</v>
      </c>
      <c r="L272" s="153">
        <f t="shared" si="115"/>
        <v>0.23076923076923078</v>
      </c>
      <c r="M272" s="148" t="s">
        <v>538</v>
      </c>
      <c r="N272" s="154">
        <v>44802</v>
      </c>
      <c r="O272" s="1"/>
      <c r="R272" s="194" t="s">
        <v>729</v>
      </c>
    </row>
    <row r="273" spans="1:18" ht="12.75" customHeight="1">
      <c r="A273" s="176">
        <v>169</v>
      </c>
      <c r="B273" s="177">
        <v>44462</v>
      </c>
      <c r="C273" s="177"/>
      <c r="D273" s="178" t="s">
        <v>765</v>
      </c>
      <c r="E273" s="179" t="s">
        <v>568</v>
      </c>
      <c r="F273" s="149">
        <v>1235</v>
      </c>
      <c r="G273" s="179"/>
      <c r="H273" s="179">
        <v>1505</v>
      </c>
      <c r="I273" s="181">
        <v>1500</v>
      </c>
      <c r="J273" s="151" t="s">
        <v>626</v>
      </c>
      <c r="K273" s="152">
        <f t="shared" si="114"/>
        <v>270</v>
      </c>
      <c r="L273" s="153">
        <f t="shared" si="115"/>
        <v>0.21862348178137653</v>
      </c>
      <c r="M273" s="148" t="s">
        <v>538</v>
      </c>
      <c r="N273" s="154">
        <v>44564</v>
      </c>
      <c r="O273" s="1"/>
      <c r="R273" s="194" t="s">
        <v>729</v>
      </c>
    </row>
    <row r="274" spans="1:18" ht="12.75" customHeight="1">
      <c r="A274" s="206">
        <v>170</v>
      </c>
      <c r="B274" s="207">
        <v>44480</v>
      </c>
      <c r="C274" s="207"/>
      <c r="D274" s="208" t="s">
        <v>767</v>
      </c>
      <c r="E274" s="209" t="s">
        <v>568</v>
      </c>
      <c r="F274" s="54">
        <v>58.75</v>
      </c>
      <c r="G274" s="209"/>
      <c r="H274" s="209"/>
      <c r="I274" s="54">
        <v>72.5</v>
      </c>
      <c r="J274" s="210" t="s">
        <v>541</v>
      </c>
      <c r="K274" s="206"/>
      <c r="L274" s="207"/>
      <c r="M274" s="207"/>
      <c r="N274" s="208"/>
      <c r="O274" s="41"/>
      <c r="R274" s="194" t="s">
        <v>729</v>
      </c>
    </row>
    <row r="275" spans="1:18" ht="12.75" customHeight="1">
      <c r="A275" s="211">
        <v>171</v>
      </c>
      <c r="B275" s="212">
        <v>44481</v>
      </c>
      <c r="C275" s="212"/>
      <c r="D275" s="213" t="s">
        <v>256</v>
      </c>
      <c r="E275" s="214" t="s">
        <v>568</v>
      </c>
      <c r="F275" s="215" t="s">
        <v>769</v>
      </c>
      <c r="G275" s="214"/>
      <c r="H275" s="214"/>
      <c r="I275" s="214">
        <v>380</v>
      </c>
      <c r="J275" s="216" t="s">
        <v>541</v>
      </c>
      <c r="K275" s="211"/>
      <c r="L275" s="212"/>
      <c r="M275" s="212"/>
      <c r="N275" s="213"/>
      <c r="O275" s="41"/>
      <c r="R275" s="194" t="s">
        <v>729</v>
      </c>
    </row>
    <row r="276" spans="1:18" ht="12.75" customHeight="1">
      <c r="A276" s="176">
        <v>172</v>
      </c>
      <c r="B276" s="177">
        <v>44481</v>
      </c>
      <c r="C276" s="177"/>
      <c r="D276" s="178" t="s">
        <v>382</v>
      </c>
      <c r="E276" s="179" t="s">
        <v>568</v>
      </c>
      <c r="F276" s="149">
        <v>45.5</v>
      </c>
      <c r="G276" s="179"/>
      <c r="H276" s="179">
        <v>56.5</v>
      </c>
      <c r="I276" s="181">
        <v>56</v>
      </c>
      <c r="J276" s="151" t="s">
        <v>875</v>
      </c>
      <c r="K276" s="152">
        <f>H276-F276</f>
        <v>11</v>
      </c>
      <c r="L276" s="153">
        <f>K276/F276</f>
        <v>0.24175824175824176</v>
      </c>
      <c r="M276" s="148" t="s">
        <v>538</v>
      </c>
      <c r="N276" s="154">
        <v>44881</v>
      </c>
      <c r="O276" s="41"/>
      <c r="R276" s="194"/>
    </row>
    <row r="277" spans="1:18" ht="12.75" customHeight="1">
      <c r="A277" s="176">
        <v>173</v>
      </c>
      <c r="B277" s="177">
        <v>44551</v>
      </c>
      <c r="C277" s="177"/>
      <c r="D277" s="178" t="s">
        <v>118</v>
      </c>
      <c r="E277" s="179" t="s">
        <v>568</v>
      </c>
      <c r="F277" s="149">
        <v>2300</v>
      </c>
      <c r="G277" s="179"/>
      <c r="H277" s="179">
        <f>(2820+2200)/2</f>
        <v>2510</v>
      </c>
      <c r="I277" s="181">
        <v>3000</v>
      </c>
      <c r="J277" s="151" t="s">
        <v>801</v>
      </c>
      <c r="K277" s="152">
        <f>H277-F277</f>
        <v>210</v>
      </c>
      <c r="L277" s="153">
        <f>K277/F277</f>
        <v>9.1304347826086957E-2</v>
      </c>
      <c r="M277" s="148" t="s">
        <v>538</v>
      </c>
      <c r="N277" s="154">
        <v>44649</v>
      </c>
      <c r="O277" s="1"/>
      <c r="R277" s="194"/>
    </row>
    <row r="278" spans="1:18" ht="12.75" customHeight="1">
      <c r="A278" s="217">
        <v>174</v>
      </c>
      <c r="B278" s="212">
        <v>44606</v>
      </c>
      <c r="C278" s="217"/>
      <c r="D278" s="217" t="s">
        <v>402</v>
      </c>
      <c r="E278" s="214" t="s">
        <v>568</v>
      </c>
      <c r="F278" s="214" t="s">
        <v>796</v>
      </c>
      <c r="G278" s="214"/>
      <c r="H278" s="214"/>
      <c r="I278" s="214">
        <v>764</v>
      </c>
      <c r="J278" s="214" t="s">
        <v>541</v>
      </c>
      <c r="K278" s="214"/>
      <c r="L278" s="214"/>
      <c r="M278" s="214"/>
      <c r="N278" s="217"/>
      <c r="O278" s="41"/>
      <c r="R278" s="194"/>
    </row>
    <row r="279" spans="1:18" ht="12.75" customHeight="1">
      <c r="A279" s="176">
        <v>175</v>
      </c>
      <c r="B279" s="177">
        <v>44613</v>
      </c>
      <c r="C279" s="177"/>
      <c r="D279" s="178" t="s">
        <v>765</v>
      </c>
      <c r="E279" s="179" t="s">
        <v>568</v>
      </c>
      <c r="F279" s="149">
        <v>1255</v>
      </c>
      <c r="G279" s="179"/>
      <c r="H279" s="179">
        <v>1515</v>
      </c>
      <c r="I279" s="181">
        <v>1510</v>
      </c>
      <c r="J279" s="151" t="s">
        <v>626</v>
      </c>
      <c r="K279" s="152">
        <f>H279-F279</f>
        <v>260</v>
      </c>
      <c r="L279" s="153">
        <f>K279/F279</f>
        <v>0.20717131474103587</v>
      </c>
      <c r="M279" s="148" t="s">
        <v>538</v>
      </c>
      <c r="N279" s="154">
        <v>44834</v>
      </c>
      <c r="O279" s="41"/>
      <c r="R279" s="194"/>
    </row>
    <row r="280" spans="1:18" ht="12.75" customHeight="1">
      <c r="A280">
        <v>176</v>
      </c>
      <c r="B280" s="212">
        <v>44670</v>
      </c>
      <c r="C280" s="212"/>
      <c r="D280" s="217" t="s">
        <v>503</v>
      </c>
      <c r="E280" s="243" t="s">
        <v>568</v>
      </c>
      <c r="F280" s="214" t="s">
        <v>803</v>
      </c>
      <c r="G280" s="214"/>
      <c r="H280" s="214"/>
      <c r="I280" s="214">
        <v>553</v>
      </c>
      <c r="J280" s="214" t="s">
        <v>541</v>
      </c>
      <c r="K280" s="214"/>
      <c r="L280" s="214"/>
      <c r="M280" s="214"/>
      <c r="N280" s="214"/>
      <c r="O280" s="41"/>
      <c r="R280" s="194"/>
    </row>
    <row r="281" spans="1:18" ht="12.75" customHeight="1">
      <c r="A281" s="176">
        <v>177</v>
      </c>
      <c r="B281" s="177">
        <v>44746</v>
      </c>
      <c r="C281" s="177"/>
      <c r="D281" s="178" t="s">
        <v>837</v>
      </c>
      <c r="E281" s="179" t="s">
        <v>568</v>
      </c>
      <c r="F281" s="149">
        <v>207.5</v>
      </c>
      <c r="G281" s="179"/>
      <c r="H281" s="179">
        <v>254</v>
      </c>
      <c r="I281" s="181">
        <v>254</v>
      </c>
      <c r="J281" s="151" t="s">
        <v>626</v>
      </c>
      <c r="K281" s="152">
        <f>H281-F281</f>
        <v>46.5</v>
      </c>
      <c r="L281" s="153">
        <f>K281/F281</f>
        <v>0.22409638554216868</v>
      </c>
      <c r="M281" s="148" t="s">
        <v>538</v>
      </c>
      <c r="N281" s="154">
        <v>44792</v>
      </c>
      <c r="O281" s="1"/>
      <c r="R281" s="194"/>
    </row>
    <row r="282" spans="1:18" ht="12.75" customHeight="1">
      <c r="A282" s="176">
        <v>178</v>
      </c>
      <c r="B282" s="177">
        <v>44775</v>
      </c>
      <c r="C282" s="177"/>
      <c r="D282" s="178" t="s">
        <v>449</v>
      </c>
      <c r="E282" s="179" t="s">
        <v>568</v>
      </c>
      <c r="F282" s="149">
        <v>31.25</v>
      </c>
      <c r="G282" s="179"/>
      <c r="H282" s="179">
        <v>38.75</v>
      </c>
      <c r="I282" s="181">
        <v>38</v>
      </c>
      <c r="J282" s="151" t="s">
        <v>626</v>
      </c>
      <c r="K282" s="152">
        <f t="shared" ref="K282" si="116">H282-F282</f>
        <v>7.5</v>
      </c>
      <c r="L282" s="153">
        <f t="shared" ref="L282" si="117">K282/F282</f>
        <v>0.24</v>
      </c>
      <c r="M282" s="148" t="s">
        <v>538</v>
      </c>
      <c r="N282" s="154">
        <v>44844</v>
      </c>
      <c r="O282" s="41"/>
      <c r="R282" s="54"/>
    </row>
    <row r="283" spans="1:18" ht="12.75" customHeight="1">
      <c r="A283" s="211">
        <v>179</v>
      </c>
      <c r="B283" s="212">
        <v>44841</v>
      </c>
      <c r="C283" s="217"/>
      <c r="D283" s="217" t="s">
        <v>843</v>
      </c>
      <c r="E283" s="243" t="s">
        <v>568</v>
      </c>
      <c r="F283" s="214" t="s">
        <v>844</v>
      </c>
      <c r="G283" s="214"/>
      <c r="H283" s="214"/>
      <c r="I283" s="214">
        <v>840</v>
      </c>
      <c r="J283" s="214" t="s">
        <v>541</v>
      </c>
      <c r="K283" s="214"/>
      <c r="L283" s="214"/>
      <c r="M283" s="214"/>
      <c r="N283" s="214"/>
      <c r="O283" s="41"/>
      <c r="Q283" s="197"/>
      <c r="R283" s="54"/>
    </row>
    <row r="284" spans="1:18" ht="12.75" customHeight="1">
      <c r="A284" s="211">
        <v>180</v>
      </c>
      <c r="B284" s="212">
        <v>44844</v>
      </c>
      <c r="C284" s="217"/>
      <c r="D284" s="217" t="s">
        <v>404</v>
      </c>
      <c r="E284" s="243" t="s">
        <v>568</v>
      </c>
      <c r="F284" s="214" t="s">
        <v>846</v>
      </c>
      <c r="G284" s="214"/>
      <c r="H284" s="214"/>
      <c r="I284" s="214">
        <v>291</v>
      </c>
      <c r="J284" s="214" t="s">
        <v>541</v>
      </c>
      <c r="K284" s="214"/>
      <c r="L284" s="214"/>
      <c r="M284" s="214"/>
      <c r="N284" s="214"/>
      <c r="O284" s="41"/>
      <c r="Q284" s="197"/>
      <c r="R284" s="54"/>
    </row>
    <row r="285" spans="1:18" ht="12.75" customHeight="1">
      <c r="A285" s="211">
        <v>181</v>
      </c>
      <c r="B285" s="212">
        <v>44845</v>
      </c>
      <c r="C285" s="217"/>
      <c r="D285" s="217" t="s">
        <v>402</v>
      </c>
      <c r="E285" s="243" t="s">
        <v>568</v>
      </c>
      <c r="F285" s="214" t="s">
        <v>874</v>
      </c>
      <c r="G285" s="214"/>
      <c r="H285" s="214"/>
      <c r="I285" s="214">
        <v>765</v>
      </c>
      <c r="J285" s="214" t="s">
        <v>541</v>
      </c>
      <c r="K285" s="214"/>
      <c r="L285" s="214"/>
      <c r="M285" s="214"/>
      <c r="N285" s="214"/>
      <c r="O285" s="41"/>
      <c r="Q285" s="197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B288" s="195" t="s">
        <v>761</v>
      </c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1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1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1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1:18" ht="12.75" customHeight="1">
      <c r="A292" s="196"/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1:18" ht="12.75" customHeight="1">
      <c r="A293" s="196"/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1:18" ht="12.75" customHeight="1">
      <c r="A294" s="53"/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</sheetData>
  <autoFilter ref="R1:R290" xr:uid="{00000000-0009-0000-0000-000005000000}"/>
  <mergeCells count="5">
    <mergeCell ref="J84:J85"/>
    <mergeCell ref="A84:A85"/>
    <mergeCell ref="B84:B85"/>
    <mergeCell ref="O84:O85"/>
    <mergeCell ref="P84:P85"/>
  </mergeCells>
  <hyperlinks>
    <hyperlink ref="M5" location="Main!A1" display="Back To Main Page" xr:uid="{00000000-0004-0000-05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2019-09-05T08:25:00Z</cp:lastPrinted>
  <dcterms:created xsi:type="dcterms:W3CDTF">2015-06-08T02:34:00Z</dcterms:created>
  <dcterms:modified xsi:type="dcterms:W3CDTF">2023-01-18T18:14:04Z</dcterms:modified>
</cp:coreProperties>
</file>