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84CDE8FE-28EE-4F54-82C7-FBB68B7E6C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F&amp;O)'!$S$1:$S$318</definedName>
  </definedNames>
  <calcPr calcId="181029"/>
</workbook>
</file>

<file path=xl/calcChain.xml><?xml version="1.0" encoding="utf-8"?>
<calcChain xmlns="http://schemas.openxmlformats.org/spreadsheetml/2006/main">
  <c r="P28" i="6" l="1"/>
  <c r="P27" i="6"/>
  <c r="L62" i="6"/>
  <c r="K62" i="6"/>
  <c r="L65" i="6"/>
  <c r="K65" i="6"/>
  <c r="K90" i="6"/>
  <c r="K89" i="6"/>
  <c r="L25" i="6"/>
  <c r="K25" i="6"/>
  <c r="M25" i="6" s="1"/>
  <c r="M65" i="6" l="1"/>
  <c r="M62" i="6"/>
  <c r="L63" i="6"/>
  <c r="K63" i="6"/>
  <c r="P26" i="6"/>
  <c r="L61" i="6"/>
  <c r="K61" i="6"/>
  <c r="M61" i="6" l="1"/>
  <c r="M63" i="6"/>
  <c r="K86" i="6"/>
  <c r="M86" i="6" s="1"/>
  <c r="L59" i="6"/>
  <c r="K59" i="6"/>
  <c r="L54" i="6"/>
  <c r="K54" i="6"/>
  <c r="M59" i="6" l="1"/>
  <c r="M54" i="6"/>
  <c r="L60" i="6"/>
  <c r="K60" i="6"/>
  <c r="M60" i="6" s="1"/>
  <c r="K83" i="6"/>
  <c r="M83" i="6" s="1"/>
  <c r="L57" i="6"/>
  <c r="K57" i="6"/>
  <c r="L58" i="6"/>
  <c r="M58" i="6" s="1"/>
  <c r="K58" i="6"/>
  <c r="M57" i="6" l="1"/>
  <c r="P101" i="6"/>
  <c r="P100" i="6"/>
  <c r="P99" i="6"/>
  <c r="L12" i="6"/>
  <c r="K12" i="6"/>
  <c r="M12" i="6" s="1"/>
  <c r="P24" i="6"/>
  <c r="P23" i="6"/>
  <c r="M80" i="6"/>
  <c r="K80" i="6"/>
  <c r="L56" i="6"/>
  <c r="K56" i="6"/>
  <c r="K55" i="6"/>
  <c r="L55" i="6"/>
  <c r="M55" i="6" s="1"/>
  <c r="L21" i="6"/>
  <c r="K21" i="6"/>
  <c r="M21" i="6" l="1"/>
  <c r="M56" i="6"/>
  <c r="L53" i="6"/>
  <c r="K53" i="6"/>
  <c r="L52" i="6"/>
  <c r="K52" i="6"/>
  <c r="K82" i="6"/>
  <c r="M82" i="6" s="1"/>
  <c r="K81" i="6"/>
  <c r="M53" i="6" l="1"/>
  <c r="M52" i="6"/>
  <c r="K78" i="6"/>
  <c r="M78" i="6" s="1"/>
  <c r="L20" i="6"/>
  <c r="K20" i="6"/>
  <c r="L10" i="6"/>
  <c r="K10" i="6"/>
  <c r="L50" i="6"/>
  <c r="K50" i="6"/>
  <c r="L51" i="6"/>
  <c r="K51" i="6"/>
  <c r="K74" i="6"/>
  <c r="K73" i="6"/>
  <c r="K79" i="6"/>
  <c r="M79" i="6" s="1"/>
  <c r="L47" i="6"/>
  <c r="K47" i="6"/>
  <c r="L48" i="6"/>
  <c r="K48" i="6"/>
  <c r="L49" i="6"/>
  <c r="K49" i="6"/>
  <c r="M49" i="6" s="1"/>
  <c r="K304" i="6"/>
  <c r="L304" i="6" s="1"/>
  <c r="K76" i="6"/>
  <c r="K75" i="6"/>
  <c r="K77" i="6"/>
  <c r="M77" i="6" s="1"/>
  <c r="M20" i="6" l="1"/>
  <c r="M51" i="6"/>
  <c r="M10" i="6"/>
  <c r="M50" i="6"/>
  <c r="M47" i="6"/>
  <c r="M48" i="6"/>
  <c r="L13" i="6"/>
  <c r="K13" i="6"/>
  <c r="L19" i="6"/>
  <c r="K19" i="6"/>
  <c r="K72" i="6"/>
  <c r="M72" i="6" s="1"/>
  <c r="M19" i="6" l="1"/>
  <c r="M13" i="6"/>
  <c r="L46" i="6"/>
  <c r="K46" i="6"/>
  <c r="L41" i="6"/>
  <c r="K41" i="6"/>
  <c r="L45" i="6"/>
  <c r="K45" i="6"/>
  <c r="L42" i="6"/>
  <c r="K42" i="6"/>
  <c r="L22" i="6"/>
  <c r="K22" i="6"/>
  <c r="L17" i="6"/>
  <c r="K17" i="6"/>
  <c r="K308" i="6"/>
  <c r="L308" i="6" s="1"/>
  <c r="L14" i="6"/>
  <c r="K14" i="6"/>
  <c r="L44" i="6"/>
  <c r="K44" i="6"/>
  <c r="L43" i="6"/>
  <c r="K43" i="6"/>
  <c r="M42" i="6" l="1"/>
  <c r="M22" i="6"/>
  <c r="M45" i="6"/>
  <c r="M17" i="6"/>
  <c r="M43" i="6"/>
  <c r="M41" i="6"/>
  <c r="M46" i="6"/>
  <c r="M14" i="6"/>
  <c r="M44" i="6"/>
  <c r="P18" i="6" l="1"/>
  <c r="P16" i="6" l="1"/>
  <c r="K313" i="6" l="1"/>
  <c r="L313" i="6" s="1"/>
  <c r="P15" i="6" l="1"/>
  <c r="P11" i="6" l="1"/>
  <c r="K305" i="6" l="1"/>
  <c r="L305" i="6" s="1"/>
  <c r="K299" i="6"/>
  <c r="L299" i="6" s="1"/>
  <c r="K307" i="6" l="1"/>
  <c r="L307" i="6" s="1"/>
  <c r="K295" i="6" l="1"/>
  <c r="L295" i="6" s="1"/>
  <c r="K296" i="6" l="1"/>
  <c r="L296" i="6" s="1"/>
  <c r="K289" i="6"/>
  <c r="L289" i="6" s="1"/>
  <c r="K306" i="6" l="1"/>
  <c r="L306" i="6" s="1"/>
  <c r="K300" i="6"/>
  <c r="L300" i="6" s="1"/>
  <c r="K302" i="6" l="1"/>
  <c r="L302" i="6" s="1"/>
  <c r="L6" i="2" l="1"/>
  <c r="K6" i="3"/>
  <c r="D7" i="5" l="1"/>
  <c r="M7" i="6"/>
  <c r="K297" i="6" l="1"/>
  <c r="L297" i="6" s="1"/>
  <c r="K294" i="6" l="1"/>
  <c r="L294" i="6" s="1"/>
  <c r="K298" i="6" l="1"/>
  <c r="L298" i="6" s="1"/>
  <c r="K293" i="6"/>
  <c r="L293" i="6" s="1"/>
  <c r="K292" i="6"/>
  <c r="L292" i="6" s="1"/>
  <c r="K290" i="6"/>
  <c r="L290" i="6" s="1"/>
  <c r="H288" i="6"/>
  <c r="K288" i="6" s="1"/>
  <c r="L288" i="6" s="1"/>
  <c r="K287" i="6"/>
  <c r="L287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F256" i="6"/>
  <c r="K256" i="6" s="1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F250" i="6"/>
  <c r="K250" i="6" s="1"/>
  <c r="L250" i="6" s="1"/>
  <c r="F249" i="6"/>
  <c r="K249" i="6" s="1"/>
  <c r="L249" i="6" s="1"/>
  <c r="K248" i="6"/>
  <c r="L248" i="6" s="1"/>
  <c r="F247" i="6"/>
  <c r="K247" i="6" s="1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1" i="6"/>
  <c r="L231" i="6" s="1"/>
  <c r="K229" i="6"/>
  <c r="L229" i="6" s="1"/>
  <c r="K228" i="6"/>
  <c r="L228" i="6" s="1"/>
  <c r="F227" i="6"/>
  <c r="K227" i="6" s="1"/>
  <c r="L227" i="6" s="1"/>
  <c r="K226" i="6"/>
  <c r="L226" i="6" s="1"/>
  <c r="K223" i="6"/>
  <c r="L223" i="6" s="1"/>
  <c r="K222" i="6"/>
  <c r="L222" i="6" s="1"/>
  <c r="K221" i="6"/>
  <c r="L221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1" i="6"/>
  <c r="L201" i="6" s="1"/>
  <c r="K199" i="6"/>
  <c r="L199" i="6" s="1"/>
  <c r="K197" i="6"/>
  <c r="L197" i="6" s="1"/>
  <c r="K195" i="6"/>
  <c r="L195" i="6" s="1"/>
  <c r="K194" i="6"/>
  <c r="L194" i="6" s="1"/>
  <c r="K193" i="6"/>
  <c r="L193" i="6" s="1"/>
  <c r="K191" i="6"/>
  <c r="L191" i="6" s="1"/>
  <c r="K190" i="6"/>
  <c r="L190" i="6" s="1"/>
  <c r="K189" i="6"/>
  <c r="L189" i="6" s="1"/>
  <c r="K188" i="6"/>
  <c r="K187" i="6"/>
  <c r="L187" i="6" s="1"/>
  <c r="K186" i="6"/>
  <c r="L186" i="6" s="1"/>
  <c r="K184" i="6"/>
  <c r="L184" i="6" s="1"/>
  <c r="K183" i="6"/>
  <c r="L183" i="6" s="1"/>
  <c r="K182" i="6"/>
  <c r="L182" i="6" s="1"/>
  <c r="K181" i="6"/>
  <c r="L181" i="6" s="1"/>
  <c r="K180" i="6"/>
  <c r="L180" i="6" s="1"/>
  <c r="F179" i="6"/>
  <c r="K179" i="6" s="1"/>
  <c r="L179" i="6" s="1"/>
  <c r="H178" i="6"/>
  <c r="K178" i="6" s="1"/>
  <c r="L178" i="6" s="1"/>
  <c r="K175" i="6"/>
  <c r="L175" i="6" s="1"/>
  <c r="K174" i="6"/>
  <c r="L174" i="6" s="1"/>
  <c r="K173" i="6"/>
  <c r="L173" i="6" s="1"/>
  <c r="K172" i="6"/>
  <c r="L172" i="6" s="1"/>
  <c r="K171" i="6"/>
  <c r="L171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H144" i="6"/>
  <c r="K144" i="6" s="1"/>
  <c r="L144" i="6" s="1"/>
  <c r="F143" i="6"/>
  <c r="K143" i="6" s="1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6" i="4"/>
</calcChain>
</file>

<file path=xl/sharedStrings.xml><?xml version="1.0" encoding="utf-8"?>
<sst xmlns="http://schemas.openxmlformats.org/spreadsheetml/2006/main" count="3870" uniqueCount="1347">
  <si>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</si>
  <si>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</si>
  <si>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</si>
  <si>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</si>
  <si>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</si>
  <si>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</si>
  <si>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</si>
  <si>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</si>
  <si>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</si>
  <si>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</si>
  <si>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</si>
  <si>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</si>
  <si>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</si>
  <si>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</si>
  <si>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</si>
  <si>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</si>
  <si>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</si>
  <si>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</si>
  <si>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</si>
  <si>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</si>
  <si>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</si>
  <si>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</si>
  <si>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</si>
  <si>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</si>
  <si>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</si>
  <si>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</si>
  <si>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</si>
  <si>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</si>
  <si>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</si>
  <si>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</si>
  <si>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</si>
  <si>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</si>
  <si>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</si>
  <si>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</si>
  <si>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</si>
  <si>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</si>
  <si>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</si>
  <si>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</si>
  <si>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</si>
  <si>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</si>
  <si>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</si>
  <si>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</si>
  <si>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</si>
  <si>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</si>
  <si>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</si>
  <si>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</si>
  <si>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</si>
  <si>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</si>
  <si>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</si>
  <si>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</si>
  <si>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</si>
  <si>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</si>
  <si>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</si>
  <si>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</si>
  <si>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</si>
  <si>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</si>
  <si>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</si>
  <si>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</si>
  <si>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</si>
  <si>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</si>
  <si>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</si>
  <si>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</si>
  <si>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</si>
  <si>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</si>
  <si>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</si>
  <si>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</si>
  <si>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</si>
  <si>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</si>
  <si>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</si>
  <si>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</si>
  <si>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</si>
  <si>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</si>
  <si>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</si>
  <si>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</si>
  <si>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</si>
  <si>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</si>
  <si>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</si>
  <si>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</si>
  <si>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</si>
  <si>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</si>
  <si>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</si>
  <si>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</si>
  <si>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</si>
  <si>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</si>
  <si>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</si>
  <si>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</si>
  <si>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</si>
  <si>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</si>
  <si>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</si>
  <si>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</si>
  <si>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</si>
  <si>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</si>
  <si>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</si>
  <si>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</si>
  <si>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</si>
  <si>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</si>
  <si>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</si>
  <si>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</si>
  <si>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</si>
  <si>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</si>
  <si>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</si>
  <si>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</si>
  <si>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</si>
  <si>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</si>
  <si>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</si>
  <si>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</si>
  <si>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</si>
  <si>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</si>
  <si>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</si>
  <si>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</si>
  <si>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</si>
  <si>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</si>
  <si>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</si>
  <si>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</si>
  <si>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</si>
  <si>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</si>
  <si>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</si>
  <si>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</si>
  <si>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</si>
  <si>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</si>
  <si>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</si>
  <si>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</si>
  <si>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</si>
  <si>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</si>
  <si>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</si>
  <si>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</si>
  <si>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</si>
  <si>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</si>
  <si>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</si>
  <si>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</si>
  <si>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</si>
  <si>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</si>
  <si>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</si>
  <si>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</si>
  <si>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</si>
  <si>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</si>
  <si>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</si>
  <si>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</si>
  <si>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</si>
  <si>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</si>
  <si>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</si>
  <si>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</si>
  <si>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</si>
  <si>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</si>
  <si>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</si>
  <si>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</si>
  <si>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</si>
  <si>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</si>
  <si>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</si>
  <si>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</si>
  <si>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</si>
  <si>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</si>
  <si>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</si>
  <si>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</si>
  <si>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</si>
  <si>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</si>
  <si>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</si>
  <si>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</si>
  <si>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</si>
  <si>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</si>
  <si>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</si>
  <si>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</si>
  <si>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</si>
  <si>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</si>
  <si>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</si>
  <si>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</si>
  <si>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</si>
  <si>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</si>
  <si>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</si>
  <si>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</si>
  <si>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</si>
  <si>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</si>
  <si>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</si>
  <si>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</si>
  <si>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</si>
  <si>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</si>
  <si>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</si>
  <si>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</si>
  <si>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</si>
  <si>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</si>
  <si>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</si>
  <si>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</si>
  <si>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</si>
  <si>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</si>
  <si>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</si>
  <si>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</si>
  <si>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</si>
  <si>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</si>
  <si>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</si>
  <si>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</si>
  <si>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</si>
  <si>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</si>
  <si>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</si>
  <si>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</si>
  <si>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</si>
  <si>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</si>
  <si>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</si>
  <si>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</si>
  <si>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</si>
  <si>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</si>
  <si>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</si>
  <si>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</si>
  <si>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</si>
  <si>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</si>
  <si>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</si>
  <si>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</si>
  <si>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</si>
  <si>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</si>
  <si>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</si>
  <si>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</si>
  <si>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</si>
  <si>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</si>
  <si>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</si>
  <si>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</si>
  <si>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</si>
  <si>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</si>
  <si>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</si>
  <si>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</si>
  <si>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</si>
  <si>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</si>
  <si>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</si>
  <si>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</si>
  <si>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</si>
  <si>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</si>
  <si>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</si>
  <si>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</si>
  <si>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</si>
  <si>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</si>
  <si>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</si>
  <si>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</si>
  <si>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</si>
  <si>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</si>
  <si>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</si>
  <si>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</si>
  <si>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</si>
  <si>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</si>
  <si>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</si>
  <si>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</si>
  <si>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</si>
  <si>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</si>
  <si>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</si>
  <si>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</si>
  <si>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</si>
  <si>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</si>
  <si>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</si>
  <si>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</si>
  <si>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</si>
  <si>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</si>
  <si>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</si>
  <si>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</si>
  <si>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</si>
  <si>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</si>
  <si>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</si>
  <si>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</si>
  <si>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</si>
  <si>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</si>
  <si>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</si>
  <si>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</si>
  <si>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</si>
  <si>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</si>
  <si>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</si>
  <si>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</si>
  <si>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</si>
  <si>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</si>
  <si>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</si>
  <si>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</si>
  <si>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</si>
  <si>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</si>
  <si>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</si>
  <si>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</si>
  <si>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</si>
  <si>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</si>
  <si>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</si>
  <si>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</si>
  <si>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</si>
  <si>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</si>
  <si>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</si>
  <si>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</si>
  <si>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</si>
  <si>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</si>
  <si>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</si>
  <si>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</si>
  <si>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</si>
  <si>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</si>
  <si>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</si>
  <si>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</si>
  <si>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</si>
  <si>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</si>
  <si>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</si>
  <si>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</si>
  <si>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</si>
  <si>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</si>
  <si>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</si>
  <si>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</si>
  <si>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</si>
  <si>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</si>
  <si>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</si>
  <si>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</si>
  <si>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</si>
  <si>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</si>
  <si>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</si>
  <si>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</si>
  <si>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</si>
  <si>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</si>
  <si>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</si>
  <si>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</si>
  <si>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</si>
  <si>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</si>
  <si>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</si>
  <si>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</si>
  <si>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</si>
  <si>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</si>
  <si>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</si>
  <si>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</si>
  <si>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</si>
  <si>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</si>
  <si>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</si>
  <si>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</si>
  <si>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</si>
  <si>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</si>
  <si>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</si>
  <si>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</si>
  <si>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</si>
  <si>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</si>
  <si>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</si>
  <si>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</si>
  <si>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</si>
  <si>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</si>
  <si>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</si>
  <si>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</si>
  <si>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</si>
  <si>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</si>
  <si>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</si>
  <si>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</si>
  <si>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</si>
  <si>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</si>
  <si>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</si>
  <si>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</si>
  <si>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</si>
  <si>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</si>
  <si>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</si>
  <si>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</si>
  <si>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</si>
  <si>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</si>
  <si>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</si>
  <si>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</si>
  <si>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</si>
  <si>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</si>
  <si>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</si>
  <si>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</si>
  <si>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</si>
  <si>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</si>
  <si>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</si>
  <si>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</si>
  <si>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</si>
  <si>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</si>
  <si>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</si>
  <si>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</si>
  <si>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</si>
  <si>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</si>
  <si>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</si>
  <si>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</si>
  <si>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</si>
  <si>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</si>
  <si>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</si>
  <si>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</si>
  <si>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</si>
  <si>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</si>
  <si>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</si>
  <si>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</si>
  <si>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</si>
  <si>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</si>
  <si>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</si>
  <si>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</si>
  <si>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</si>
  <si>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</si>
  <si>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</si>
  <si>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</si>
  <si>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</si>
  <si>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</si>
  <si>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</si>
  <si>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</si>
  <si>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</si>
  <si>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</si>
  <si>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</si>
  <si>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</si>
  <si>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</si>
  <si>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</si>
  <si>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</si>
  <si>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</si>
  <si>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</si>
  <si>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</si>
  <si>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</si>
  <si>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</si>
  <si>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</si>
  <si>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</si>
  <si>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</si>
  <si>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</si>
  <si>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</si>
  <si>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</si>
  <si>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</si>
  <si>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</si>
  <si>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</si>
  <si>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</si>
  <si>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</si>
  <si>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</si>
  <si>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</si>
  <si>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</si>
  <si>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</si>
  <si>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</si>
  <si>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</si>
  <si>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</si>
  <si>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</si>
  <si>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</si>
  <si>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</si>
  <si>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</si>
  <si>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</si>
  <si>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</si>
  <si>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</si>
  <si>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</si>
  <si>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</si>
  <si>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</si>
  <si>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</si>
  <si>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</si>
  <si>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</si>
  <si>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</si>
  <si>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</si>
  <si>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</si>
  <si>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</si>
  <si>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</si>
  <si>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</si>
  <si>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</si>
  <si>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</si>
  <si>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</si>
  <si>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</si>
  <si>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</si>
  <si>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</si>
  <si>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</si>
  <si>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</si>
  <si>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</si>
  <si>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</si>
  <si>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</si>
  <si>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</si>
  <si>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</si>
  <si>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</si>
  <si>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</si>
  <si>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</si>
  <si>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</si>
  <si>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</si>
  <si>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</si>
  <si>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</si>
  <si>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</si>
  <si>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</si>
  <si>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</si>
  <si>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</si>
  <si>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</si>
  <si>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</si>
  <si>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</si>
  <si>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</si>
  <si>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</si>
  <si>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</si>
  <si>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</si>
  <si>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</si>
  <si>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</si>
  <si>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</si>
  <si>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</si>
  <si>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</si>
  <si>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</si>
  <si>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</si>
  <si>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</si>
  <si>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</si>
  <si>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</si>
  <si>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</si>
  <si>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</si>
  <si>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</si>
  <si>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</si>
  <si>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</si>
  <si>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</si>
  <si>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</si>
  <si>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</si>
  <si>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</si>
  <si>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</si>
  <si>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</si>
  <si>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</si>
  <si>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</si>
  <si>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</si>
  <si>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</si>
  <si>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</si>
  <si>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</si>
  <si>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</si>
  <si>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</si>
  <si>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</si>
  <si>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</si>
  <si>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</si>
  <si>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</si>
  <si>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</si>
  <si>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</si>
  <si>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</si>
  <si>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</si>
  <si>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</si>
  <si>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</si>
  <si>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</si>
  <si>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</si>
  <si>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</si>
  <si>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</si>
  <si>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</si>
  <si>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</si>
  <si>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</si>
  <si>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</si>
  <si>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</si>
  <si>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</si>
  <si>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</si>
  <si>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</si>
  <si>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</si>
  <si>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</si>
  <si>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</si>
  <si>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</si>
  <si>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</si>
  <si>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</si>
  <si>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</si>
  <si>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</si>
  <si>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</si>
  <si>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</si>
  <si>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</si>
  <si>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</si>
  <si>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</si>
  <si>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</si>
  <si>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</si>
  <si>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</si>
  <si>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</si>
  <si>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</si>
  <si>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</si>
  <si>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</si>
  <si>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</si>
  <si>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</si>
  <si>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</si>
  <si>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</si>
  <si>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</si>
  <si>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</si>
  <si>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</si>
  <si>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</si>
  <si>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</si>
  <si>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</si>
  <si>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</si>
  <si>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</si>
  <si>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</si>
  <si>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</si>
  <si>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</si>
  <si>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</si>
  <si>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</si>
  <si>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</si>
  <si>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</si>
  <si>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</si>
  <si>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</si>
  <si>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</si>
  <si>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</si>
  <si>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</si>
  <si>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</si>
  <si>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</si>
  <si>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</si>
  <si>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</si>
  <si>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</si>
  <si>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</si>
  <si>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</si>
  <si>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</si>
  <si>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</si>
  <si>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</si>
  <si>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</si>
  <si>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</si>
  <si>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</si>
  <si>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</si>
  <si>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</si>
  <si>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</si>
  <si>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</si>
  <si>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</si>
  <si>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</si>
  <si>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</si>
  <si>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</si>
  <si>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</si>
  <si>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</si>
  <si>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</si>
  <si>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</si>
  <si>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</si>
  <si>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</si>
  <si>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</si>
  <si>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</si>
  <si>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</si>
  <si>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</si>
  <si>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</si>
  <si>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</si>
  <si>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</si>
  <si>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</si>
  <si>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</si>
  <si>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</si>
  <si>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</si>
  <si>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</si>
  <si>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</si>
  <si>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</si>
  <si>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</si>
  <si>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</si>
  <si>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</si>
  <si>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</si>
  <si>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</si>
  <si>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</si>
  <si>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</si>
  <si>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</si>
  <si>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</si>
  <si>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</si>
  <si>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</si>
  <si>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</si>
  <si>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</si>
  <si>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</si>
  <si>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</si>
  <si>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</si>
  <si>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</si>
  <si>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</si>
  <si>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</si>
  <si>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</si>
  <si>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</si>
  <si>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</si>
  <si>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</si>
  <si>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</si>
  <si>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</si>
  <si>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</si>
  <si>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</si>
  <si>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</si>
  <si>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</si>
  <si>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</si>
  <si>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</si>
  <si>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</si>
  <si>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</si>
  <si>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</si>
  <si>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</si>
  <si>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</si>
  <si>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</si>
  <si>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</si>
  <si>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</si>
  <si>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</si>
  <si>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</si>
  <si>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</si>
  <si>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</si>
  <si>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</si>
  <si>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</si>
  <si>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</si>
  <si>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</si>
  <si>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</si>
  <si>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</si>
  <si>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</si>
  <si>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</si>
  <si>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</si>
  <si>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</si>
  <si>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</si>
  <si>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</si>
  <si>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</si>
  <si>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</si>
  <si>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</si>
  <si>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</si>
  <si>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</si>
  <si>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</si>
  <si>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</si>
  <si>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</si>
  <si>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</si>
  <si>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</si>
  <si>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</si>
  <si>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</si>
  <si>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</si>
  <si>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</si>
  <si>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</si>
  <si>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</si>
  <si>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</si>
  <si>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</si>
  <si>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</si>
  <si>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</si>
  <si>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</si>
  <si>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</si>
  <si>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</si>
  <si>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</si>
  <si>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</si>
  <si>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</si>
  <si>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</si>
  <si>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</si>
  <si>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</si>
  <si>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</si>
  <si>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</si>
  <si>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</si>
  <si>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</si>
  <si>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</si>
  <si>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</si>
  <si>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</si>
  <si>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</si>
  <si>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</si>
  <si>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</si>
  <si>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</si>
  <si>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</si>
  <si>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</si>
  <si>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</si>
  <si>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</si>
  <si>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</si>
  <si>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</si>
  <si>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</si>
  <si>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</si>
  <si>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</si>
  <si>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</si>
  <si>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</si>
  <si>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</si>
  <si>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</si>
  <si>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</si>
  <si>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</si>
  <si>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</si>
  <si>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</si>
  <si>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</si>
  <si>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</si>
  <si>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</si>
  <si>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</si>
  <si>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</si>
  <si>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</si>
  <si>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</si>
  <si>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</si>
  <si>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</si>
  <si>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</si>
  <si>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</si>
  <si>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</si>
  <si>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</si>
  <si>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</si>
  <si>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</si>
  <si>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</si>
  <si>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</si>
  <si>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</si>
  <si>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</si>
  <si>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</si>
  <si>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</si>
  <si>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</si>
  <si>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</si>
  <si>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</si>
  <si>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</si>
  <si>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</si>
  <si>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</si>
  <si>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</si>
  <si>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</si>
  <si>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</si>
  <si>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</si>
  <si>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</si>
  <si>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</si>
  <si>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</si>
  <si>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</si>
  <si>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</si>
  <si>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</si>
  <si>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</si>
  <si>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</si>
  <si>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</si>
  <si>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</si>
  <si>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</si>
  <si>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</si>
  <si>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</si>
  <si>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</si>
  <si>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</si>
  <si>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</si>
  <si>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</si>
  <si>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</si>
  <si>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</si>
  <si>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</si>
  <si>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</si>
  <si>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</si>
  <si>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</si>
  <si>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</si>
  <si>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</si>
  <si>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</si>
  <si>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</si>
  <si>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</si>
  <si>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</si>
  <si>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</si>
  <si>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</si>
  <si>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</si>
  <si>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</si>
  <si>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</si>
  <si>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</si>
  <si>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</si>
  <si>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</si>
  <si>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</si>
  <si>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</si>
  <si>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</si>
  <si>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</si>
  <si>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</si>
  <si>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</si>
  <si>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</si>
  <si>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</si>
  <si>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</si>
  <si>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</si>
  <si>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</si>
  <si>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</si>
  <si>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</si>
  <si>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</si>
  <si>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</si>
  <si>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</si>
  <si>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</si>
  <si>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</si>
  <si>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</si>
  <si>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</si>
  <si>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</si>
  <si>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</si>
  <si>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</si>
  <si>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</si>
  <si>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</si>
  <si>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</si>
  <si>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</si>
  <si>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</si>
  <si>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</si>
  <si>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</si>
  <si>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</si>
  <si>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</si>
  <si>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</si>
  <si>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</si>
  <si>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</si>
  <si>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</si>
  <si>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</si>
  <si>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</si>
  <si>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</si>
  <si>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</si>
  <si>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</si>
  <si>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</si>
  <si>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</si>
  <si>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</si>
  <si>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</si>
  <si>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</si>
  <si>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</si>
  <si>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</si>
  <si>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</si>
  <si>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</si>
  <si>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</si>
  <si>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</si>
  <si>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</si>
  <si>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</si>
  <si>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</si>
  <si>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</si>
  <si>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</si>
  <si>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</si>
  <si>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</si>
  <si>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</si>
  <si>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</si>
  <si>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</si>
  <si>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</si>
  <si>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</si>
  <si>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</si>
  <si>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</si>
  <si>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</si>
  <si>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</si>
  <si>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</si>
  <si>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</si>
  <si>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</si>
  <si>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</si>
  <si>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</si>
  <si>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</si>
  <si>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</si>
  <si>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</si>
  <si>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</si>
  <si>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</si>
  <si>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</si>
  <si>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</si>
  <si>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</si>
  <si>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</si>
  <si>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</si>
  <si>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</si>
  <si>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</si>
  <si>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</si>
  <si>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</si>
  <si>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</si>
  <si>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</si>
  <si>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</si>
  <si>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</si>
  <si>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</si>
  <si>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</si>
  <si>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</si>
  <si>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</si>
  <si>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285-305</t>
  </si>
  <si>
    <t>330-350</t>
  </si>
  <si>
    <t>990-995</t>
  </si>
  <si>
    <t>3800-4000</t>
  </si>
  <si>
    <t>5400-5450</t>
  </si>
  <si>
    <t>CAPLIPOINT</t>
  </si>
  <si>
    <t>1085-1095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</si>
  <si>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</si>
  <si>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</si>
  <si>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</si>
  <si>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</si>
  <si>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</si>
  <si>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</si>
  <si>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</si>
  <si>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</si>
  <si>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</si>
  <si>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QE SECURITIES LLP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</si>
  <si>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</si>
  <si>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</si>
  <si>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</si>
  <si>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</si>
  <si>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</si>
  <si>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</si>
  <si>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</si>
  <si>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</si>
  <si>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</si>
  <si>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>2665-2765</t>
  </si>
  <si>
    <t>3100-3300</t>
  </si>
  <si>
    <t>3100-3200</t>
  </si>
  <si>
    <t>1500-1520</t>
  </si>
  <si>
    <t>106.40-111.40</t>
  </si>
  <si>
    <t>Accu&lt;&gt;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</si>
  <si>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</si>
  <si>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</si>
  <si>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</si>
  <si>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</si>
  <si>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</si>
  <si>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</si>
  <si>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</si>
  <si>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</si>
  <si>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</si>
  <si>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</si>
  <si>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</si>
  <si>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</si>
  <si>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</si>
  <si>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</si>
  <si>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</si>
  <si>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</si>
  <si>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</si>
  <si>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</si>
  <si>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</si>
  <si>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</si>
  <si>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</si>
  <si>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</si>
  <si>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</si>
  <si>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</si>
  <si>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</si>
  <si>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</si>
  <si>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</si>
  <si>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</si>
  <si>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</si>
  <si>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</si>
  <si>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</si>
  <si>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</si>
  <si>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</si>
  <si>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</si>
  <si>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</si>
  <si>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</si>
  <si>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</si>
  <si>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</si>
  <si>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</si>
  <si>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</si>
  <si>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</si>
  <si>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</si>
  <si>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</si>
  <si>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</si>
  <si>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</si>
  <si>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</si>
  <si>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</si>
  <si>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</si>
  <si>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</si>
  <si>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</si>
  <si>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</si>
  <si>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</si>
  <si>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</si>
  <si>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</si>
  <si>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</si>
  <si>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</si>
  <si>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</si>
  <si>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NIKHIL RAJESH SINGH</t>
  </si>
  <si>
    <t>VEENA RAJESH SHAH</t>
  </si>
  <si>
    <t>JAINAM BROKING LIMITED</t>
  </si>
  <si>
    <t>Loss of Rs.250/-</t>
  </si>
  <si>
    <t>Profit of Rs.116/-</t>
  </si>
  <si>
    <t>Profit of Rs.185/-</t>
  </si>
  <si>
    <t>563-572</t>
  </si>
  <si>
    <t>HAVELLS DEC FUT</t>
  </si>
  <si>
    <t>1353-1374</t>
  </si>
  <si>
    <t>Loss of Rs.29/-</t>
  </si>
  <si>
    <t>CRONY VYAPAR PVT LTD</t>
  </si>
  <si>
    <t>20800-20700</t>
  </si>
  <si>
    <t>RECLTD DEC FUT</t>
  </si>
  <si>
    <t>392-387</t>
  </si>
  <si>
    <t>BANKNIFTY 46500 PE 13-DEC</t>
  </si>
  <si>
    <t>BANKNIFTY 46000 PE 13-DEC</t>
  </si>
  <si>
    <t>NIFTY 20950 PE 07-DEC</t>
  </si>
  <si>
    <t>80-120</t>
  </si>
  <si>
    <t>Profit of Rs.20/-</t>
  </si>
  <si>
    <t>INDIAMART DEC FUT</t>
  </si>
  <si>
    <t>2763-2798</t>
  </si>
  <si>
    <t>Profit of Rs.10/-</t>
  </si>
  <si>
    <t>Profit of Rs.18.5/-</t>
  </si>
  <si>
    <t>ADVIKCA</t>
  </si>
  <si>
    <t>HI GROWTH CORPORATE SERVICES PVT LTD</t>
  </si>
  <si>
    <t>NK SECURITIES RESEARCH PRIVATE LIMITED</t>
  </si>
  <si>
    <t>2010-1940</t>
  </si>
  <si>
    <t>2140-2250</t>
  </si>
  <si>
    <t>Loss of Rs.6/-</t>
  </si>
  <si>
    <t>Loss of Rs.37.5/-</t>
  </si>
  <si>
    <t>Loss of Rs.160/-</t>
  </si>
  <si>
    <t>Profit of Rs.285/-</t>
  </si>
  <si>
    <t>IFL</t>
  </si>
  <si>
    <t>Profit of Rs.156.5/-</t>
  </si>
  <si>
    <t>HDFCAMC DEC FUT</t>
  </si>
  <si>
    <t>3026-3061</t>
  </si>
  <si>
    <t>1210-1231</t>
  </si>
  <si>
    <t>545-625</t>
  </si>
  <si>
    <t>NISHCHAYA TRADINGS PRIVATE LIMITED</t>
  </si>
  <si>
    <t>GGPL</t>
  </si>
  <si>
    <t>NCLRESE</t>
  </si>
  <si>
    <t>VIBRANT SECURITIES PRIVATE LIMITED</t>
  </si>
  <si>
    <t>ANMOL</t>
  </si>
  <si>
    <t>Anmol India Limited</t>
  </si>
  <si>
    <t>SKSE SECURITIES LTD</t>
  </si>
  <si>
    <t>COFFEEDAY</t>
  </si>
  <si>
    <t>Coffee Day Enterprise Ltd</t>
  </si>
  <si>
    <t>SETU SECURITIES PVT LTD</t>
  </si>
  <si>
    <t>437-465</t>
  </si>
  <si>
    <t>Profit of Rs.28/-</t>
  </si>
  <si>
    <t>POWERMECH</t>
  </si>
  <si>
    <t>4200-4250</t>
  </si>
  <si>
    <t>Profit of Rs.23/-</t>
  </si>
  <si>
    <t>CUMMINSIND DEC FUT</t>
  </si>
  <si>
    <t>2037-2072</t>
  </si>
  <si>
    <t>FINNIFTY 21200 CE 12-DEC</t>
  </si>
  <si>
    <t>30-50</t>
  </si>
  <si>
    <t>Profit of Rs.15/-</t>
  </si>
  <si>
    <t>1580-1680</t>
  </si>
  <si>
    <t>Loss of Rs.30.5/-</t>
  </si>
  <si>
    <t>1377-1398</t>
  </si>
  <si>
    <t>BANKNIFTY 47000 PE 20-DEC</t>
  </si>
  <si>
    <t>BANKNIFTY 46700 PE 20-DEC</t>
  </si>
  <si>
    <t>295-305</t>
  </si>
  <si>
    <t>195-205</t>
  </si>
  <si>
    <t>GANGAFORGE</t>
  </si>
  <si>
    <t>Ganga Forging Limited</t>
  </si>
  <si>
    <t>SMITAL SURESH THAKKAR</t>
  </si>
  <si>
    <t>MANSI SHARE AND STOCK ADVISORS PVT LTD</t>
  </si>
  <si>
    <t>Loss of Rs.21/-</t>
  </si>
  <si>
    <t>BANKNIFTY 47100 PE 13-DEC</t>
  </si>
  <si>
    <t>PIDILITIND DEC FUT</t>
  </si>
  <si>
    <t>2675-2715</t>
  </si>
  <si>
    <t>ESSENTIA</t>
  </si>
  <si>
    <t>KANANIIND</t>
  </si>
  <si>
    <t>Integra Essentia Limited</t>
  </si>
  <si>
    <t>AMBIT SECURITIES BROKING PVT LTD</t>
  </si>
  <si>
    <t>Kanani Industries Ltd</t>
  </si>
  <si>
    <t>Loss of Rs.205/-</t>
  </si>
  <si>
    <t>365-385</t>
  </si>
  <si>
    <t>410-440</t>
  </si>
  <si>
    <t>IPCALAB DEC FUT</t>
  </si>
  <si>
    <t>1120-1135</t>
  </si>
  <si>
    <t>GODREJCP DEC FUT</t>
  </si>
  <si>
    <t>1049-1051</t>
  </si>
  <si>
    <t>1070-1090</t>
  </si>
  <si>
    <t>Profit of Rs.11.5/-</t>
  </si>
  <si>
    <t>n</t>
  </si>
  <si>
    <t>h</t>
  </si>
  <si>
    <t>SAWARNBHUMI VANIJYA PRIVATE LIMITED</t>
  </si>
  <si>
    <t>ARSHIYA</t>
  </si>
  <si>
    <t>KATYAYANI TRADELINK PRIVATE LIMITED</t>
  </si>
  <si>
    <t>VIVANTA</t>
  </si>
  <si>
    <t>BGRENERGY</t>
  </si>
  <si>
    <t>BGR Energy Systems Ltd</t>
  </si>
  <si>
    <t>Indiabulls Hsg Fin Ltd</t>
  </si>
  <si>
    <t>MILLENNIAL FAMILY TRUST</t>
  </si>
  <si>
    <t>AVIRAT ENTERPRISE</t>
  </si>
  <si>
    <t>INDRA KIRAN VENTURES</t>
  </si>
  <si>
    <t>RAM GOPAL GOYAL &amp; SONS LLP</t>
  </si>
  <si>
    <t>SHEETAL</t>
  </si>
  <si>
    <t>INFY 1580 CE DEC</t>
  </si>
  <si>
    <t>INFY 1600 CE DEC</t>
  </si>
  <si>
    <t>23.5-24.5</t>
  </si>
  <si>
    <t>17.5-18.5</t>
  </si>
  <si>
    <t>SBIN 640 CE DEC</t>
  </si>
  <si>
    <t>SBIN 660 CE DEC</t>
  </si>
  <si>
    <t>6.5</t>
  </si>
  <si>
    <t>Profit of Rs.2/-</t>
  </si>
  <si>
    <t>LT 3500 CE DEC</t>
  </si>
  <si>
    <t>LT 3560 CE DEC</t>
  </si>
  <si>
    <t>RELIANCE DEC FUT</t>
  </si>
  <si>
    <t>2545-2587</t>
  </si>
  <si>
    <t>ABCGAS</t>
  </si>
  <si>
    <t>VIDHI ROHITH SHOREWALA</t>
  </si>
  <si>
    <t>G G ENGINEERING LIMITED</t>
  </si>
  <si>
    <t>MAHADEV MANUBHAI MAKVANA</t>
  </si>
  <si>
    <t>MANSI SHARE &amp; STOCK ADVISORS PRIVATE LIMITED</t>
  </si>
  <si>
    <t>TOPGAIN FINANCE PRIVATE LIMITED</t>
  </si>
  <si>
    <t>FRANKLININD</t>
  </si>
  <si>
    <t>BANKE TRADELINK PRIVATE LIMITED</t>
  </si>
  <si>
    <t>LKPFIN</t>
  </si>
  <si>
    <t>SILVERTOSS SHOPPERS PRIVATE LIMITED</t>
  </si>
  <si>
    <t>ORIENTALTL</t>
  </si>
  <si>
    <t>PRESSURS</t>
  </si>
  <si>
    <t>HANSABEN BHARATKUMAR PATEL</t>
  </si>
  <si>
    <t>GREEN PEAKS ENTERPRISES LLP</t>
  </si>
  <si>
    <t>STML</t>
  </si>
  <si>
    <t>ZYANA STOCKS AND COMMODITIES</t>
  </si>
  <si>
    <t>SYSCHEM</t>
  </si>
  <si>
    <t>SAVITA SHARMA</t>
  </si>
  <si>
    <t>UHZAVERI</t>
  </si>
  <si>
    <t>YACOOBALI AIYUB MOHAMMED</t>
  </si>
  <si>
    <t>VISHAL CHINUBHAI SUTHAR HUF</t>
  </si>
  <si>
    <t>WARDINMOBI</t>
  </si>
  <si>
    <t>INDIAN CO-OPERATIVE CREDIT SOCIETY LIMITED</t>
  </si>
  <si>
    <t>BLBLIMITED</t>
  </si>
  <si>
    <t>BLB Limited</t>
  </si>
  <si>
    <t>DREAM ACHIEVER CONSULTANCY SERVICES PRIVATE LIMITED</t>
  </si>
  <si>
    <t>HFCL Limited</t>
  </si>
  <si>
    <t>IVC</t>
  </si>
  <si>
    <t>IL&amp;FS Investment Managers</t>
  </si>
  <si>
    <t>KELLTONTEC</t>
  </si>
  <si>
    <t>Kellton Tech Sol Ltd</t>
  </si>
  <si>
    <t>MTNL</t>
  </si>
  <si>
    <t>Maha Tel Nigam Ltd.</t>
  </si>
  <si>
    <t>Oriental Trimex Limited</t>
  </si>
  <si>
    <t>F3 ADVISORS PRIVATE LIMITED</t>
  </si>
  <si>
    <t>Zensar Technologies -Depo</t>
  </si>
  <si>
    <t>BRIJ RATTAN BAGRI</t>
  </si>
  <si>
    <t>SEAMECLTD</t>
  </si>
  <si>
    <t>SEAMEC Limited</t>
  </si>
  <si>
    <t>Profit of Rs.39.5/-</t>
  </si>
  <si>
    <t>Profit of Rs.32/-</t>
  </si>
  <si>
    <t>FINNIFTY 21500 CE 19-DEC</t>
  </si>
  <si>
    <t>FINNIFTY 21400 PE 19-DEC</t>
  </si>
  <si>
    <t>48-50</t>
  </si>
  <si>
    <t>27-28</t>
  </si>
  <si>
    <t>35-37</t>
  </si>
  <si>
    <t>41-43</t>
  </si>
  <si>
    <t>622-642</t>
  </si>
  <si>
    <t>680-720</t>
  </si>
  <si>
    <t>1460-1510</t>
  </si>
  <si>
    <t>1630-1720</t>
  </si>
  <si>
    <t>Profit of Rs.90/-</t>
  </si>
  <si>
    <t>ABATEAS</t>
  </si>
  <si>
    <t>BP EQUITIES PVT. LTD.</t>
  </si>
  <si>
    <t>ABCINDQ</t>
  </si>
  <si>
    <t>MAHENDRA GIRDHARILAL WADHWANI</t>
  </si>
  <si>
    <t>ADORMUL</t>
  </si>
  <si>
    <t>NAVRATRI SHARE TRADING PRIVATE LIMITED .</t>
  </si>
  <si>
    <t>AMIC</t>
  </si>
  <si>
    <t>VISHAL BIPINCHANDRA DOSHI</t>
  </si>
  <si>
    <t>ANUPAM</t>
  </si>
  <si>
    <t>BHATEXT</t>
  </si>
  <si>
    <t>KSHITIJGOENKA</t>
  </si>
  <si>
    <t>COMCL</t>
  </si>
  <si>
    <t>JR SEAMLESS PRIVATE LIMITED</t>
  </si>
  <si>
    <t>EARUM</t>
  </si>
  <si>
    <t>RUPAMMUKESHGOYAL</t>
  </si>
  <si>
    <t>EKANSH</t>
  </si>
  <si>
    <t>GIRIRAJ STOCK BROKING PRIVATE LIMITED</t>
  </si>
  <si>
    <t>ENBETRD</t>
  </si>
  <si>
    <t>SETU SECURITIES PVT. LTD.</t>
  </si>
  <si>
    <t>PARESH DHIRAJLAL SHAH</t>
  </si>
  <si>
    <t>BHARATHI NARENDRA GALA</t>
  </si>
  <si>
    <t>DAMYANTI JIVANDAS GOKALGANDHI</t>
  </si>
  <si>
    <t>YUGA STOCKS AND COMMODITIES PRIVATE LIMITED .</t>
  </si>
  <si>
    <t>KAUPILKUMAR HASMUKHBHAI SHAH</t>
  </si>
  <si>
    <t>GCSL</t>
  </si>
  <si>
    <t>PURVI PRABHATCHANDRA JAIN</t>
  </si>
  <si>
    <t>GEETANJ</t>
  </si>
  <si>
    <t>LEELAMMATHENUMKALJOSEPH</t>
  </si>
  <si>
    <t>ANIL KUMAR</t>
  </si>
  <si>
    <t>GGENG</t>
  </si>
  <si>
    <t>KAMAL SHYAMSUNDAR GANDHI</t>
  </si>
  <si>
    <t>GMETCOAL</t>
  </si>
  <si>
    <t>VIVEK KUMAR RATAKONDA</t>
  </si>
  <si>
    <t>BHUVNESH JAIN</t>
  </si>
  <si>
    <t>GUJINJEC</t>
  </si>
  <si>
    <t>VIVEK KANDA</t>
  </si>
  <si>
    <t>KUMAR GAURAV GUPTA</t>
  </si>
  <si>
    <t>LAKSHMI NARAYANAMMA POLINENI</t>
  </si>
  <si>
    <t>SIDDHARTH DINESHBHAI SHAH</t>
  </si>
  <si>
    <t>HIMFIBP</t>
  </si>
  <si>
    <t>SHIV NARAYAN INVESTMENTS PRIVATE LIMITED</t>
  </si>
  <si>
    <t>HYPERSOFT</t>
  </si>
  <si>
    <t>BRIJESH JITENDRA PAREKH</t>
  </si>
  <si>
    <t>KUMAR SUDHIR M</t>
  </si>
  <si>
    <t>IBRIGST</t>
  </si>
  <si>
    <t>SYKES AND RAY EQUITIES (INDIA) LIMITED</t>
  </si>
  <si>
    <t>SHAGUN TIEUP PRIVATE LIMITED</t>
  </si>
  <si>
    <t>IGCIL</t>
  </si>
  <si>
    <t>MANUBHAI AMRUTLAL SHAH</t>
  </si>
  <si>
    <t>INTEGHIT</t>
  </si>
  <si>
    <t>PRAKASH VANMALIDAS SHAH</t>
  </si>
  <si>
    <t>JACKSON</t>
  </si>
  <si>
    <t>AKASH DUTTA</t>
  </si>
  <si>
    <t>MONOHAR TATWA</t>
  </si>
  <si>
    <t>RUPAM BISWAS</t>
  </si>
  <si>
    <t>KALYANI</t>
  </si>
  <si>
    <t>KANJIBHAI RABADIYA</t>
  </si>
  <si>
    <t>NEXT ORBIT VENTURES FUND</t>
  </si>
  <si>
    <t>KUBERJI</t>
  </si>
  <si>
    <t>MAHESHKUMAR GORDHANBHAI PATEL</t>
  </si>
  <si>
    <t>JIGISHA VIPUL SHAH</t>
  </si>
  <si>
    <t>VIPUL GIRISH SHAH</t>
  </si>
  <si>
    <t>DAKSHA GIRISH SHAH</t>
  </si>
  <si>
    <t>FOREST VINCOM PRIVATE LIMITED</t>
  </si>
  <si>
    <t>WAYBROAD TRADING PRIVATE LIMITED</t>
  </si>
  <si>
    <t>TEAM INDIA MANAGERS LTD</t>
  </si>
  <si>
    <t>SAINT CAPITAL FUND</t>
  </si>
  <si>
    <t>NATURAL</t>
  </si>
  <si>
    <t>AMIT PITAMSINGH VERMA</t>
  </si>
  <si>
    <t>OMANSH</t>
  </si>
  <si>
    <t>RAJANALKUMAR</t>
  </si>
  <si>
    <t>SNEHASAIRATAKONDA</t>
  </si>
  <si>
    <t>RAJKOTINV</t>
  </si>
  <si>
    <t>ALPESHBHAI RASIKLAL SHAH</t>
  </si>
  <si>
    <t>MANOJ CHANDRAWANSHI</t>
  </si>
  <si>
    <t>RAMINFO</t>
  </si>
  <si>
    <t>COINGEN TECH SOLUTIONS PRIVATE LIMITED</t>
  </si>
  <si>
    <t>LIESHA CORPORATION PRIVATE LIMITED .</t>
  </si>
  <si>
    <t>ROYALCU</t>
  </si>
  <si>
    <t>SAMYAKINT</t>
  </si>
  <si>
    <t>CURIC GLASS PVT LTD</t>
  </si>
  <si>
    <t>SAMARA CAPITAL PARTNERS FUND II LIMITED</t>
  </si>
  <si>
    <t>SAPPHIRE FOODS MAURITIUS LIMITED</t>
  </si>
  <si>
    <t>GOVERNMENT OF SINGAPORE</t>
  </si>
  <si>
    <t>HDFC MUTUAL FUND</t>
  </si>
  <si>
    <t>SEACOAST</t>
  </si>
  <si>
    <t>SKSE SECURITIES LIMITED CORP CM/TM PROP A/C</t>
  </si>
  <si>
    <t>SHALPRO</t>
  </si>
  <si>
    <t>NAV CAPITAL VCC - NAV CAPITAL EMERGING STAR FUND</t>
  </si>
  <si>
    <t>SMARTFIN</t>
  </si>
  <si>
    <t>ALISHA MAKHIJA</t>
  </si>
  <si>
    <t>SPAR</t>
  </si>
  <si>
    <t>SHOBHA ANANT HEGDE</t>
  </si>
  <si>
    <t>ABDUL AZIZ MOHAMMED</t>
  </si>
  <si>
    <t>STANPACK</t>
  </si>
  <si>
    <t>ANOOP JAIN (HUF)</t>
  </si>
  <si>
    <t>TIMESGTY</t>
  </si>
  <si>
    <t>JAINAM UDAY SHAH</t>
  </si>
  <si>
    <t>SAHIL BIPIN MEHTA</t>
  </si>
  <si>
    <t>VIKRAM JAIN</t>
  </si>
  <si>
    <t>SWATI VASANT SANAS</t>
  </si>
  <si>
    <t>AARVEEDEN</t>
  </si>
  <si>
    <t>Aarvee Denims &amp; Exports L</t>
  </si>
  <si>
    <t>SHASHANK  DIXIT</t>
  </si>
  <si>
    <t>PRAGNESH ROHITKUMAR PANDYA</t>
  </si>
  <si>
    <t>NEELAM JILESH CHHEDA</t>
  </si>
  <si>
    <t>JAIN POOJA</t>
  </si>
  <si>
    <t>Archean Chemical Ind Ltd</t>
  </si>
  <si>
    <t>GOLDMAN SACHS FDS GOLDMAN SACHS INDIA EQ PORTFOLIO</t>
  </si>
  <si>
    <t>TATA AIA LIFE INSURANCE COMPANY LIMITED</t>
  </si>
  <si>
    <t>DSP MUTUAL FUND</t>
  </si>
  <si>
    <t>ACSAL</t>
  </si>
  <si>
    <t>Arvind and Company</t>
  </si>
  <si>
    <t>KAVITA DEVI</t>
  </si>
  <si>
    <t>AKSHAR</t>
  </si>
  <si>
    <t>Akshar Spintex Limited</t>
  </si>
  <si>
    <t>PANKAJKUMAR JAYANTILAL PATEL</t>
  </si>
  <si>
    <t>YASHWANTBHAI A. THAKKAR</t>
  </si>
  <si>
    <t>MONEYSTAR TRADELINK PRIVATE LIMITED</t>
  </si>
  <si>
    <t>ANTGRAPHIC</t>
  </si>
  <si>
    <t>Antarctica Graphics Ltd</t>
  </si>
  <si>
    <t>ARIHANTACA</t>
  </si>
  <si>
    <t>Arihant Academy Limited</t>
  </si>
  <si>
    <t>MANISHA ART JEWELLERS P LTD</t>
  </si>
  <si>
    <t>RAVINDRA JITENDRA SHAH</t>
  </si>
  <si>
    <t>HEENA GANDHI</t>
  </si>
  <si>
    <t>DHAMPURSUG</t>
  </si>
  <si>
    <t>Dhampur Sugar Mills Ltd</t>
  </si>
  <si>
    <t>DWARKESH</t>
  </si>
  <si>
    <t>Dwarikesh Sugar Industrie</t>
  </si>
  <si>
    <t>GEOJITFSL</t>
  </si>
  <si>
    <t>Geojit Fin Serv Ltd</t>
  </si>
  <si>
    <t>IREDA</t>
  </si>
  <si>
    <t>Indian Renewable Energy</t>
  </si>
  <si>
    <t>EVOLUTE TRADING PRIVATE LIMITED</t>
  </si>
  <si>
    <t>JKTYRE</t>
  </si>
  <si>
    <t>JK Tyre &amp; Industries Ltd</t>
  </si>
  <si>
    <t>LANDMARK</t>
  </si>
  <si>
    <t>Landmark Cars Limited</t>
  </si>
  <si>
    <t>LFIC</t>
  </si>
  <si>
    <t>Lakshmi Fin Ind Corp Ltd</t>
  </si>
  <si>
    <t>SANDEEP PRAKASHCHANDRA JAIN (HUF)</t>
  </si>
  <si>
    <t>LIBAS</t>
  </si>
  <si>
    <t>Libas Consu Products Ltd</t>
  </si>
  <si>
    <t>LYPSAGEMS</t>
  </si>
  <si>
    <t>Lypsa Gems &amp; Jewel Ltd</t>
  </si>
  <si>
    <t>SHOBA DEVI YADAV</t>
  </si>
  <si>
    <t>MARINETRAN</t>
  </si>
  <si>
    <t>Marinetrans India Limited</t>
  </si>
  <si>
    <t>ANITA RANA</t>
  </si>
  <si>
    <t>MMFL</t>
  </si>
  <si>
    <t>MM Forgings Ltd.</t>
  </si>
  <si>
    <t>INDUS PORTFOLIO PVT. LTD.</t>
  </si>
  <si>
    <t>PRESSTONIC</t>
  </si>
  <si>
    <t>Presstonic Engineering L</t>
  </si>
  <si>
    <t>LAXMIKANTH PRABHU N</t>
  </si>
  <si>
    <t>HIMANSU SEKHAR PADHY</t>
  </si>
  <si>
    <t>YUGA STOCKS AND COMMODITIES PRIVATE LIMITED  .</t>
  </si>
  <si>
    <t>VINEY EQUITY MARKET LLP</t>
  </si>
  <si>
    <t>SELVAMURTHY  AKILANDESWARI</t>
  </si>
  <si>
    <t>PRICOLLTD</t>
  </si>
  <si>
    <t>Pricol Limited</t>
  </si>
  <si>
    <t>FRANKLIN TEMPLETON MUTUAL FUND</t>
  </si>
  <si>
    <t>RIIL</t>
  </si>
  <si>
    <t>Reliance Indl Infra Ltd</t>
  </si>
  <si>
    <t>CITADEL SECURITIES INDIA MARKETS PRIVATE LIMITED</t>
  </si>
  <si>
    <t>MATHISYS ADVISORS LLP</t>
  </si>
  <si>
    <t>RITEZONE</t>
  </si>
  <si>
    <t>Rite Zone Chemcon Ind Ltd</t>
  </si>
  <si>
    <t>VENKATTU SRINIVASAN</t>
  </si>
  <si>
    <t>SALASAR</t>
  </si>
  <si>
    <t>Salasar Techno Engg. Ltd.</t>
  </si>
  <si>
    <t>SATIA</t>
  </si>
  <si>
    <t>Satia Industries Limited</t>
  </si>
  <si>
    <t>SIMBHALS</t>
  </si>
  <si>
    <t>Simbhaoli Sugars Ltd.</t>
  </si>
  <si>
    <t>SUBEXLTD</t>
  </si>
  <si>
    <t>Subex Ltd</t>
  </si>
  <si>
    <t>Times Guaranty Limited</t>
  </si>
  <si>
    <t>UDAY RAMESH SHAH</t>
  </si>
  <si>
    <t>TRACXN</t>
  </si>
  <si>
    <t>Tracxn Technologies Ltd</t>
  </si>
  <si>
    <t>TREJHARA</t>
  </si>
  <si>
    <t>TREJHARA SOLUTIONS LIMITE</t>
  </si>
  <si>
    <t>EPITOME TRADING AND INVESTMENTS</t>
  </si>
  <si>
    <t>VAISHALI</t>
  </si>
  <si>
    <t>Vaishali Pharma Limited</t>
  </si>
  <si>
    <t>VIKASLIFE</t>
  </si>
  <si>
    <t>Vikas Lifecare Limited</t>
  </si>
  <si>
    <t>VISHWAS FINCAP SERVICES PRIVATE LIMITED</t>
  </si>
  <si>
    <t>PIYUSH MAKHIJANI</t>
  </si>
  <si>
    <t>ANJALI SINGH</t>
  </si>
  <si>
    <t>INDIA RESURGENCE FUND - SCHEME 1</t>
  </si>
  <si>
    <t>INDIA RESURGENCE FUND - SCHEME 2</t>
  </si>
  <si>
    <t>PIRAMAL NATURAL RESOURCES PRIVATE LIMITED</t>
  </si>
  <si>
    <t>Arshiya Limited</t>
  </si>
  <si>
    <t>EARC TRUST SC 334</t>
  </si>
  <si>
    <t>BRIGHT</t>
  </si>
  <si>
    <t>Bright Solar Limited</t>
  </si>
  <si>
    <t>RUDRAVEERYA DEVELOPERS LIMITED</t>
  </si>
  <si>
    <t>FLYONTRIP SERVICES PRIVATE LIMITED .</t>
  </si>
  <si>
    <t>SUTARIA RAJESH BHAGWANBHAI</t>
  </si>
  <si>
    <t>ORTINLAB</t>
  </si>
  <si>
    <t>Ortin Laboratories Ltd</t>
  </si>
  <si>
    <t>PALLA NAGESWARA RAO</t>
  </si>
  <si>
    <t>NIKUNJ STOCK BROKERS LTD</t>
  </si>
  <si>
    <t>PHI CAPITAL SOLUTIONS LLP</t>
  </si>
  <si>
    <t>RHFL</t>
  </si>
  <si>
    <t>Reliance Home Finance Ltd</t>
  </si>
  <si>
    <t>VANDANA YOGESH BHOSALE</t>
  </si>
  <si>
    <t>YOGESH BHASKAR BHOSALE</t>
  </si>
  <si>
    <t>MAYADEVI K KABRA</t>
  </si>
  <si>
    <t>SUNIL KUMAR BHALA (HUF)</t>
  </si>
  <si>
    <t>AMIT RAMESH SHETH</t>
  </si>
  <si>
    <t>URJA</t>
  </si>
  <si>
    <t>Urja Global Limited</t>
  </si>
  <si>
    <t>DARSHAN COMMODITIES PVT LTD</t>
  </si>
  <si>
    <t>VINEETLAB</t>
  </si>
  <si>
    <t>Vineet Laboratories Ltd</t>
  </si>
  <si>
    <t>MURALI MOHAN KANDULA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</si>
</sst>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83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16" fontId="36" fillId="11" borderId="26" xfId="0" applyNumberFormat="1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49" fontId="36" fillId="6" borderId="5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16" fontId="36" fillId="11" borderId="44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7" fontId="36" fillId="6" borderId="43" xfId="0" applyNumberFormat="1" applyFont="1" applyFill="1" applyBorder="1" applyAlignment="1">
      <alignment horizontal="center" vertical="center"/>
    </xf>
    <xf numFmtId="167" fontId="36" fillId="6" borderId="44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0" borderId="45" xfId="0" applyNumberFormat="1" applyFont="1" applyBorder="1" applyAlignment="1">
      <alignment horizontal="center" vertic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44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167" fontId="36" fillId="6" borderId="26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45279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45279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0" t="s">
        <v>16</v>
      </c>
      <c r="B9" s="342" t="s">
        <v>17</v>
      </c>
      <c r="C9" s="342" t="s">
        <v>18</v>
      </c>
      <c r="D9" s="342" t="s">
        <v>19</v>
      </c>
      <c r="E9" s="26" t="s">
        <v>20</v>
      </c>
      <c r="F9" s="26" t="s">
        <v>21</v>
      </c>
      <c r="G9" s="337" t="s">
        <v>22</v>
      </c>
      <c r="H9" s="338"/>
      <c r="I9" s="339"/>
      <c r="J9" s="337" t="s">
        <v>23</v>
      </c>
      <c r="K9" s="338"/>
      <c r="L9" s="339"/>
      <c r="M9" s="26"/>
      <c r="N9" s="27"/>
      <c r="O9" s="27"/>
      <c r="P9" s="27"/>
    </row>
    <row r="10" spans="1:16" ht="38.25">
      <c r="A10" s="341"/>
      <c r="B10" s="343"/>
      <c r="C10" s="343"/>
      <c r="D10" s="343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21477.25</v>
      </c>
      <c r="F11" s="249">
        <v>21494.216666666664</v>
      </c>
      <c r="G11" s="248">
        <v>21441.333333333328</v>
      </c>
      <c r="H11" s="248">
        <v>21405.416666666664</v>
      </c>
      <c r="I11" s="248">
        <v>21352.533333333329</v>
      </c>
      <c r="J11" s="248">
        <v>21530.133333333328</v>
      </c>
      <c r="K11" s="248">
        <v>21583.016666666666</v>
      </c>
      <c r="L11" s="248">
        <v>21618.933333333327</v>
      </c>
      <c r="M11" s="247">
        <v>21547.1</v>
      </c>
      <c r="N11" s="247">
        <v>21458.3</v>
      </c>
      <c r="O11" s="247">
        <v>14597100</v>
      </c>
      <c r="P11" s="250">
        <v>-6.1098604232327783E-2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47947.35</v>
      </c>
      <c r="F12" s="249">
        <v>48014.700000000004</v>
      </c>
      <c r="G12" s="248">
        <v>47823.05000000001</v>
      </c>
      <c r="H12" s="248">
        <v>47698.750000000007</v>
      </c>
      <c r="I12" s="248">
        <v>47507.100000000013</v>
      </c>
      <c r="J12" s="248">
        <v>48139.000000000007</v>
      </c>
      <c r="K12" s="248">
        <v>48330.65</v>
      </c>
      <c r="L12" s="248">
        <v>48454.950000000004</v>
      </c>
      <c r="M12" s="247">
        <v>48206.35</v>
      </c>
      <c r="N12" s="247">
        <v>47890.400000000001</v>
      </c>
      <c r="O12" s="247">
        <v>2454885</v>
      </c>
      <c r="P12" s="250">
        <v>-2.8314769515757475E-2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45286</v>
      </c>
      <c r="E13" s="264">
        <v>21469.75</v>
      </c>
      <c r="F13" s="264">
        <v>21502.583333333332</v>
      </c>
      <c r="G13" s="266">
        <v>21425.166666666664</v>
      </c>
      <c r="H13" s="266">
        <v>21380.583333333332</v>
      </c>
      <c r="I13" s="266">
        <v>21303.166666666664</v>
      </c>
      <c r="J13" s="266">
        <v>21547.166666666664</v>
      </c>
      <c r="K13" s="266">
        <v>21624.583333333328</v>
      </c>
      <c r="L13" s="266">
        <v>21669.166666666664</v>
      </c>
      <c r="M13" s="267">
        <v>21580</v>
      </c>
      <c r="N13" s="267">
        <v>21458</v>
      </c>
      <c r="O13" s="267">
        <v>69720</v>
      </c>
      <c r="P13" s="268">
        <v>-4.6498905908096279E-2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45282</v>
      </c>
      <c r="E14" s="264">
        <v>10301</v>
      </c>
      <c r="F14" s="264">
        <v>10318.333333333334</v>
      </c>
      <c r="G14" s="266">
        <v>10267.666666666668</v>
      </c>
      <c r="H14" s="266">
        <v>10234.333333333334</v>
      </c>
      <c r="I14" s="266">
        <v>10183.666666666668</v>
      </c>
      <c r="J14" s="266">
        <v>10351.666666666668</v>
      </c>
      <c r="K14" s="266">
        <v>10402.333333333336</v>
      </c>
      <c r="L14" s="266">
        <v>10435.666666666668</v>
      </c>
      <c r="M14" s="267">
        <v>10369</v>
      </c>
      <c r="N14" s="267">
        <v>10285</v>
      </c>
      <c r="O14" s="267">
        <v>570150</v>
      </c>
      <c r="P14" s="268">
        <v>5.3930403438236518E-2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603.4</v>
      </c>
      <c r="F15" s="264">
        <v>600.30000000000007</v>
      </c>
      <c r="G15" s="266">
        <v>595.10000000000014</v>
      </c>
      <c r="H15" s="266">
        <v>586.80000000000007</v>
      </c>
      <c r="I15" s="266">
        <v>581.60000000000014</v>
      </c>
      <c r="J15" s="266">
        <v>608.60000000000014</v>
      </c>
      <c r="K15" s="266">
        <v>613.80000000000018</v>
      </c>
      <c r="L15" s="266">
        <v>622.10000000000014</v>
      </c>
      <c r="M15" s="267">
        <v>605.5</v>
      </c>
      <c r="N15" s="267">
        <v>592</v>
      </c>
      <c r="O15" s="267">
        <v>13509000</v>
      </c>
      <c r="P15" s="268">
        <v>3.2877131279149784E-2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4910.55</v>
      </c>
      <c r="F16" s="264">
        <v>4892.8833333333332</v>
      </c>
      <c r="G16" s="266">
        <v>4807.7666666666664</v>
      </c>
      <c r="H16" s="266">
        <v>4704.9833333333336</v>
      </c>
      <c r="I16" s="266">
        <v>4619.8666666666668</v>
      </c>
      <c r="J16" s="266">
        <v>4995.6666666666661</v>
      </c>
      <c r="K16" s="266">
        <v>5080.7833333333328</v>
      </c>
      <c r="L16" s="266">
        <v>5183.5666666666657</v>
      </c>
      <c r="M16" s="267">
        <v>4978</v>
      </c>
      <c r="N16" s="267">
        <v>4790.1000000000004</v>
      </c>
      <c r="O16" s="267">
        <v>1199875</v>
      </c>
      <c r="P16" s="268">
        <v>4.4732259468872444E-2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22851.1</v>
      </c>
      <c r="F17" s="264">
        <v>22865.416666666668</v>
      </c>
      <c r="G17" s="266">
        <v>22705.833333333336</v>
      </c>
      <c r="H17" s="266">
        <v>22560.566666666669</v>
      </c>
      <c r="I17" s="266">
        <v>22400.983333333337</v>
      </c>
      <c r="J17" s="266">
        <v>23010.683333333334</v>
      </c>
      <c r="K17" s="266">
        <v>23170.26666666667</v>
      </c>
      <c r="L17" s="266">
        <v>23315.533333333333</v>
      </c>
      <c r="M17" s="267">
        <v>23025</v>
      </c>
      <c r="N17" s="267">
        <v>22720.15</v>
      </c>
      <c r="O17" s="267">
        <v>126040</v>
      </c>
      <c r="P17" s="268">
        <v>5.7382550335570472E-2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166.4</v>
      </c>
      <c r="F18" s="264">
        <v>166.15</v>
      </c>
      <c r="G18" s="266">
        <v>165.05</v>
      </c>
      <c r="H18" s="266">
        <v>163.70000000000002</v>
      </c>
      <c r="I18" s="266">
        <v>162.60000000000002</v>
      </c>
      <c r="J18" s="266">
        <v>167.5</v>
      </c>
      <c r="K18" s="266">
        <v>168.59999999999997</v>
      </c>
      <c r="L18" s="266">
        <v>169.95</v>
      </c>
      <c r="M18" s="267">
        <v>167.25</v>
      </c>
      <c r="N18" s="267">
        <v>164.8</v>
      </c>
      <c r="O18" s="267">
        <v>76977000</v>
      </c>
      <c r="P18" s="268">
        <v>2.8054233376604645E-2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234.3</v>
      </c>
      <c r="F19" s="264">
        <v>233.76666666666665</v>
      </c>
      <c r="G19" s="266">
        <v>230.98333333333329</v>
      </c>
      <c r="H19" s="266">
        <v>227.66666666666663</v>
      </c>
      <c r="I19" s="266">
        <v>224.88333333333327</v>
      </c>
      <c r="J19" s="266">
        <v>237.08333333333331</v>
      </c>
      <c r="K19" s="266">
        <v>239.86666666666667</v>
      </c>
      <c r="L19" s="266">
        <v>243.18333333333334</v>
      </c>
      <c r="M19" s="267">
        <v>236.55</v>
      </c>
      <c r="N19" s="267">
        <v>230.45</v>
      </c>
      <c r="O19" s="267">
        <v>32299800</v>
      </c>
      <c r="P19" s="268">
        <v>2.4154589371980676E-4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2240.85</v>
      </c>
      <c r="F20" s="264">
        <v>2236.6333333333332</v>
      </c>
      <c r="G20" s="266">
        <v>2226.3166666666666</v>
      </c>
      <c r="H20" s="266">
        <v>2211.7833333333333</v>
      </c>
      <c r="I20" s="266">
        <v>2201.4666666666667</v>
      </c>
      <c r="J20" s="266">
        <v>2251.1666666666665</v>
      </c>
      <c r="K20" s="266">
        <v>2261.4833333333331</v>
      </c>
      <c r="L20" s="266">
        <v>2276.0166666666664</v>
      </c>
      <c r="M20" s="267">
        <v>2246.9499999999998</v>
      </c>
      <c r="N20" s="267">
        <v>2222.1</v>
      </c>
      <c r="O20" s="267">
        <v>4512900</v>
      </c>
      <c r="P20" s="268">
        <v>4.0045384769405324E-3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2993.05</v>
      </c>
      <c r="F21" s="264">
        <v>3004.8166666666671</v>
      </c>
      <c r="G21" s="266">
        <v>2964.7833333333342</v>
      </c>
      <c r="H21" s="266">
        <v>2936.5166666666673</v>
      </c>
      <c r="I21" s="266">
        <v>2896.4833333333345</v>
      </c>
      <c r="J21" s="266">
        <v>3033.0833333333339</v>
      </c>
      <c r="K21" s="266">
        <v>3073.1166666666668</v>
      </c>
      <c r="L21" s="266">
        <v>3101.3833333333337</v>
      </c>
      <c r="M21" s="267">
        <v>3044.85</v>
      </c>
      <c r="N21" s="267">
        <v>2976.55</v>
      </c>
      <c r="O21" s="267">
        <v>12058200</v>
      </c>
      <c r="P21" s="268">
        <v>4.1470970320775461E-3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1095.2</v>
      </c>
      <c r="F22" s="264">
        <v>1092.7</v>
      </c>
      <c r="G22" s="266">
        <v>1078.9000000000001</v>
      </c>
      <c r="H22" s="266">
        <v>1062.6000000000001</v>
      </c>
      <c r="I22" s="266">
        <v>1048.8000000000002</v>
      </c>
      <c r="J22" s="266">
        <v>1109</v>
      </c>
      <c r="K22" s="266">
        <v>1122.7999999999997</v>
      </c>
      <c r="L22" s="266">
        <v>1139.0999999999999</v>
      </c>
      <c r="M22" s="267">
        <v>1106.5</v>
      </c>
      <c r="N22" s="267">
        <v>1076.4000000000001</v>
      </c>
      <c r="O22" s="267">
        <v>52393600</v>
      </c>
      <c r="P22" s="268">
        <v>4.1243412510501797E-4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4897.3</v>
      </c>
      <c r="F23" s="264">
        <v>4883.6500000000005</v>
      </c>
      <c r="G23" s="266">
        <v>4839.6500000000015</v>
      </c>
      <c r="H23" s="266">
        <v>4782.0000000000009</v>
      </c>
      <c r="I23" s="266">
        <v>4738.0000000000018</v>
      </c>
      <c r="J23" s="266">
        <v>4941.3000000000011</v>
      </c>
      <c r="K23" s="266">
        <v>4985.2999999999993</v>
      </c>
      <c r="L23" s="266">
        <v>5042.9500000000007</v>
      </c>
      <c r="M23" s="267">
        <v>4927.6499999999996</v>
      </c>
      <c r="N23" s="267">
        <v>4826</v>
      </c>
      <c r="O23" s="267">
        <v>576000</v>
      </c>
      <c r="P23" s="268">
        <v>9.8176718092566617E-3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527.9</v>
      </c>
      <c r="F24" s="264">
        <v>529.31666666666661</v>
      </c>
      <c r="G24" s="266">
        <v>524.73333333333323</v>
      </c>
      <c r="H24" s="266">
        <v>521.56666666666661</v>
      </c>
      <c r="I24" s="266">
        <v>516.98333333333323</v>
      </c>
      <c r="J24" s="266">
        <v>532.48333333333323</v>
      </c>
      <c r="K24" s="266">
        <v>537.06666666666672</v>
      </c>
      <c r="L24" s="266">
        <v>540.23333333333323</v>
      </c>
      <c r="M24" s="267">
        <v>533.9</v>
      </c>
      <c r="N24" s="267">
        <v>526.15</v>
      </c>
      <c r="O24" s="267">
        <v>54064800</v>
      </c>
      <c r="P24" s="268">
        <v>-2.424524228635956E-3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5519.05</v>
      </c>
      <c r="F25" s="264">
        <v>5555.7833333333328</v>
      </c>
      <c r="G25" s="266">
        <v>5476.3166666666657</v>
      </c>
      <c r="H25" s="266">
        <v>5433.583333333333</v>
      </c>
      <c r="I25" s="266">
        <v>5354.1166666666659</v>
      </c>
      <c r="J25" s="266">
        <v>5598.5166666666655</v>
      </c>
      <c r="K25" s="266">
        <v>5677.9833333333327</v>
      </c>
      <c r="L25" s="266">
        <v>5720.7166666666653</v>
      </c>
      <c r="M25" s="267">
        <v>5635.25</v>
      </c>
      <c r="N25" s="267">
        <v>5513.05</v>
      </c>
      <c r="O25" s="267">
        <v>1797250</v>
      </c>
      <c r="P25" s="268">
        <v>2.7587192681532303E-2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452.1</v>
      </c>
      <c r="F26" s="264">
        <v>452.3</v>
      </c>
      <c r="G26" s="266">
        <v>447.95000000000005</v>
      </c>
      <c r="H26" s="266">
        <v>443.8</v>
      </c>
      <c r="I26" s="266">
        <v>439.45000000000005</v>
      </c>
      <c r="J26" s="266">
        <v>456.45000000000005</v>
      </c>
      <c r="K26" s="266">
        <v>460.80000000000007</v>
      </c>
      <c r="L26" s="266">
        <v>464.95000000000005</v>
      </c>
      <c r="M26" s="267">
        <v>456.65</v>
      </c>
      <c r="N26" s="267">
        <v>448.15</v>
      </c>
      <c r="O26" s="267">
        <v>16347200</v>
      </c>
      <c r="P26" s="268">
        <v>2.5597269624573378E-2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175.95</v>
      </c>
      <c r="F27" s="264">
        <v>175.56666666666669</v>
      </c>
      <c r="G27" s="266">
        <v>174.73333333333338</v>
      </c>
      <c r="H27" s="266">
        <v>173.51666666666668</v>
      </c>
      <c r="I27" s="266">
        <v>172.68333333333337</v>
      </c>
      <c r="J27" s="266">
        <v>176.78333333333339</v>
      </c>
      <c r="K27" s="266">
        <v>177.6166666666667</v>
      </c>
      <c r="L27" s="266">
        <v>178.8333333333334</v>
      </c>
      <c r="M27" s="267">
        <v>176.4</v>
      </c>
      <c r="N27" s="267">
        <v>174.35</v>
      </c>
      <c r="O27" s="267">
        <v>100895000</v>
      </c>
      <c r="P27" s="268">
        <v>1.6113600886248049E-2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3336.85</v>
      </c>
      <c r="F28" s="264">
        <v>3330.1</v>
      </c>
      <c r="G28" s="266">
        <v>3314.2</v>
      </c>
      <c r="H28" s="266">
        <v>3291.5499999999997</v>
      </c>
      <c r="I28" s="266">
        <v>3275.6499999999996</v>
      </c>
      <c r="J28" s="266">
        <v>3352.75</v>
      </c>
      <c r="K28" s="266">
        <v>3368.6500000000005</v>
      </c>
      <c r="L28" s="266">
        <v>3391.3</v>
      </c>
      <c r="M28" s="267">
        <v>3346</v>
      </c>
      <c r="N28" s="267">
        <v>3307.45</v>
      </c>
      <c r="O28" s="267">
        <v>5418200</v>
      </c>
      <c r="P28" s="268">
        <v>-6.5275587663647366E-3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1943.5</v>
      </c>
      <c r="F29" s="264">
        <v>1951.4833333333333</v>
      </c>
      <c r="G29" s="266">
        <v>1924.4666666666667</v>
      </c>
      <c r="H29" s="266">
        <v>1905.4333333333334</v>
      </c>
      <c r="I29" s="266">
        <v>1878.4166666666667</v>
      </c>
      <c r="J29" s="266">
        <v>1970.5166666666667</v>
      </c>
      <c r="K29" s="266">
        <v>1997.5333333333335</v>
      </c>
      <c r="L29" s="266">
        <v>2016.5666666666666</v>
      </c>
      <c r="M29" s="267">
        <v>1978.5</v>
      </c>
      <c r="N29" s="267">
        <v>1932.45</v>
      </c>
      <c r="O29" s="267">
        <v>2980407</v>
      </c>
      <c r="P29" s="268">
        <v>2.7064626280510939E-2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7057.8</v>
      </c>
      <c r="F30" s="264">
        <v>7034.3833333333341</v>
      </c>
      <c r="G30" s="266">
        <v>6966.0166666666682</v>
      </c>
      <c r="H30" s="266">
        <v>6874.2333333333345</v>
      </c>
      <c r="I30" s="266">
        <v>6805.8666666666686</v>
      </c>
      <c r="J30" s="266">
        <v>7126.1666666666679</v>
      </c>
      <c r="K30" s="266">
        <v>7194.5333333333347</v>
      </c>
      <c r="L30" s="266">
        <v>7286.3166666666675</v>
      </c>
      <c r="M30" s="267">
        <v>7102.75</v>
      </c>
      <c r="N30" s="267">
        <v>6942.6</v>
      </c>
      <c r="O30" s="267">
        <v>231300</v>
      </c>
      <c r="P30" s="268">
        <v>1.247537754432042E-2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748.2</v>
      </c>
      <c r="F31" s="264">
        <v>749.66666666666663</v>
      </c>
      <c r="G31" s="266">
        <v>741.73333333333323</v>
      </c>
      <c r="H31" s="266">
        <v>735.26666666666665</v>
      </c>
      <c r="I31" s="266">
        <v>727.33333333333326</v>
      </c>
      <c r="J31" s="266">
        <v>756.13333333333321</v>
      </c>
      <c r="K31" s="266">
        <v>764.06666666666661</v>
      </c>
      <c r="L31" s="266">
        <v>770.53333333333319</v>
      </c>
      <c r="M31" s="267">
        <v>757.6</v>
      </c>
      <c r="N31" s="267">
        <v>743.2</v>
      </c>
      <c r="O31" s="267">
        <v>13981000</v>
      </c>
      <c r="P31" s="268">
        <v>2.0436464491642947E-2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1025.9000000000001</v>
      </c>
      <c r="F32" s="264">
        <v>1032.5666666666666</v>
      </c>
      <c r="G32" s="266">
        <v>1017.2833333333333</v>
      </c>
      <c r="H32" s="266">
        <v>1008.6666666666667</v>
      </c>
      <c r="I32" s="266">
        <v>993.38333333333344</v>
      </c>
      <c r="J32" s="266">
        <v>1041.1833333333332</v>
      </c>
      <c r="K32" s="266">
        <v>1056.4666666666665</v>
      </c>
      <c r="L32" s="266">
        <v>1065.083333333333</v>
      </c>
      <c r="M32" s="267">
        <v>1047.8499999999999</v>
      </c>
      <c r="N32" s="267">
        <v>1023.95</v>
      </c>
      <c r="O32" s="267">
        <v>21672200</v>
      </c>
      <c r="P32" s="268">
        <v>2.5985523095349686E-2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1116.0999999999999</v>
      </c>
      <c r="F33" s="264">
        <v>1117.8500000000001</v>
      </c>
      <c r="G33" s="266">
        <v>1110.2500000000002</v>
      </c>
      <c r="H33" s="266">
        <v>1104.4000000000001</v>
      </c>
      <c r="I33" s="266">
        <v>1096.8000000000002</v>
      </c>
      <c r="J33" s="266">
        <v>1123.7000000000003</v>
      </c>
      <c r="K33" s="266">
        <v>1131.3000000000002</v>
      </c>
      <c r="L33" s="266">
        <v>1137.1500000000003</v>
      </c>
      <c r="M33" s="267">
        <v>1125.45</v>
      </c>
      <c r="N33" s="267">
        <v>1112</v>
      </c>
      <c r="O33" s="267">
        <v>45863125</v>
      </c>
      <c r="P33" s="268">
        <v>2.7716310467493909E-2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6474.5</v>
      </c>
      <c r="F34" s="264">
        <v>6423.9000000000005</v>
      </c>
      <c r="G34" s="266">
        <v>6349.2000000000007</v>
      </c>
      <c r="H34" s="266">
        <v>6223.9000000000005</v>
      </c>
      <c r="I34" s="266">
        <v>6149.2000000000007</v>
      </c>
      <c r="J34" s="266">
        <v>6549.2000000000007</v>
      </c>
      <c r="K34" s="266">
        <v>6623.9</v>
      </c>
      <c r="L34" s="266">
        <v>6749.2000000000007</v>
      </c>
      <c r="M34" s="267">
        <v>6498.6</v>
      </c>
      <c r="N34" s="267">
        <v>6298.6</v>
      </c>
      <c r="O34" s="267">
        <v>2418625</v>
      </c>
      <c r="P34" s="268">
        <v>-5.3973475891847438E-3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1730.5</v>
      </c>
      <c r="F35" s="264">
        <v>1734</v>
      </c>
      <c r="G35" s="266">
        <v>1723.05</v>
      </c>
      <c r="H35" s="266">
        <v>1715.6</v>
      </c>
      <c r="I35" s="266">
        <v>1704.6499999999999</v>
      </c>
      <c r="J35" s="266">
        <v>1741.45</v>
      </c>
      <c r="K35" s="266">
        <v>1752.3999999999999</v>
      </c>
      <c r="L35" s="266">
        <v>1759.8500000000001</v>
      </c>
      <c r="M35" s="267">
        <v>1744.95</v>
      </c>
      <c r="N35" s="267">
        <v>1726.55</v>
      </c>
      <c r="O35" s="267">
        <v>8802000</v>
      </c>
      <c r="P35" s="268">
        <v>-1.3781512605042017E-2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7596.45</v>
      </c>
      <c r="F36" s="264">
        <v>7588.4000000000005</v>
      </c>
      <c r="G36" s="266">
        <v>7547.8000000000011</v>
      </c>
      <c r="H36" s="266">
        <v>7499.1500000000005</v>
      </c>
      <c r="I36" s="266">
        <v>7458.5500000000011</v>
      </c>
      <c r="J36" s="266">
        <v>7637.0500000000011</v>
      </c>
      <c r="K36" s="266">
        <v>7677.6500000000015</v>
      </c>
      <c r="L36" s="266">
        <v>7726.3000000000011</v>
      </c>
      <c r="M36" s="267">
        <v>7629</v>
      </c>
      <c r="N36" s="267">
        <v>7539.75</v>
      </c>
      <c r="O36" s="267">
        <v>6470625</v>
      </c>
      <c r="P36" s="268">
        <v>-4.376177633280378E-2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2525.65</v>
      </c>
      <c r="F37" s="264">
        <v>2542.3333333333335</v>
      </c>
      <c r="G37" s="266">
        <v>2494.666666666667</v>
      </c>
      <c r="H37" s="266">
        <v>2463.6833333333334</v>
      </c>
      <c r="I37" s="266">
        <v>2416.0166666666669</v>
      </c>
      <c r="J37" s="266">
        <v>2573.3166666666671</v>
      </c>
      <c r="K37" s="266">
        <v>2620.983333333334</v>
      </c>
      <c r="L37" s="266">
        <v>2651.9666666666672</v>
      </c>
      <c r="M37" s="267">
        <v>2590</v>
      </c>
      <c r="N37" s="267">
        <v>2511.35</v>
      </c>
      <c r="O37" s="267">
        <v>1832100</v>
      </c>
      <c r="P37" s="268">
        <v>5.5843706777316739E-2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400.75</v>
      </c>
      <c r="F38" s="264">
        <v>404.5333333333333</v>
      </c>
      <c r="G38" s="266">
        <v>394.21666666666658</v>
      </c>
      <c r="H38" s="266">
        <v>387.68333333333328</v>
      </c>
      <c r="I38" s="266">
        <v>377.36666666666656</v>
      </c>
      <c r="J38" s="266">
        <v>411.06666666666661</v>
      </c>
      <c r="K38" s="266">
        <v>421.38333333333333</v>
      </c>
      <c r="L38" s="266">
        <v>427.91666666666663</v>
      </c>
      <c r="M38" s="267">
        <v>414.85</v>
      </c>
      <c r="N38" s="267">
        <v>398</v>
      </c>
      <c r="O38" s="267">
        <v>11776000</v>
      </c>
      <c r="P38" s="268">
        <v>-4.2912873862158647E-2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254</v>
      </c>
      <c r="F39" s="264">
        <v>253.94999999999996</v>
      </c>
      <c r="G39" s="266">
        <v>251.24999999999994</v>
      </c>
      <c r="H39" s="266">
        <v>248.49999999999997</v>
      </c>
      <c r="I39" s="266">
        <v>245.79999999999995</v>
      </c>
      <c r="J39" s="266">
        <v>256.69999999999993</v>
      </c>
      <c r="K39" s="266">
        <v>259.39999999999992</v>
      </c>
      <c r="L39" s="266">
        <v>262.14999999999992</v>
      </c>
      <c r="M39" s="267">
        <v>256.64999999999998</v>
      </c>
      <c r="N39" s="267">
        <v>251.2</v>
      </c>
      <c r="O39" s="267">
        <v>88440000</v>
      </c>
      <c r="P39" s="268">
        <v>-4.8945147679324893E-3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224.5</v>
      </c>
      <c r="F40" s="264">
        <v>225.5</v>
      </c>
      <c r="G40" s="266">
        <v>222.7</v>
      </c>
      <c r="H40" s="266">
        <v>220.89999999999998</v>
      </c>
      <c r="I40" s="266">
        <v>218.09999999999997</v>
      </c>
      <c r="J40" s="266">
        <v>227.3</v>
      </c>
      <c r="K40" s="266">
        <v>230.10000000000002</v>
      </c>
      <c r="L40" s="266">
        <v>231.90000000000003</v>
      </c>
      <c r="M40" s="267">
        <v>228.3</v>
      </c>
      <c r="N40" s="267">
        <v>223.7</v>
      </c>
      <c r="O40" s="267">
        <v>123411600</v>
      </c>
      <c r="P40" s="268">
        <v>9.9820466786355484E-3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1677.7</v>
      </c>
      <c r="F41" s="264">
        <v>1673</v>
      </c>
      <c r="G41" s="266">
        <v>1654.25</v>
      </c>
      <c r="H41" s="266">
        <v>1630.8</v>
      </c>
      <c r="I41" s="266">
        <v>1612.05</v>
      </c>
      <c r="J41" s="266">
        <v>1696.45</v>
      </c>
      <c r="K41" s="266">
        <v>1715.2</v>
      </c>
      <c r="L41" s="266">
        <v>1738.65</v>
      </c>
      <c r="M41" s="267">
        <v>1691.75</v>
      </c>
      <c r="N41" s="267">
        <v>1649.55</v>
      </c>
      <c r="O41" s="267">
        <v>1631250</v>
      </c>
      <c r="P41" s="268">
        <v>1.0922612131071346E-2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173.6</v>
      </c>
      <c r="F42" s="264">
        <v>172.81666666666669</v>
      </c>
      <c r="G42" s="266">
        <v>170.53333333333339</v>
      </c>
      <c r="H42" s="266">
        <v>167.4666666666667</v>
      </c>
      <c r="I42" s="266">
        <v>165.18333333333339</v>
      </c>
      <c r="J42" s="266">
        <v>175.88333333333338</v>
      </c>
      <c r="K42" s="266">
        <v>178.16666666666669</v>
      </c>
      <c r="L42" s="266">
        <v>181.23333333333338</v>
      </c>
      <c r="M42" s="267">
        <v>175.1</v>
      </c>
      <c r="N42" s="267">
        <v>169.75</v>
      </c>
      <c r="O42" s="267">
        <v>81128100</v>
      </c>
      <c r="P42" s="268">
        <v>1.5772195261204682E-2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595.75</v>
      </c>
      <c r="F43" s="264">
        <v>593.05000000000007</v>
      </c>
      <c r="G43" s="266">
        <v>587.70000000000016</v>
      </c>
      <c r="H43" s="266">
        <v>579.65000000000009</v>
      </c>
      <c r="I43" s="266">
        <v>574.30000000000018</v>
      </c>
      <c r="J43" s="266">
        <v>601.10000000000014</v>
      </c>
      <c r="K43" s="266">
        <v>606.45000000000005</v>
      </c>
      <c r="L43" s="266">
        <v>614.50000000000011</v>
      </c>
      <c r="M43" s="267">
        <v>598.4</v>
      </c>
      <c r="N43" s="267">
        <v>585</v>
      </c>
      <c r="O43" s="267">
        <v>8838720</v>
      </c>
      <c r="P43" s="268">
        <v>2.5421133231240428E-2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1207.2</v>
      </c>
      <c r="F44" s="264">
        <v>1202.3666666666668</v>
      </c>
      <c r="G44" s="266">
        <v>1190.8333333333335</v>
      </c>
      <c r="H44" s="266">
        <v>1174.4666666666667</v>
      </c>
      <c r="I44" s="266">
        <v>1162.9333333333334</v>
      </c>
      <c r="J44" s="266">
        <v>1218.7333333333336</v>
      </c>
      <c r="K44" s="266">
        <v>1230.2666666666669</v>
      </c>
      <c r="L44" s="266">
        <v>1246.6333333333337</v>
      </c>
      <c r="M44" s="267">
        <v>1213.9000000000001</v>
      </c>
      <c r="N44" s="267">
        <v>1186</v>
      </c>
      <c r="O44" s="267">
        <v>6332000</v>
      </c>
      <c r="P44" s="268">
        <v>-1.1860174781523096E-2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994.5</v>
      </c>
      <c r="F45" s="264">
        <v>994.85</v>
      </c>
      <c r="G45" s="266">
        <v>986.15000000000009</v>
      </c>
      <c r="H45" s="266">
        <v>977.80000000000007</v>
      </c>
      <c r="I45" s="266">
        <v>969.10000000000014</v>
      </c>
      <c r="J45" s="266">
        <v>1003.2</v>
      </c>
      <c r="K45" s="266">
        <v>1011.9000000000001</v>
      </c>
      <c r="L45" s="266">
        <v>1020.25</v>
      </c>
      <c r="M45" s="267">
        <v>1003.55</v>
      </c>
      <c r="N45" s="267">
        <v>986.5</v>
      </c>
      <c r="O45" s="267">
        <v>33893150</v>
      </c>
      <c r="P45" s="268">
        <v>1.3608727768623216E-2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188.15</v>
      </c>
      <c r="F46" s="264">
        <v>185.88333333333333</v>
      </c>
      <c r="G46" s="266">
        <v>182.76666666666665</v>
      </c>
      <c r="H46" s="266">
        <v>177.38333333333333</v>
      </c>
      <c r="I46" s="266">
        <v>174.26666666666665</v>
      </c>
      <c r="J46" s="266">
        <v>191.26666666666665</v>
      </c>
      <c r="K46" s="266">
        <v>194.38333333333333</v>
      </c>
      <c r="L46" s="266">
        <v>199.76666666666665</v>
      </c>
      <c r="M46" s="267">
        <v>189</v>
      </c>
      <c r="N46" s="267">
        <v>180.5</v>
      </c>
      <c r="O46" s="267">
        <v>99408750</v>
      </c>
      <c r="P46" s="268">
        <v>3.9014486391571554E-2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255.4</v>
      </c>
      <c r="F47" s="264">
        <v>254.41666666666666</v>
      </c>
      <c r="G47" s="266">
        <v>250.98333333333329</v>
      </c>
      <c r="H47" s="266">
        <v>246.56666666666663</v>
      </c>
      <c r="I47" s="266">
        <v>243.13333333333327</v>
      </c>
      <c r="J47" s="266">
        <v>258.83333333333331</v>
      </c>
      <c r="K47" s="266">
        <v>262.26666666666665</v>
      </c>
      <c r="L47" s="266">
        <v>266.68333333333334</v>
      </c>
      <c r="M47" s="267">
        <v>257.85000000000002</v>
      </c>
      <c r="N47" s="267">
        <v>250</v>
      </c>
      <c r="O47" s="267">
        <v>37620000</v>
      </c>
      <c r="P47" s="268">
        <v>-1.6727652901202299E-2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22062.65</v>
      </c>
      <c r="F48" s="264">
        <v>21996.733333333334</v>
      </c>
      <c r="G48" s="266">
        <v>21875.966666666667</v>
      </c>
      <c r="H48" s="266">
        <v>21689.283333333333</v>
      </c>
      <c r="I48" s="266">
        <v>21568.516666666666</v>
      </c>
      <c r="J48" s="266">
        <v>22183.416666666668</v>
      </c>
      <c r="K48" s="266">
        <v>22304.183333333338</v>
      </c>
      <c r="L48" s="266">
        <v>22490.866666666669</v>
      </c>
      <c r="M48" s="267">
        <v>22117.5</v>
      </c>
      <c r="N48" s="267">
        <v>21810.05</v>
      </c>
      <c r="O48" s="267">
        <v>137350</v>
      </c>
      <c r="P48" s="268">
        <v>-1.222581805106077E-2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449.3</v>
      </c>
      <c r="F49" s="264">
        <v>449.43333333333334</v>
      </c>
      <c r="G49" s="266">
        <v>446.06666666666666</v>
      </c>
      <c r="H49" s="266">
        <v>442.83333333333331</v>
      </c>
      <c r="I49" s="266">
        <v>439.46666666666664</v>
      </c>
      <c r="J49" s="266">
        <v>452.66666666666669</v>
      </c>
      <c r="K49" s="266">
        <v>456.03333333333336</v>
      </c>
      <c r="L49" s="266">
        <v>459.26666666666671</v>
      </c>
      <c r="M49" s="267">
        <v>452.8</v>
      </c>
      <c r="N49" s="267">
        <v>446.2</v>
      </c>
      <c r="O49" s="267">
        <v>36543600</v>
      </c>
      <c r="P49" s="268">
        <v>1.2467584280869739E-2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4881.6000000000004</v>
      </c>
      <c r="F50" s="264">
        <v>4887.6500000000005</v>
      </c>
      <c r="G50" s="266">
        <v>4834.7000000000007</v>
      </c>
      <c r="H50" s="266">
        <v>4787.8</v>
      </c>
      <c r="I50" s="266">
        <v>4734.8500000000004</v>
      </c>
      <c r="J50" s="266">
        <v>4934.5500000000011</v>
      </c>
      <c r="K50" s="266">
        <v>4987.5</v>
      </c>
      <c r="L50" s="266">
        <v>5034.4000000000015</v>
      </c>
      <c r="M50" s="267">
        <v>4940.6000000000004</v>
      </c>
      <c r="N50" s="267">
        <v>4840.75</v>
      </c>
      <c r="O50" s="267">
        <v>1840000</v>
      </c>
      <c r="P50" s="268">
        <v>5.1349284387632466E-3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719.6</v>
      </c>
      <c r="F51" s="264">
        <v>719.83333333333337</v>
      </c>
      <c r="G51" s="266">
        <v>708.76666666666677</v>
      </c>
      <c r="H51" s="266">
        <v>697.93333333333339</v>
      </c>
      <c r="I51" s="266">
        <v>686.86666666666679</v>
      </c>
      <c r="J51" s="266">
        <v>730.66666666666674</v>
      </c>
      <c r="K51" s="266">
        <v>741.73333333333335</v>
      </c>
      <c r="L51" s="266">
        <v>752.56666666666672</v>
      </c>
      <c r="M51" s="267">
        <v>730.9</v>
      </c>
      <c r="N51" s="267">
        <v>709</v>
      </c>
      <c r="O51" s="267">
        <v>5209000</v>
      </c>
      <c r="P51" s="268">
        <v>-2.6804518475971664E-3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443.8</v>
      </c>
      <c r="F52" s="264">
        <v>446.58333333333331</v>
      </c>
      <c r="G52" s="266">
        <v>440.01666666666665</v>
      </c>
      <c r="H52" s="266">
        <v>436.23333333333335</v>
      </c>
      <c r="I52" s="266">
        <v>429.66666666666669</v>
      </c>
      <c r="J52" s="266">
        <v>450.36666666666662</v>
      </c>
      <c r="K52" s="266">
        <v>456.93333333333334</v>
      </c>
      <c r="L52" s="266">
        <v>460.71666666666658</v>
      </c>
      <c r="M52" s="267">
        <v>453.15</v>
      </c>
      <c r="N52" s="267">
        <v>442.8</v>
      </c>
      <c r="O52" s="267">
        <v>55390500</v>
      </c>
      <c r="P52" s="268">
        <v>2.3192019950124688E-2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786.6</v>
      </c>
      <c r="F53" s="264">
        <v>787.91666666666663</v>
      </c>
      <c r="G53" s="266">
        <v>781.18333333333328</v>
      </c>
      <c r="H53" s="266">
        <v>775.76666666666665</v>
      </c>
      <c r="I53" s="266">
        <v>769.0333333333333</v>
      </c>
      <c r="J53" s="266">
        <v>793.33333333333326</v>
      </c>
      <c r="K53" s="266">
        <v>800.06666666666661</v>
      </c>
      <c r="L53" s="266">
        <v>805.48333333333323</v>
      </c>
      <c r="M53" s="267">
        <v>794.65</v>
      </c>
      <c r="N53" s="267">
        <v>782.5</v>
      </c>
      <c r="O53" s="267">
        <v>5390775</v>
      </c>
      <c r="P53" s="268">
        <v>1.9170506912442396E-2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355.3</v>
      </c>
      <c r="F54" s="264">
        <v>354.23333333333335</v>
      </c>
      <c r="G54" s="266">
        <v>351.51666666666671</v>
      </c>
      <c r="H54" s="266">
        <v>347.73333333333335</v>
      </c>
      <c r="I54" s="266">
        <v>345.01666666666671</v>
      </c>
      <c r="J54" s="266">
        <v>358.01666666666671</v>
      </c>
      <c r="K54" s="266">
        <v>360.73333333333341</v>
      </c>
      <c r="L54" s="266">
        <v>364.51666666666671</v>
      </c>
      <c r="M54" s="267">
        <v>356.95</v>
      </c>
      <c r="N54" s="267">
        <v>350.45</v>
      </c>
      <c r="O54" s="267">
        <v>14025800</v>
      </c>
      <c r="P54" s="268">
        <v>3.796400449943757E-2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1248.6500000000001</v>
      </c>
      <c r="F55" s="264">
        <v>1250.0333333333333</v>
      </c>
      <c r="G55" s="266">
        <v>1242.2666666666667</v>
      </c>
      <c r="H55" s="266">
        <v>1235.8833333333334</v>
      </c>
      <c r="I55" s="266">
        <v>1228.1166666666668</v>
      </c>
      <c r="J55" s="266">
        <v>1256.4166666666665</v>
      </c>
      <c r="K55" s="266">
        <v>1264.1833333333329</v>
      </c>
      <c r="L55" s="266">
        <v>1270.5666666666664</v>
      </c>
      <c r="M55" s="267">
        <v>1257.8</v>
      </c>
      <c r="N55" s="267">
        <v>1243.6500000000001</v>
      </c>
      <c r="O55" s="267">
        <v>10805625</v>
      </c>
      <c r="P55" s="268">
        <v>-7.9756713334863446E-3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1221.25</v>
      </c>
      <c r="F56" s="264">
        <v>1214.6833333333334</v>
      </c>
      <c r="G56" s="266">
        <v>1205.3666666666668</v>
      </c>
      <c r="H56" s="266">
        <v>1189.4833333333333</v>
      </c>
      <c r="I56" s="266">
        <v>1180.1666666666667</v>
      </c>
      <c r="J56" s="266">
        <v>1230.5666666666668</v>
      </c>
      <c r="K56" s="266">
        <v>1239.8833333333334</v>
      </c>
      <c r="L56" s="266">
        <v>1255.7666666666669</v>
      </c>
      <c r="M56" s="267">
        <v>1224</v>
      </c>
      <c r="N56" s="267">
        <v>1198.8</v>
      </c>
      <c r="O56" s="267">
        <v>10210200</v>
      </c>
      <c r="P56" s="268">
        <v>5.7328492260653541E-4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348.15</v>
      </c>
      <c r="F57" s="264">
        <v>347.86666666666662</v>
      </c>
      <c r="G57" s="266">
        <v>343.73333333333323</v>
      </c>
      <c r="H57" s="266">
        <v>339.31666666666661</v>
      </c>
      <c r="I57" s="266">
        <v>335.18333333333322</v>
      </c>
      <c r="J57" s="266">
        <v>352.28333333333325</v>
      </c>
      <c r="K57" s="266">
        <v>356.41666666666657</v>
      </c>
      <c r="L57" s="266">
        <v>360.83333333333326</v>
      </c>
      <c r="M57" s="267">
        <v>352</v>
      </c>
      <c r="N57" s="267">
        <v>343.45</v>
      </c>
      <c r="O57" s="267">
        <v>62063400</v>
      </c>
      <c r="P57" s="268">
        <v>-1.3222036727879799E-2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6412</v>
      </c>
      <c r="F58" s="264">
        <v>6402.6500000000005</v>
      </c>
      <c r="G58" s="266">
        <v>6336.4500000000007</v>
      </c>
      <c r="H58" s="266">
        <v>6260.9000000000005</v>
      </c>
      <c r="I58" s="266">
        <v>6194.7000000000007</v>
      </c>
      <c r="J58" s="266">
        <v>6478.2000000000007</v>
      </c>
      <c r="K58" s="266">
        <v>6544.4</v>
      </c>
      <c r="L58" s="266">
        <v>6619.9500000000007</v>
      </c>
      <c r="M58" s="267">
        <v>6468.85</v>
      </c>
      <c r="N58" s="267">
        <v>6327.1</v>
      </c>
      <c r="O58" s="267">
        <v>1058100</v>
      </c>
      <c r="P58" s="268">
        <v>-7.6217915138816136E-2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2368.3000000000002</v>
      </c>
      <c r="F59" s="264">
        <v>2379.4666666666667</v>
      </c>
      <c r="G59" s="266">
        <v>2353.9333333333334</v>
      </c>
      <c r="H59" s="266">
        <v>2339.5666666666666</v>
      </c>
      <c r="I59" s="266">
        <v>2314.0333333333333</v>
      </c>
      <c r="J59" s="266">
        <v>2393.8333333333335</v>
      </c>
      <c r="K59" s="266">
        <v>2419.3666666666672</v>
      </c>
      <c r="L59" s="266">
        <v>2433.7333333333336</v>
      </c>
      <c r="M59" s="267">
        <v>2405</v>
      </c>
      <c r="N59" s="267">
        <v>2365.1</v>
      </c>
      <c r="O59" s="267">
        <v>3962700</v>
      </c>
      <c r="P59" s="268">
        <v>-1.0314685314685315E-2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873.1</v>
      </c>
      <c r="F60" s="264">
        <v>868.75</v>
      </c>
      <c r="G60" s="266">
        <v>860.1</v>
      </c>
      <c r="H60" s="266">
        <v>847.1</v>
      </c>
      <c r="I60" s="266">
        <v>838.45</v>
      </c>
      <c r="J60" s="266">
        <v>881.75</v>
      </c>
      <c r="K60" s="266">
        <v>890.40000000000009</v>
      </c>
      <c r="L60" s="266">
        <v>903.4</v>
      </c>
      <c r="M60" s="267">
        <v>877.4</v>
      </c>
      <c r="N60" s="267">
        <v>855.75</v>
      </c>
      <c r="O60" s="267">
        <v>7387000</v>
      </c>
      <c r="P60" s="268">
        <v>2.4426652191613515E-3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1240.1500000000001</v>
      </c>
      <c r="F61" s="264">
        <v>1245.1500000000001</v>
      </c>
      <c r="G61" s="266">
        <v>1232.3500000000001</v>
      </c>
      <c r="H61" s="266">
        <v>1224.55</v>
      </c>
      <c r="I61" s="266">
        <v>1211.75</v>
      </c>
      <c r="J61" s="266">
        <v>1252.9500000000003</v>
      </c>
      <c r="K61" s="266">
        <v>1265.7500000000005</v>
      </c>
      <c r="L61" s="266">
        <v>1273.5500000000004</v>
      </c>
      <c r="M61" s="267">
        <v>1257.95</v>
      </c>
      <c r="N61" s="267">
        <v>1237.3499999999999</v>
      </c>
      <c r="O61" s="267">
        <v>1303400</v>
      </c>
      <c r="P61" s="268">
        <v>-6.4034151547491995E-3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294.89999999999998</v>
      </c>
      <c r="F62" s="264">
        <v>293.31666666666666</v>
      </c>
      <c r="G62" s="266">
        <v>290.33333333333331</v>
      </c>
      <c r="H62" s="266">
        <v>285.76666666666665</v>
      </c>
      <c r="I62" s="266">
        <v>282.7833333333333</v>
      </c>
      <c r="J62" s="266">
        <v>297.88333333333333</v>
      </c>
      <c r="K62" s="266">
        <v>300.86666666666667</v>
      </c>
      <c r="L62" s="266">
        <v>305.43333333333334</v>
      </c>
      <c r="M62" s="267">
        <v>296.3</v>
      </c>
      <c r="N62" s="267">
        <v>288.75</v>
      </c>
      <c r="O62" s="267">
        <v>14995800</v>
      </c>
      <c r="P62" s="268">
        <v>2.4597220514081908E-2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165.5</v>
      </c>
      <c r="F63" s="264">
        <v>164.45</v>
      </c>
      <c r="G63" s="266">
        <v>160.99999999999997</v>
      </c>
      <c r="H63" s="266">
        <v>156.49999999999997</v>
      </c>
      <c r="I63" s="266">
        <v>153.04999999999995</v>
      </c>
      <c r="J63" s="266">
        <v>168.95</v>
      </c>
      <c r="K63" s="266">
        <v>172.40000000000003</v>
      </c>
      <c r="L63" s="266">
        <v>176.9</v>
      </c>
      <c r="M63" s="267">
        <v>167.9</v>
      </c>
      <c r="N63" s="267">
        <v>159.94999999999999</v>
      </c>
      <c r="O63" s="267">
        <v>32470000</v>
      </c>
      <c r="P63" s="268">
        <v>6.9778260195379124E-3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1962.8</v>
      </c>
      <c r="F64" s="264">
        <v>1955.2166666666665</v>
      </c>
      <c r="G64" s="266">
        <v>1941.0333333333328</v>
      </c>
      <c r="H64" s="266">
        <v>1919.2666666666664</v>
      </c>
      <c r="I64" s="266">
        <v>1905.0833333333328</v>
      </c>
      <c r="J64" s="266">
        <v>1976.9833333333329</v>
      </c>
      <c r="K64" s="266">
        <v>1991.1666666666667</v>
      </c>
      <c r="L64" s="266">
        <v>2012.9333333333329</v>
      </c>
      <c r="M64" s="267">
        <v>1969.4</v>
      </c>
      <c r="N64" s="267">
        <v>1933.45</v>
      </c>
      <c r="O64" s="267">
        <v>3847800</v>
      </c>
      <c r="P64" s="268">
        <v>3.5208512635943978E-3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542.45000000000005</v>
      </c>
      <c r="F65" s="264">
        <v>542.48333333333335</v>
      </c>
      <c r="G65" s="266">
        <v>539.9666666666667</v>
      </c>
      <c r="H65" s="266">
        <v>537.48333333333335</v>
      </c>
      <c r="I65" s="266">
        <v>534.9666666666667</v>
      </c>
      <c r="J65" s="266">
        <v>544.9666666666667</v>
      </c>
      <c r="K65" s="266">
        <v>547.48333333333335</v>
      </c>
      <c r="L65" s="266">
        <v>549.9666666666667</v>
      </c>
      <c r="M65" s="267">
        <v>545</v>
      </c>
      <c r="N65" s="267">
        <v>540</v>
      </c>
      <c r="O65" s="267">
        <v>18585000</v>
      </c>
      <c r="P65" s="268">
        <v>2.3262216104611148E-2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2351.5</v>
      </c>
      <c r="F66" s="264">
        <v>2362.9333333333334</v>
      </c>
      <c r="G66" s="266">
        <v>2331.8666666666668</v>
      </c>
      <c r="H66" s="266">
        <v>2312.2333333333336</v>
      </c>
      <c r="I66" s="266">
        <v>2281.166666666667</v>
      </c>
      <c r="J66" s="266">
        <v>2382.5666666666666</v>
      </c>
      <c r="K66" s="266">
        <v>2413.6333333333332</v>
      </c>
      <c r="L66" s="266">
        <v>2433.2666666666664</v>
      </c>
      <c r="M66" s="267">
        <v>2394</v>
      </c>
      <c r="N66" s="267">
        <v>2343.3000000000002</v>
      </c>
      <c r="O66" s="267">
        <v>2805750</v>
      </c>
      <c r="P66" s="268">
        <v>1.1992786293958521E-2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2321.9499999999998</v>
      </c>
      <c r="F67" s="264">
        <v>2320.5499999999997</v>
      </c>
      <c r="G67" s="266">
        <v>2294.0999999999995</v>
      </c>
      <c r="H67" s="266">
        <v>2266.2499999999995</v>
      </c>
      <c r="I67" s="266">
        <v>2239.7999999999993</v>
      </c>
      <c r="J67" s="266">
        <v>2348.3999999999996</v>
      </c>
      <c r="K67" s="266">
        <v>2374.8499999999995</v>
      </c>
      <c r="L67" s="266">
        <v>2402.6999999999998</v>
      </c>
      <c r="M67" s="267">
        <v>2347</v>
      </c>
      <c r="N67" s="267">
        <v>2292.6999999999998</v>
      </c>
      <c r="O67" s="267">
        <v>2669100</v>
      </c>
      <c r="P67" s="268">
        <v>-1.8207901125579341E-2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142.55000000000001</v>
      </c>
      <c r="F68" s="264">
        <v>142.08333333333334</v>
      </c>
      <c r="G68" s="266">
        <v>140.41666666666669</v>
      </c>
      <c r="H68" s="266">
        <v>138.28333333333333</v>
      </c>
      <c r="I68" s="266">
        <v>136.61666666666667</v>
      </c>
      <c r="J68" s="266">
        <v>144.2166666666667</v>
      </c>
      <c r="K68" s="266">
        <v>145.88333333333338</v>
      </c>
      <c r="L68" s="266">
        <v>148.01666666666671</v>
      </c>
      <c r="M68" s="267">
        <v>143.75</v>
      </c>
      <c r="N68" s="267">
        <v>139.94999999999999</v>
      </c>
      <c r="O68" s="267">
        <v>15943200</v>
      </c>
      <c r="P68" s="268">
        <v>-1.7113829157624778E-2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3729.7</v>
      </c>
      <c r="F69" s="264">
        <v>3741.9500000000003</v>
      </c>
      <c r="G69" s="266">
        <v>3690.9000000000005</v>
      </c>
      <c r="H69" s="266">
        <v>3652.1000000000004</v>
      </c>
      <c r="I69" s="266">
        <v>3601.0500000000006</v>
      </c>
      <c r="J69" s="266">
        <v>3780.7500000000005</v>
      </c>
      <c r="K69" s="266">
        <v>3831.8000000000006</v>
      </c>
      <c r="L69" s="266">
        <v>3870.6000000000004</v>
      </c>
      <c r="M69" s="267">
        <v>3793</v>
      </c>
      <c r="N69" s="267">
        <v>3703.15</v>
      </c>
      <c r="O69" s="267">
        <v>3066400</v>
      </c>
      <c r="P69" s="268">
        <v>5.3238991550456825E-2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6299.65</v>
      </c>
      <c r="F70" s="264">
        <v>6300.583333333333</v>
      </c>
      <c r="G70" s="266">
        <v>6242.3666666666659</v>
      </c>
      <c r="H70" s="266">
        <v>6185.083333333333</v>
      </c>
      <c r="I70" s="266">
        <v>6126.8666666666659</v>
      </c>
      <c r="J70" s="266">
        <v>6357.8666666666659</v>
      </c>
      <c r="K70" s="266">
        <v>6416.083333333333</v>
      </c>
      <c r="L70" s="266">
        <v>6473.3666666666659</v>
      </c>
      <c r="M70" s="267">
        <v>6358.8</v>
      </c>
      <c r="N70" s="267">
        <v>6243.3</v>
      </c>
      <c r="O70" s="267">
        <v>1378900</v>
      </c>
      <c r="P70" s="268">
        <v>4.8094439991255558E-3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700.3</v>
      </c>
      <c r="F71" s="264">
        <v>701.08333333333337</v>
      </c>
      <c r="G71" s="266">
        <v>694.26666666666677</v>
      </c>
      <c r="H71" s="266">
        <v>688.23333333333335</v>
      </c>
      <c r="I71" s="266">
        <v>681.41666666666674</v>
      </c>
      <c r="J71" s="266">
        <v>707.11666666666679</v>
      </c>
      <c r="K71" s="266">
        <v>713.93333333333339</v>
      </c>
      <c r="L71" s="266">
        <v>719.96666666666681</v>
      </c>
      <c r="M71" s="267">
        <v>707.9</v>
      </c>
      <c r="N71" s="267">
        <v>695.05</v>
      </c>
      <c r="O71" s="267">
        <v>40113150</v>
      </c>
      <c r="P71" s="268">
        <v>-1.9295508662451762E-3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5606.15</v>
      </c>
      <c r="F72" s="264">
        <v>5632.9666666666672</v>
      </c>
      <c r="G72" s="266">
        <v>5564.8333333333339</v>
      </c>
      <c r="H72" s="266">
        <v>5523.5166666666664</v>
      </c>
      <c r="I72" s="266">
        <v>5455.3833333333332</v>
      </c>
      <c r="J72" s="266">
        <v>5674.2833333333347</v>
      </c>
      <c r="K72" s="266">
        <v>5742.4166666666679</v>
      </c>
      <c r="L72" s="266">
        <v>5783.7333333333354</v>
      </c>
      <c r="M72" s="267">
        <v>5701.1</v>
      </c>
      <c r="N72" s="267">
        <v>5591.65</v>
      </c>
      <c r="O72" s="267">
        <v>2008625</v>
      </c>
      <c r="P72" s="268">
        <v>-8.2819634703196351E-2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4096.6000000000004</v>
      </c>
      <c r="F73" s="264">
        <v>4117.9833333333336</v>
      </c>
      <c r="G73" s="266">
        <v>4063.5666666666675</v>
      </c>
      <c r="H73" s="266">
        <v>4030.5333333333338</v>
      </c>
      <c r="I73" s="266">
        <v>3976.1166666666677</v>
      </c>
      <c r="J73" s="266">
        <v>4151.0166666666673</v>
      </c>
      <c r="K73" s="266">
        <v>4205.4333333333334</v>
      </c>
      <c r="L73" s="266">
        <v>4238.4666666666672</v>
      </c>
      <c r="M73" s="267">
        <v>4172.3999999999996</v>
      </c>
      <c r="N73" s="267">
        <v>4084.95</v>
      </c>
      <c r="O73" s="267">
        <v>3140725</v>
      </c>
      <c r="P73" s="268">
        <v>-1.6979788574245494E-2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3148.95</v>
      </c>
      <c r="F74" s="264">
        <v>3154.4</v>
      </c>
      <c r="G74" s="266">
        <v>3119.15</v>
      </c>
      <c r="H74" s="266">
        <v>3089.35</v>
      </c>
      <c r="I74" s="266">
        <v>3054.1</v>
      </c>
      <c r="J74" s="266">
        <v>3184.2000000000003</v>
      </c>
      <c r="K74" s="266">
        <v>3219.4500000000003</v>
      </c>
      <c r="L74" s="266">
        <v>3249.2500000000005</v>
      </c>
      <c r="M74" s="267">
        <v>3189.65</v>
      </c>
      <c r="N74" s="267">
        <v>3124.6</v>
      </c>
      <c r="O74" s="267">
        <v>2757150</v>
      </c>
      <c r="P74" s="268">
        <v>-2.5371828521434821E-2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306.75</v>
      </c>
      <c r="F75" s="264">
        <v>300.73333333333335</v>
      </c>
      <c r="G75" s="266">
        <v>293.76666666666671</v>
      </c>
      <c r="H75" s="266">
        <v>280.78333333333336</v>
      </c>
      <c r="I75" s="266">
        <v>273.81666666666672</v>
      </c>
      <c r="J75" s="266">
        <v>313.7166666666667</v>
      </c>
      <c r="K75" s="266">
        <v>320.68333333333339</v>
      </c>
      <c r="L75" s="266">
        <v>333.66666666666669</v>
      </c>
      <c r="M75" s="267">
        <v>307.7</v>
      </c>
      <c r="N75" s="267">
        <v>287.75</v>
      </c>
      <c r="O75" s="267">
        <v>23245200</v>
      </c>
      <c r="P75" s="268">
        <v>8.1936997319034852E-2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156.80000000000001</v>
      </c>
      <c r="F76" s="264">
        <v>156.56666666666666</v>
      </c>
      <c r="G76" s="266">
        <v>155.28333333333333</v>
      </c>
      <c r="H76" s="266">
        <v>153.76666666666668</v>
      </c>
      <c r="I76" s="266">
        <v>152.48333333333335</v>
      </c>
      <c r="J76" s="266">
        <v>158.08333333333331</v>
      </c>
      <c r="K76" s="266">
        <v>159.36666666666662</v>
      </c>
      <c r="L76" s="266">
        <v>160.8833333333333</v>
      </c>
      <c r="M76" s="267">
        <v>157.85</v>
      </c>
      <c r="N76" s="267">
        <v>155.05000000000001</v>
      </c>
      <c r="O76" s="267">
        <v>100540000</v>
      </c>
      <c r="P76" s="268">
        <v>3.0428493041352819E-3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145.69999999999999</v>
      </c>
      <c r="F77" s="264">
        <v>146.21666666666667</v>
      </c>
      <c r="G77" s="266">
        <v>144.48333333333335</v>
      </c>
      <c r="H77" s="266">
        <v>143.26666666666668</v>
      </c>
      <c r="I77" s="266">
        <v>141.53333333333336</v>
      </c>
      <c r="J77" s="266">
        <v>147.43333333333334</v>
      </c>
      <c r="K77" s="266">
        <v>149.16666666666663</v>
      </c>
      <c r="L77" s="266">
        <v>150.38333333333333</v>
      </c>
      <c r="M77" s="267">
        <v>147.94999999999999</v>
      </c>
      <c r="N77" s="267">
        <v>145</v>
      </c>
      <c r="O77" s="267">
        <v>154950675</v>
      </c>
      <c r="P77" s="268">
        <v>8.0359534509955657E-3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821.1</v>
      </c>
      <c r="F78" s="264">
        <v>828.4666666666667</v>
      </c>
      <c r="G78" s="266">
        <v>810.83333333333337</v>
      </c>
      <c r="H78" s="266">
        <v>800.56666666666672</v>
      </c>
      <c r="I78" s="266">
        <v>782.93333333333339</v>
      </c>
      <c r="J78" s="266">
        <v>838.73333333333335</v>
      </c>
      <c r="K78" s="266">
        <v>856.36666666666656</v>
      </c>
      <c r="L78" s="266">
        <v>866.63333333333333</v>
      </c>
      <c r="M78" s="267">
        <v>846.1</v>
      </c>
      <c r="N78" s="267">
        <v>818.2</v>
      </c>
      <c r="O78" s="267">
        <v>12493925</v>
      </c>
      <c r="P78" s="268">
        <v>-1.5594653261738832E-2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78.650000000000006</v>
      </c>
      <c r="F79" s="264">
        <v>77.966666666666669</v>
      </c>
      <c r="G79" s="266">
        <v>77.033333333333331</v>
      </c>
      <c r="H79" s="266">
        <v>75.416666666666657</v>
      </c>
      <c r="I79" s="266">
        <v>74.48333333333332</v>
      </c>
      <c r="J79" s="266">
        <v>79.583333333333343</v>
      </c>
      <c r="K79" s="266">
        <v>80.51666666666668</v>
      </c>
      <c r="L79" s="266">
        <v>82.133333333333354</v>
      </c>
      <c r="M79" s="267">
        <v>78.900000000000006</v>
      </c>
      <c r="N79" s="267">
        <v>76.349999999999994</v>
      </c>
      <c r="O79" s="267">
        <v>171720000</v>
      </c>
      <c r="P79" s="268">
        <v>-1.11427831044312E-2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743.05</v>
      </c>
      <c r="F80" s="264">
        <v>745.51666666666677</v>
      </c>
      <c r="G80" s="266">
        <v>738.43333333333351</v>
      </c>
      <c r="H80" s="266">
        <v>733.81666666666672</v>
      </c>
      <c r="I80" s="266">
        <v>726.73333333333346</v>
      </c>
      <c r="J80" s="266">
        <v>750.13333333333355</v>
      </c>
      <c r="K80" s="266">
        <v>757.21666666666681</v>
      </c>
      <c r="L80" s="266">
        <v>761.8333333333336</v>
      </c>
      <c r="M80" s="267">
        <v>752.6</v>
      </c>
      <c r="N80" s="267">
        <v>740.9</v>
      </c>
      <c r="O80" s="267">
        <v>8006700</v>
      </c>
      <c r="P80" s="268">
        <v>-1.1352578657152124E-3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1035.45</v>
      </c>
      <c r="F81" s="264">
        <v>1041.1333333333334</v>
      </c>
      <c r="G81" s="266">
        <v>1027.9666666666669</v>
      </c>
      <c r="H81" s="266">
        <v>1020.4833333333336</v>
      </c>
      <c r="I81" s="266">
        <v>1007.3166666666671</v>
      </c>
      <c r="J81" s="266">
        <v>1048.6166666666668</v>
      </c>
      <c r="K81" s="266">
        <v>1061.7833333333333</v>
      </c>
      <c r="L81" s="266">
        <v>1069.2666666666667</v>
      </c>
      <c r="M81" s="267">
        <v>1054.3</v>
      </c>
      <c r="N81" s="267">
        <v>1033.6500000000001</v>
      </c>
      <c r="O81" s="267">
        <v>8853500</v>
      </c>
      <c r="P81" s="268">
        <v>7.3960289014052454E-3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1994.9</v>
      </c>
      <c r="F82" s="264">
        <v>2017.1333333333332</v>
      </c>
      <c r="G82" s="266">
        <v>1968.7666666666664</v>
      </c>
      <c r="H82" s="266">
        <v>1942.6333333333332</v>
      </c>
      <c r="I82" s="266">
        <v>1894.2666666666664</v>
      </c>
      <c r="J82" s="266">
        <v>2043.2666666666664</v>
      </c>
      <c r="K82" s="266">
        <v>2091.6333333333332</v>
      </c>
      <c r="L82" s="266">
        <v>2117.7666666666664</v>
      </c>
      <c r="M82" s="267">
        <v>2065.5</v>
      </c>
      <c r="N82" s="267">
        <v>1991</v>
      </c>
      <c r="O82" s="267">
        <v>3691225</v>
      </c>
      <c r="P82" s="268">
        <v>3.4615896684862202E-2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404.1</v>
      </c>
      <c r="F83" s="264">
        <v>398.01666666666665</v>
      </c>
      <c r="G83" s="266">
        <v>389.5333333333333</v>
      </c>
      <c r="H83" s="266">
        <v>374.96666666666664</v>
      </c>
      <c r="I83" s="266">
        <v>366.48333333333329</v>
      </c>
      <c r="J83" s="266">
        <v>412.58333333333331</v>
      </c>
      <c r="K83" s="266">
        <v>421.06666666666666</v>
      </c>
      <c r="L83" s="266">
        <v>435.63333333333333</v>
      </c>
      <c r="M83" s="267">
        <v>406.5</v>
      </c>
      <c r="N83" s="267">
        <v>383.45</v>
      </c>
      <c r="O83" s="267">
        <v>12240000</v>
      </c>
      <c r="P83" s="268">
        <v>9.4616347701663384E-2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2114.15</v>
      </c>
      <c r="F84" s="264">
        <v>2116.35</v>
      </c>
      <c r="G84" s="266">
        <v>2102.7999999999997</v>
      </c>
      <c r="H84" s="266">
        <v>2091.4499999999998</v>
      </c>
      <c r="I84" s="266">
        <v>2077.8999999999996</v>
      </c>
      <c r="J84" s="266">
        <v>2127.6999999999998</v>
      </c>
      <c r="K84" s="266">
        <v>2141.25</v>
      </c>
      <c r="L84" s="266">
        <v>2152.6</v>
      </c>
      <c r="M84" s="267">
        <v>2129.9</v>
      </c>
      <c r="N84" s="267">
        <v>2105</v>
      </c>
      <c r="O84" s="267">
        <v>9192200</v>
      </c>
      <c r="P84" s="268">
        <v>-5.3965153929177159E-3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452.85</v>
      </c>
      <c r="F85" s="264">
        <v>453.13333333333338</v>
      </c>
      <c r="G85" s="266">
        <v>449.36666666666679</v>
      </c>
      <c r="H85" s="266">
        <v>445.88333333333338</v>
      </c>
      <c r="I85" s="266">
        <v>442.11666666666679</v>
      </c>
      <c r="J85" s="266">
        <v>456.61666666666679</v>
      </c>
      <c r="K85" s="266">
        <v>460.38333333333333</v>
      </c>
      <c r="L85" s="266">
        <v>463.86666666666679</v>
      </c>
      <c r="M85" s="267">
        <v>456.9</v>
      </c>
      <c r="N85" s="267">
        <v>449.65</v>
      </c>
      <c r="O85" s="267">
        <v>8346250</v>
      </c>
      <c r="P85" s="268">
        <v>8.7813620071684584E-2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2825.1</v>
      </c>
      <c r="F86" s="264">
        <v>2808.3666666666668</v>
      </c>
      <c r="G86" s="266">
        <v>2757.7333333333336</v>
      </c>
      <c r="H86" s="266">
        <v>2690.3666666666668</v>
      </c>
      <c r="I86" s="266">
        <v>2639.7333333333336</v>
      </c>
      <c r="J86" s="266">
        <v>2875.7333333333336</v>
      </c>
      <c r="K86" s="266">
        <v>2926.3666666666668</v>
      </c>
      <c r="L86" s="266">
        <v>2993.7333333333336</v>
      </c>
      <c r="M86" s="267">
        <v>2859</v>
      </c>
      <c r="N86" s="267">
        <v>2741</v>
      </c>
      <c r="O86" s="267">
        <v>7139400</v>
      </c>
      <c r="P86" s="268">
        <v>-1.6733462793868528E-2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1350.7</v>
      </c>
      <c r="F87" s="264">
        <v>1347.2166666666667</v>
      </c>
      <c r="G87" s="266">
        <v>1332.8833333333334</v>
      </c>
      <c r="H87" s="266">
        <v>1315.0666666666668</v>
      </c>
      <c r="I87" s="266">
        <v>1300.7333333333336</v>
      </c>
      <c r="J87" s="266">
        <v>1365.0333333333333</v>
      </c>
      <c r="K87" s="266">
        <v>1379.3666666666663</v>
      </c>
      <c r="L87" s="266">
        <v>1397.1833333333332</v>
      </c>
      <c r="M87" s="267">
        <v>1361.55</v>
      </c>
      <c r="N87" s="267">
        <v>1329.4</v>
      </c>
      <c r="O87" s="267">
        <v>6350500</v>
      </c>
      <c r="P87" s="268">
        <v>4.1903858317520557E-3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1503.35</v>
      </c>
      <c r="F88" s="264">
        <v>1500.1666666666667</v>
      </c>
      <c r="G88" s="266">
        <v>1488.7833333333335</v>
      </c>
      <c r="H88" s="266">
        <v>1474.2166666666667</v>
      </c>
      <c r="I88" s="266">
        <v>1462.8333333333335</v>
      </c>
      <c r="J88" s="266">
        <v>1514.7333333333336</v>
      </c>
      <c r="K88" s="266">
        <v>1526.1166666666668</v>
      </c>
      <c r="L88" s="266">
        <v>1540.6833333333336</v>
      </c>
      <c r="M88" s="267">
        <v>1511.55</v>
      </c>
      <c r="N88" s="267">
        <v>1485.6</v>
      </c>
      <c r="O88" s="267">
        <v>13543600</v>
      </c>
      <c r="P88" s="268">
        <v>-2.337085457574075E-2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3033.5</v>
      </c>
      <c r="F89" s="264">
        <v>3039.6833333333329</v>
      </c>
      <c r="G89" s="266">
        <v>3010.3666666666659</v>
      </c>
      <c r="H89" s="266">
        <v>2987.2333333333331</v>
      </c>
      <c r="I89" s="266">
        <v>2957.9166666666661</v>
      </c>
      <c r="J89" s="266">
        <v>3062.8166666666657</v>
      </c>
      <c r="K89" s="266">
        <v>3092.1333333333323</v>
      </c>
      <c r="L89" s="266">
        <v>3115.2666666666655</v>
      </c>
      <c r="M89" s="267">
        <v>3069</v>
      </c>
      <c r="N89" s="267">
        <v>3016.55</v>
      </c>
      <c r="O89" s="267">
        <v>2840400</v>
      </c>
      <c r="P89" s="268">
        <v>5.202250769720777E-3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1658.8</v>
      </c>
      <c r="F90" s="264">
        <v>1660.05</v>
      </c>
      <c r="G90" s="266">
        <v>1653.3</v>
      </c>
      <c r="H90" s="266">
        <v>1647.8</v>
      </c>
      <c r="I90" s="266">
        <v>1641.05</v>
      </c>
      <c r="J90" s="266">
        <v>1665.55</v>
      </c>
      <c r="K90" s="266">
        <v>1672.3</v>
      </c>
      <c r="L90" s="266">
        <v>1677.8</v>
      </c>
      <c r="M90" s="267">
        <v>1666.8</v>
      </c>
      <c r="N90" s="267">
        <v>1654.55</v>
      </c>
      <c r="O90" s="267">
        <v>109450000</v>
      </c>
      <c r="P90" s="268">
        <v>-2.1194339650482764E-2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672.55</v>
      </c>
      <c r="F91" s="264">
        <v>671.94999999999993</v>
      </c>
      <c r="G91" s="266">
        <v>668.59999999999991</v>
      </c>
      <c r="H91" s="266">
        <v>664.65</v>
      </c>
      <c r="I91" s="266">
        <v>661.3</v>
      </c>
      <c r="J91" s="266">
        <v>675.89999999999986</v>
      </c>
      <c r="K91" s="266">
        <v>679.25</v>
      </c>
      <c r="L91" s="266">
        <v>683.19999999999982</v>
      </c>
      <c r="M91" s="267">
        <v>675.3</v>
      </c>
      <c r="N91" s="267">
        <v>668</v>
      </c>
      <c r="O91" s="267">
        <v>21612800</v>
      </c>
      <c r="P91" s="268">
        <v>-5.567365117926916E-3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3902.85</v>
      </c>
      <c r="F92" s="264">
        <v>3916.7166666666667</v>
      </c>
      <c r="G92" s="266">
        <v>3879.5333333333333</v>
      </c>
      <c r="H92" s="266">
        <v>3856.2166666666667</v>
      </c>
      <c r="I92" s="266">
        <v>3819.0333333333333</v>
      </c>
      <c r="J92" s="266">
        <v>3940.0333333333333</v>
      </c>
      <c r="K92" s="266">
        <v>3977.2166666666667</v>
      </c>
      <c r="L92" s="266">
        <v>4000.5333333333333</v>
      </c>
      <c r="M92" s="267">
        <v>3953.9</v>
      </c>
      <c r="N92" s="267">
        <v>3893.4</v>
      </c>
      <c r="O92" s="267">
        <v>3325800</v>
      </c>
      <c r="P92" s="268">
        <v>-6.5734030001685484E-2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567.1</v>
      </c>
      <c r="F93" s="264">
        <v>563.03333333333342</v>
      </c>
      <c r="G93" s="266">
        <v>558.01666666666688</v>
      </c>
      <c r="H93" s="266">
        <v>548.93333333333351</v>
      </c>
      <c r="I93" s="266">
        <v>543.91666666666697</v>
      </c>
      <c r="J93" s="266">
        <v>572.11666666666679</v>
      </c>
      <c r="K93" s="266">
        <v>577.13333333333344</v>
      </c>
      <c r="L93" s="266">
        <v>586.2166666666667</v>
      </c>
      <c r="M93" s="267">
        <v>568.04999999999995</v>
      </c>
      <c r="N93" s="267">
        <v>553.95000000000005</v>
      </c>
      <c r="O93" s="267">
        <v>39265800</v>
      </c>
      <c r="P93" s="268">
        <v>3.6141129320833034E-3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197.15</v>
      </c>
      <c r="F94" s="264">
        <v>193.70000000000002</v>
      </c>
      <c r="G94" s="266">
        <v>188.85000000000002</v>
      </c>
      <c r="H94" s="266">
        <v>180.55</v>
      </c>
      <c r="I94" s="266">
        <v>175.70000000000002</v>
      </c>
      <c r="J94" s="266">
        <v>202.00000000000003</v>
      </c>
      <c r="K94" s="266">
        <v>206.85</v>
      </c>
      <c r="L94" s="266">
        <v>215.15000000000003</v>
      </c>
      <c r="M94" s="267">
        <v>198.55</v>
      </c>
      <c r="N94" s="267">
        <v>185.4</v>
      </c>
      <c r="O94" s="267">
        <v>36464000</v>
      </c>
      <c r="P94" s="268">
        <v>-7.8489150817037237E-2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380.2</v>
      </c>
      <c r="F95" s="264">
        <v>382.06666666666661</v>
      </c>
      <c r="G95" s="266">
        <v>376.53333333333319</v>
      </c>
      <c r="H95" s="266">
        <v>372.86666666666656</v>
      </c>
      <c r="I95" s="266">
        <v>367.33333333333314</v>
      </c>
      <c r="J95" s="266">
        <v>385.73333333333323</v>
      </c>
      <c r="K95" s="266">
        <v>391.26666666666665</v>
      </c>
      <c r="L95" s="266">
        <v>394.93333333333328</v>
      </c>
      <c r="M95" s="267">
        <v>387.6</v>
      </c>
      <c r="N95" s="267">
        <v>378.4</v>
      </c>
      <c r="O95" s="267">
        <v>46826100</v>
      </c>
      <c r="P95" s="268">
        <v>1.9576719576719578E-2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2544.85</v>
      </c>
      <c r="F96" s="264">
        <v>2541.6166666666668</v>
      </c>
      <c r="G96" s="266">
        <v>2529.2333333333336</v>
      </c>
      <c r="H96" s="266">
        <v>2513.6166666666668</v>
      </c>
      <c r="I96" s="266">
        <v>2501.2333333333336</v>
      </c>
      <c r="J96" s="266">
        <v>2557.2333333333336</v>
      </c>
      <c r="K96" s="266">
        <v>2569.6166666666668</v>
      </c>
      <c r="L96" s="266">
        <v>2585.2333333333336</v>
      </c>
      <c r="M96" s="267">
        <v>2554</v>
      </c>
      <c r="N96" s="267">
        <v>2526</v>
      </c>
      <c r="O96" s="267">
        <v>11551800</v>
      </c>
      <c r="P96" s="268">
        <v>1.4564369310793239E-3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233.3</v>
      </c>
      <c r="F97" s="264">
        <v>230.56666666666669</v>
      </c>
      <c r="G97" s="266">
        <v>225.28333333333339</v>
      </c>
      <c r="H97" s="266">
        <v>217.26666666666671</v>
      </c>
      <c r="I97" s="266">
        <v>211.98333333333341</v>
      </c>
      <c r="J97" s="266">
        <v>238.58333333333337</v>
      </c>
      <c r="K97" s="266">
        <v>243.86666666666667</v>
      </c>
      <c r="L97" s="266">
        <v>251.88333333333335</v>
      </c>
      <c r="M97" s="267">
        <v>235.85</v>
      </c>
      <c r="N97" s="267">
        <v>222.55</v>
      </c>
      <c r="O97" s="267">
        <v>53300100</v>
      </c>
      <c r="P97" s="268">
        <v>7.2557471264367818E-2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1022.9</v>
      </c>
      <c r="F98" s="264">
        <v>1025.5666666666666</v>
      </c>
      <c r="G98" s="266">
        <v>1017.5333333333333</v>
      </c>
      <c r="H98" s="266">
        <v>1012.1666666666667</v>
      </c>
      <c r="I98" s="266">
        <v>1004.1333333333334</v>
      </c>
      <c r="J98" s="266">
        <v>1030.9333333333332</v>
      </c>
      <c r="K98" s="266">
        <v>1038.9666666666665</v>
      </c>
      <c r="L98" s="266">
        <v>1044.333333333333</v>
      </c>
      <c r="M98" s="267">
        <v>1033.5999999999999</v>
      </c>
      <c r="N98" s="267">
        <v>1020.2</v>
      </c>
      <c r="O98" s="267">
        <v>68943000</v>
      </c>
      <c r="P98" s="268">
        <v>-3.2688006638802586E-3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1455.25</v>
      </c>
      <c r="F99" s="264">
        <v>1455.4833333333333</v>
      </c>
      <c r="G99" s="266">
        <v>1440.9666666666667</v>
      </c>
      <c r="H99" s="266">
        <v>1426.6833333333334</v>
      </c>
      <c r="I99" s="266">
        <v>1412.1666666666667</v>
      </c>
      <c r="J99" s="266">
        <v>1469.7666666666667</v>
      </c>
      <c r="K99" s="266">
        <v>1484.2833333333335</v>
      </c>
      <c r="L99" s="266">
        <v>1498.5666666666666</v>
      </c>
      <c r="M99" s="267">
        <v>1470</v>
      </c>
      <c r="N99" s="267">
        <v>1441.2</v>
      </c>
      <c r="O99" s="267">
        <v>3048500</v>
      </c>
      <c r="P99" s="268">
        <v>2.0931011386470195E-2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523.4</v>
      </c>
      <c r="F100" s="264">
        <v>522.09999999999991</v>
      </c>
      <c r="G100" s="266">
        <v>518.39999999999986</v>
      </c>
      <c r="H100" s="266">
        <v>513.4</v>
      </c>
      <c r="I100" s="266">
        <v>509.69999999999993</v>
      </c>
      <c r="J100" s="266">
        <v>527.0999999999998</v>
      </c>
      <c r="K100" s="266">
        <v>530.79999999999984</v>
      </c>
      <c r="L100" s="266">
        <v>535.79999999999973</v>
      </c>
      <c r="M100" s="267">
        <v>525.79999999999995</v>
      </c>
      <c r="N100" s="267">
        <v>517.1</v>
      </c>
      <c r="O100" s="267">
        <v>16644000</v>
      </c>
      <c r="P100" s="268">
        <v>1.0012743491716731E-2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14.15</v>
      </c>
      <c r="F101" s="264">
        <v>14.216666666666669</v>
      </c>
      <c r="G101" s="266">
        <v>13.883333333333336</v>
      </c>
      <c r="H101" s="266">
        <v>13.616666666666667</v>
      </c>
      <c r="I101" s="266">
        <v>13.283333333333335</v>
      </c>
      <c r="J101" s="266">
        <v>14.483333333333338</v>
      </c>
      <c r="K101" s="266">
        <v>14.81666666666667</v>
      </c>
      <c r="L101" s="266">
        <v>15.083333333333339</v>
      </c>
      <c r="M101" s="267">
        <v>14.55</v>
      </c>
      <c r="N101" s="267">
        <v>13.95</v>
      </c>
      <c r="O101" s="267">
        <v>2078320000</v>
      </c>
      <c r="P101" s="268">
        <v>3.7458567948564357E-2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126.1</v>
      </c>
      <c r="F102" s="264">
        <v>126.81666666666666</v>
      </c>
      <c r="G102" s="266">
        <v>125.18333333333334</v>
      </c>
      <c r="H102" s="266">
        <v>124.26666666666668</v>
      </c>
      <c r="I102" s="266">
        <v>122.63333333333335</v>
      </c>
      <c r="J102" s="266">
        <v>127.73333333333332</v>
      </c>
      <c r="K102" s="266">
        <v>129.36666666666665</v>
      </c>
      <c r="L102" s="266">
        <v>130.2833333333333</v>
      </c>
      <c r="M102" s="267">
        <v>128.44999999999999</v>
      </c>
      <c r="N102" s="267">
        <v>125.9</v>
      </c>
      <c r="O102" s="267">
        <v>72265000</v>
      </c>
      <c r="P102" s="268">
        <v>-4.0656008820286662E-3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89.85</v>
      </c>
      <c r="F103" s="264">
        <v>90.15000000000002</v>
      </c>
      <c r="G103" s="266">
        <v>89.350000000000037</v>
      </c>
      <c r="H103" s="266">
        <v>88.850000000000023</v>
      </c>
      <c r="I103" s="266">
        <v>88.05000000000004</v>
      </c>
      <c r="J103" s="266">
        <v>90.650000000000034</v>
      </c>
      <c r="K103" s="266">
        <v>91.450000000000017</v>
      </c>
      <c r="L103" s="266">
        <v>91.950000000000031</v>
      </c>
      <c r="M103" s="267">
        <v>90.95</v>
      </c>
      <c r="N103" s="267">
        <v>89.65</v>
      </c>
      <c r="O103" s="267">
        <v>306300000</v>
      </c>
      <c r="P103" s="268">
        <v>3.6258912486361677E-2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153.75</v>
      </c>
      <c r="F104" s="264">
        <v>153.65</v>
      </c>
      <c r="G104" s="266">
        <v>150.60000000000002</v>
      </c>
      <c r="H104" s="266">
        <v>147.45000000000002</v>
      </c>
      <c r="I104" s="266">
        <v>144.40000000000003</v>
      </c>
      <c r="J104" s="266">
        <v>156.80000000000001</v>
      </c>
      <c r="K104" s="266">
        <v>159.85000000000002</v>
      </c>
      <c r="L104" s="266">
        <v>163</v>
      </c>
      <c r="M104" s="267">
        <v>156.69999999999999</v>
      </c>
      <c r="N104" s="267">
        <v>150.5</v>
      </c>
      <c r="O104" s="267">
        <v>69678750</v>
      </c>
      <c r="P104" s="268">
        <v>1.8471826353869767E-2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409.75</v>
      </c>
      <c r="F105" s="264">
        <v>406.83333333333331</v>
      </c>
      <c r="G105" s="266">
        <v>403.21666666666664</v>
      </c>
      <c r="H105" s="266">
        <v>396.68333333333334</v>
      </c>
      <c r="I105" s="266">
        <v>393.06666666666666</v>
      </c>
      <c r="J105" s="266">
        <v>413.36666666666662</v>
      </c>
      <c r="K105" s="266">
        <v>416.98333333333329</v>
      </c>
      <c r="L105" s="266">
        <v>423.51666666666659</v>
      </c>
      <c r="M105" s="267">
        <v>410.45</v>
      </c>
      <c r="N105" s="267">
        <v>400.3</v>
      </c>
      <c r="O105" s="267">
        <v>19432875</v>
      </c>
      <c r="P105" s="268">
        <v>1.7720442302239863E-3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449.5</v>
      </c>
      <c r="F106" s="264">
        <v>446.2166666666667</v>
      </c>
      <c r="G106" s="266">
        <v>441.38333333333338</v>
      </c>
      <c r="H106" s="266">
        <v>433.26666666666671</v>
      </c>
      <c r="I106" s="266">
        <v>428.43333333333339</v>
      </c>
      <c r="J106" s="266">
        <v>454.33333333333337</v>
      </c>
      <c r="K106" s="266">
        <v>459.16666666666663</v>
      </c>
      <c r="L106" s="266">
        <v>467.28333333333336</v>
      </c>
      <c r="M106" s="267">
        <v>451.05</v>
      </c>
      <c r="N106" s="267">
        <v>438.1</v>
      </c>
      <c r="O106" s="267">
        <v>19562000</v>
      </c>
      <c r="P106" s="268">
        <v>3.7992146874668363E-2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259.89999999999998</v>
      </c>
      <c r="F107" s="264">
        <v>259.76666666666665</v>
      </c>
      <c r="G107" s="266">
        <v>254.58333333333331</v>
      </c>
      <c r="H107" s="266">
        <v>249.26666666666665</v>
      </c>
      <c r="I107" s="266">
        <v>244.08333333333331</v>
      </c>
      <c r="J107" s="266">
        <v>265.08333333333331</v>
      </c>
      <c r="K107" s="266">
        <v>270.26666666666671</v>
      </c>
      <c r="L107" s="266">
        <v>275.58333333333331</v>
      </c>
      <c r="M107" s="267">
        <v>264.95</v>
      </c>
      <c r="N107" s="267">
        <v>254.45</v>
      </c>
      <c r="O107" s="267">
        <v>21883400</v>
      </c>
      <c r="P107" s="268">
        <v>-5.9102244389027433E-2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2844.25</v>
      </c>
      <c r="F108" s="264">
        <v>2816.5666666666671</v>
      </c>
      <c r="G108" s="266">
        <v>2767.733333333334</v>
      </c>
      <c r="H108" s="266">
        <v>2691.2166666666672</v>
      </c>
      <c r="I108" s="266">
        <v>2642.3833333333341</v>
      </c>
      <c r="J108" s="266">
        <v>2893.0833333333339</v>
      </c>
      <c r="K108" s="266">
        <v>2941.916666666667</v>
      </c>
      <c r="L108" s="266">
        <v>3018.4333333333338</v>
      </c>
      <c r="M108" s="267">
        <v>2865.4</v>
      </c>
      <c r="N108" s="267">
        <v>2740.05</v>
      </c>
      <c r="O108" s="267">
        <v>1283700</v>
      </c>
      <c r="P108" s="268">
        <v>-5.7696542611759521E-2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2981.55</v>
      </c>
      <c r="F109" s="264">
        <v>2963.7166666666667</v>
      </c>
      <c r="G109" s="266">
        <v>2939.4333333333334</v>
      </c>
      <c r="H109" s="266">
        <v>2897.3166666666666</v>
      </c>
      <c r="I109" s="266">
        <v>2873.0333333333333</v>
      </c>
      <c r="J109" s="266">
        <v>3005.8333333333335</v>
      </c>
      <c r="K109" s="266">
        <v>3030.1166666666672</v>
      </c>
      <c r="L109" s="266">
        <v>3072.2333333333336</v>
      </c>
      <c r="M109" s="267">
        <v>2988</v>
      </c>
      <c r="N109" s="267">
        <v>2921.6</v>
      </c>
      <c r="O109" s="267">
        <v>5561400</v>
      </c>
      <c r="P109" s="268">
        <v>-5.5788005578800556E-3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1559.25</v>
      </c>
      <c r="F110" s="264">
        <v>1562.8500000000001</v>
      </c>
      <c r="G110" s="266">
        <v>1552.6000000000004</v>
      </c>
      <c r="H110" s="266">
        <v>1545.9500000000003</v>
      </c>
      <c r="I110" s="266">
        <v>1535.7000000000005</v>
      </c>
      <c r="J110" s="266">
        <v>1569.5000000000002</v>
      </c>
      <c r="K110" s="266">
        <v>1579.7499999999998</v>
      </c>
      <c r="L110" s="266">
        <v>1586.4</v>
      </c>
      <c r="M110" s="267">
        <v>1573.1</v>
      </c>
      <c r="N110" s="267">
        <v>1556.2</v>
      </c>
      <c r="O110" s="267">
        <v>20487500</v>
      </c>
      <c r="P110" s="268">
        <v>-1.4976681571229385E-2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199.4</v>
      </c>
      <c r="F111" s="264">
        <v>198.78333333333333</v>
      </c>
      <c r="G111" s="266">
        <v>196.71666666666667</v>
      </c>
      <c r="H111" s="266">
        <v>194.03333333333333</v>
      </c>
      <c r="I111" s="266">
        <v>191.96666666666667</v>
      </c>
      <c r="J111" s="266">
        <v>201.46666666666667</v>
      </c>
      <c r="K111" s="266">
        <v>203.53333333333333</v>
      </c>
      <c r="L111" s="266">
        <v>206.21666666666667</v>
      </c>
      <c r="M111" s="267">
        <v>200.85</v>
      </c>
      <c r="N111" s="267">
        <v>196.1</v>
      </c>
      <c r="O111" s="267">
        <v>81627200</v>
      </c>
      <c r="P111" s="268">
        <v>2.6728820082966259E-2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1566.45</v>
      </c>
      <c r="F112" s="264">
        <v>1575.55</v>
      </c>
      <c r="G112" s="266">
        <v>1554.35</v>
      </c>
      <c r="H112" s="266">
        <v>1542.25</v>
      </c>
      <c r="I112" s="266">
        <v>1521.05</v>
      </c>
      <c r="J112" s="266">
        <v>1587.6499999999999</v>
      </c>
      <c r="K112" s="266">
        <v>1608.8500000000001</v>
      </c>
      <c r="L112" s="266">
        <v>1620.9499999999998</v>
      </c>
      <c r="M112" s="267">
        <v>1596.75</v>
      </c>
      <c r="N112" s="267">
        <v>1563.45</v>
      </c>
      <c r="O112" s="267">
        <v>25248000</v>
      </c>
      <c r="P112" s="268">
        <v>-3.023598820058997E-2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124.55</v>
      </c>
      <c r="F113" s="264">
        <v>124.68333333333334</v>
      </c>
      <c r="G113" s="266">
        <v>123.41666666666667</v>
      </c>
      <c r="H113" s="266">
        <v>122.28333333333333</v>
      </c>
      <c r="I113" s="266">
        <v>121.01666666666667</v>
      </c>
      <c r="J113" s="266">
        <v>125.81666666666668</v>
      </c>
      <c r="K113" s="266">
        <v>127.08333333333333</v>
      </c>
      <c r="L113" s="266">
        <v>128.2166666666667</v>
      </c>
      <c r="M113" s="267">
        <v>125.95</v>
      </c>
      <c r="N113" s="267">
        <v>123.55</v>
      </c>
      <c r="O113" s="267">
        <v>143754000</v>
      </c>
      <c r="P113" s="268">
        <v>1.3890799064777885E-2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1125.45</v>
      </c>
      <c r="F114" s="264">
        <v>1122.7666666666667</v>
      </c>
      <c r="G114" s="266">
        <v>1111.0333333333333</v>
      </c>
      <c r="H114" s="266">
        <v>1096.6166666666666</v>
      </c>
      <c r="I114" s="266">
        <v>1084.8833333333332</v>
      </c>
      <c r="J114" s="266">
        <v>1137.1833333333334</v>
      </c>
      <c r="K114" s="266">
        <v>1148.9166666666665</v>
      </c>
      <c r="L114" s="266">
        <v>1163.3333333333335</v>
      </c>
      <c r="M114" s="267">
        <v>1134.5</v>
      </c>
      <c r="N114" s="267">
        <v>1108.3499999999999</v>
      </c>
      <c r="O114" s="267">
        <v>1976000</v>
      </c>
      <c r="P114" s="268">
        <v>4.4673539518900345E-2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882.15</v>
      </c>
      <c r="F115" s="264">
        <v>851.68333333333339</v>
      </c>
      <c r="G115" s="266">
        <v>810.96666666666681</v>
      </c>
      <c r="H115" s="266">
        <v>739.78333333333342</v>
      </c>
      <c r="I115" s="266">
        <v>699.06666666666683</v>
      </c>
      <c r="J115" s="266">
        <v>922.86666666666679</v>
      </c>
      <c r="K115" s="266">
        <v>963.58333333333348</v>
      </c>
      <c r="L115" s="266">
        <v>1034.7666666666669</v>
      </c>
      <c r="M115" s="267">
        <v>892.4</v>
      </c>
      <c r="N115" s="267">
        <v>780.5</v>
      </c>
      <c r="O115" s="267">
        <v>17649625</v>
      </c>
      <c r="P115" s="268">
        <v>0.13307493540051679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452.95</v>
      </c>
      <c r="F116" s="264">
        <v>454.2833333333333</v>
      </c>
      <c r="G116" s="266">
        <v>450.21666666666658</v>
      </c>
      <c r="H116" s="266">
        <v>447.48333333333329</v>
      </c>
      <c r="I116" s="266">
        <v>443.41666666666657</v>
      </c>
      <c r="J116" s="266">
        <v>457.01666666666659</v>
      </c>
      <c r="K116" s="266">
        <v>461.08333333333331</v>
      </c>
      <c r="L116" s="266">
        <v>463.81666666666661</v>
      </c>
      <c r="M116" s="267">
        <v>458.35</v>
      </c>
      <c r="N116" s="267">
        <v>451.55</v>
      </c>
      <c r="O116" s="267">
        <v>81737600</v>
      </c>
      <c r="P116" s="268">
        <v>4.2273636103970294E-2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736.2</v>
      </c>
      <c r="F117" s="264">
        <v>729.31666666666661</v>
      </c>
      <c r="G117" s="266">
        <v>717.18333333333317</v>
      </c>
      <c r="H117" s="266">
        <v>698.16666666666652</v>
      </c>
      <c r="I117" s="266">
        <v>686.03333333333308</v>
      </c>
      <c r="J117" s="266">
        <v>748.33333333333326</v>
      </c>
      <c r="K117" s="266">
        <v>760.4666666666667</v>
      </c>
      <c r="L117" s="266">
        <v>779.48333333333335</v>
      </c>
      <c r="M117" s="267">
        <v>741.45</v>
      </c>
      <c r="N117" s="267">
        <v>710.3</v>
      </c>
      <c r="O117" s="267">
        <v>27966250</v>
      </c>
      <c r="P117" s="268">
        <v>-1.8038974719101125E-2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3942</v>
      </c>
      <c r="F118" s="264">
        <v>3941.4166666666665</v>
      </c>
      <c r="G118" s="266">
        <v>3911.6833333333329</v>
      </c>
      <c r="H118" s="266">
        <v>3881.3666666666663</v>
      </c>
      <c r="I118" s="266">
        <v>3851.6333333333328</v>
      </c>
      <c r="J118" s="266">
        <v>3971.7333333333331</v>
      </c>
      <c r="K118" s="266">
        <v>4001.4666666666667</v>
      </c>
      <c r="L118" s="266">
        <v>4031.7833333333333</v>
      </c>
      <c r="M118" s="267">
        <v>3971.15</v>
      </c>
      <c r="N118" s="267">
        <v>3911.1</v>
      </c>
      <c r="O118" s="267">
        <v>607250</v>
      </c>
      <c r="P118" s="268">
        <v>-6.1374795417348605E-3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857.4</v>
      </c>
      <c r="F119" s="264">
        <v>854.83333333333337</v>
      </c>
      <c r="G119" s="266">
        <v>840.9666666666667</v>
      </c>
      <c r="H119" s="266">
        <v>824.5333333333333</v>
      </c>
      <c r="I119" s="266">
        <v>810.66666666666663</v>
      </c>
      <c r="J119" s="266">
        <v>871.26666666666677</v>
      </c>
      <c r="K119" s="266">
        <v>885.13333333333333</v>
      </c>
      <c r="L119" s="266">
        <v>901.56666666666683</v>
      </c>
      <c r="M119" s="267">
        <v>868.7</v>
      </c>
      <c r="N119" s="267">
        <v>838.4</v>
      </c>
      <c r="O119" s="267">
        <v>14619825</v>
      </c>
      <c r="P119" s="268">
        <v>1.8097207859358842E-2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558.54999999999995</v>
      </c>
      <c r="F120" s="264">
        <v>560.66666666666663</v>
      </c>
      <c r="G120" s="266">
        <v>555.23333333333323</v>
      </c>
      <c r="H120" s="266">
        <v>551.91666666666663</v>
      </c>
      <c r="I120" s="266">
        <v>546.48333333333323</v>
      </c>
      <c r="J120" s="266">
        <v>563.98333333333323</v>
      </c>
      <c r="K120" s="266">
        <v>569.41666666666663</v>
      </c>
      <c r="L120" s="266">
        <v>572.73333333333323</v>
      </c>
      <c r="M120" s="267">
        <v>566.1</v>
      </c>
      <c r="N120" s="267">
        <v>557.35</v>
      </c>
      <c r="O120" s="267">
        <v>24685000</v>
      </c>
      <c r="P120" s="268">
        <v>2.7845729454015509E-2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1853.75</v>
      </c>
      <c r="F121" s="264">
        <v>1855.5333333333335</v>
      </c>
      <c r="G121" s="266">
        <v>1848.3166666666671</v>
      </c>
      <c r="H121" s="266">
        <v>1842.8833333333334</v>
      </c>
      <c r="I121" s="266">
        <v>1835.666666666667</v>
      </c>
      <c r="J121" s="266">
        <v>1860.9666666666672</v>
      </c>
      <c r="K121" s="266">
        <v>1868.1833333333338</v>
      </c>
      <c r="L121" s="266">
        <v>1873.6166666666672</v>
      </c>
      <c r="M121" s="267">
        <v>1862.75</v>
      </c>
      <c r="N121" s="267">
        <v>1850.1</v>
      </c>
      <c r="O121" s="267">
        <v>25620000</v>
      </c>
      <c r="P121" s="268">
        <v>1.1816372310511516E-2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159.9</v>
      </c>
      <c r="F122" s="264">
        <v>160.26666666666668</v>
      </c>
      <c r="G122" s="266">
        <v>158.98333333333335</v>
      </c>
      <c r="H122" s="266">
        <v>158.06666666666666</v>
      </c>
      <c r="I122" s="266">
        <v>156.78333333333333</v>
      </c>
      <c r="J122" s="266">
        <v>161.18333333333337</v>
      </c>
      <c r="K122" s="266">
        <v>162.46666666666673</v>
      </c>
      <c r="L122" s="266">
        <v>163.38333333333338</v>
      </c>
      <c r="M122" s="267">
        <v>161.55000000000001</v>
      </c>
      <c r="N122" s="267">
        <v>159.35</v>
      </c>
      <c r="O122" s="267">
        <v>51848440</v>
      </c>
      <c r="P122" s="268">
        <v>-1.0052819901175668E-2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2533.3000000000002</v>
      </c>
      <c r="F123" s="264">
        <v>2544.85</v>
      </c>
      <c r="G123" s="266">
        <v>2495</v>
      </c>
      <c r="H123" s="266">
        <v>2456.7000000000003</v>
      </c>
      <c r="I123" s="266">
        <v>2406.8500000000004</v>
      </c>
      <c r="J123" s="266">
        <v>2583.1499999999996</v>
      </c>
      <c r="K123" s="266">
        <v>2632.9999999999991</v>
      </c>
      <c r="L123" s="266">
        <v>2671.2999999999993</v>
      </c>
      <c r="M123" s="267">
        <v>2594.6999999999998</v>
      </c>
      <c r="N123" s="267">
        <v>2506.5500000000002</v>
      </c>
      <c r="O123" s="267">
        <v>1251300</v>
      </c>
      <c r="P123" s="268">
        <v>1.5335929892891918E-2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401.3</v>
      </c>
      <c r="F124" s="264">
        <v>397.18333333333339</v>
      </c>
      <c r="G124" s="266">
        <v>390.96666666666681</v>
      </c>
      <c r="H124" s="266">
        <v>380.63333333333344</v>
      </c>
      <c r="I124" s="266">
        <v>374.41666666666686</v>
      </c>
      <c r="J124" s="266">
        <v>407.51666666666677</v>
      </c>
      <c r="K124" s="266">
        <v>413.73333333333335</v>
      </c>
      <c r="L124" s="266">
        <v>424.06666666666672</v>
      </c>
      <c r="M124" s="267">
        <v>403.4</v>
      </c>
      <c r="N124" s="267">
        <v>386.85</v>
      </c>
      <c r="O124" s="267">
        <v>13193700</v>
      </c>
      <c r="P124" s="268">
        <v>1.4112112896903175E-2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533.54999999999995</v>
      </c>
      <c r="F125" s="264">
        <v>535.56666666666672</v>
      </c>
      <c r="G125" s="266">
        <v>530.28333333333342</v>
      </c>
      <c r="H125" s="266">
        <v>527.01666666666665</v>
      </c>
      <c r="I125" s="266">
        <v>521.73333333333335</v>
      </c>
      <c r="J125" s="266">
        <v>538.83333333333348</v>
      </c>
      <c r="K125" s="266">
        <v>544.11666666666679</v>
      </c>
      <c r="L125" s="266">
        <v>547.38333333333355</v>
      </c>
      <c r="M125" s="267">
        <v>540.85</v>
      </c>
      <c r="N125" s="267">
        <v>532.29999999999995</v>
      </c>
      <c r="O125" s="267">
        <v>19646000</v>
      </c>
      <c r="P125" s="268">
        <v>-1.8975332068311195E-2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3496.85</v>
      </c>
      <c r="F126" s="264">
        <v>3494.0499999999997</v>
      </c>
      <c r="G126" s="266">
        <v>3475.7999999999993</v>
      </c>
      <c r="H126" s="266">
        <v>3454.7499999999995</v>
      </c>
      <c r="I126" s="266">
        <v>3436.4999999999991</v>
      </c>
      <c r="J126" s="266">
        <v>3515.0999999999995</v>
      </c>
      <c r="K126" s="266">
        <v>3533.3500000000004</v>
      </c>
      <c r="L126" s="266">
        <v>3554.3999999999996</v>
      </c>
      <c r="M126" s="267">
        <v>3512.3</v>
      </c>
      <c r="N126" s="267">
        <v>3473</v>
      </c>
      <c r="O126" s="267">
        <v>9701400</v>
      </c>
      <c r="P126" s="268">
        <v>-1.7917881438289603E-2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6144.3</v>
      </c>
      <c r="F127" s="264">
        <v>6156.2833333333338</v>
      </c>
      <c r="G127" s="266">
        <v>6088.2166666666672</v>
      </c>
      <c r="H127" s="266">
        <v>6032.1333333333332</v>
      </c>
      <c r="I127" s="266">
        <v>5964.0666666666666</v>
      </c>
      <c r="J127" s="266">
        <v>6212.3666666666677</v>
      </c>
      <c r="K127" s="266">
        <v>6280.4333333333352</v>
      </c>
      <c r="L127" s="266">
        <v>6336.5166666666682</v>
      </c>
      <c r="M127" s="267">
        <v>6224.35</v>
      </c>
      <c r="N127" s="267">
        <v>6100.2</v>
      </c>
      <c r="O127" s="267">
        <v>1316400</v>
      </c>
      <c r="P127" s="268">
        <v>-5.5328310010764263E-2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5301.45</v>
      </c>
      <c r="F128" s="264">
        <v>5285.2999999999993</v>
      </c>
      <c r="G128" s="266">
        <v>5232.6999999999989</v>
      </c>
      <c r="H128" s="266">
        <v>5163.95</v>
      </c>
      <c r="I128" s="266">
        <v>5111.3499999999995</v>
      </c>
      <c r="J128" s="266">
        <v>5354.0499999999984</v>
      </c>
      <c r="K128" s="266">
        <v>5406.6499999999987</v>
      </c>
      <c r="L128" s="266">
        <v>5475.3999999999978</v>
      </c>
      <c r="M128" s="267">
        <v>5337.9</v>
      </c>
      <c r="N128" s="267">
        <v>5216.55</v>
      </c>
      <c r="O128" s="267">
        <v>711000</v>
      </c>
      <c r="P128" s="268">
        <v>2.302158273381295E-2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1262.6500000000001</v>
      </c>
      <c r="F129" s="264">
        <v>1270.4333333333334</v>
      </c>
      <c r="G129" s="266">
        <v>1247.2166666666667</v>
      </c>
      <c r="H129" s="266">
        <v>1231.7833333333333</v>
      </c>
      <c r="I129" s="266">
        <v>1208.5666666666666</v>
      </c>
      <c r="J129" s="266">
        <v>1285.8666666666668</v>
      </c>
      <c r="K129" s="266">
        <v>1309.0833333333335</v>
      </c>
      <c r="L129" s="266">
        <v>1324.5166666666669</v>
      </c>
      <c r="M129" s="267">
        <v>1293.6500000000001</v>
      </c>
      <c r="N129" s="267">
        <v>1255</v>
      </c>
      <c r="O129" s="267">
        <v>10630100</v>
      </c>
      <c r="P129" s="268">
        <v>7.9965457685664945E-2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1711.55</v>
      </c>
      <c r="F130" s="264">
        <v>1714.9333333333334</v>
      </c>
      <c r="G130" s="266">
        <v>1699.8666666666668</v>
      </c>
      <c r="H130" s="266">
        <v>1688.1833333333334</v>
      </c>
      <c r="I130" s="266">
        <v>1673.1166666666668</v>
      </c>
      <c r="J130" s="266">
        <v>1726.6166666666668</v>
      </c>
      <c r="K130" s="266">
        <v>1741.6833333333334</v>
      </c>
      <c r="L130" s="266">
        <v>1753.3666666666668</v>
      </c>
      <c r="M130" s="267">
        <v>1730</v>
      </c>
      <c r="N130" s="267">
        <v>1703.25</v>
      </c>
      <c r="O130" s="267">
        <v>13181350</v>
      </c>
      <c r="P130" s="268">
        <v>-1.6684073107049609E-2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283.35000000000002</v>
      </c>
      <c r="F131" s="264">
        <v>283.7166666666667</v>
      </c>
      <c r="G131" s="266">
        <v>280.83333333333337</v>
      </c>
      <c r="H131" s="266">
        <v>278.31666666666666</v>
      </c>
      <c r="I131" s="266">
        <v>275.43333333333334</v>
      </c>
      <c r="J131" s="266">
        <v>286.23333333333341</v>
      </c>
      <c r="K131" s="266">
        <v>289.11666666666673</v>
      </c>
      <c r="L131" s="266">
        <v>291.63333333333344</v>
      </c>
      <c r="M131" s="267">
        <v>286.60000000000002</v>
      </c>
      <c r="N131" s="267">
        <v>281.2</v>
      </c>
      <c r="O131" s="267">
        <v>34834000</v>
      </c>
      <c r="P131" s="268">
        <v>3.6541093852288285E-2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171.8</v>
      </c>
      <c r="F132" s="264">
        <v>173.21666666666667</v>
      </c>
      <c r="G132" s="266">
        <v>169.43333333333334</v>
      </c>
      <c r="H132" s="266">
        <v>167.06666666666666</v>
      </c>
      <c r="I132" s="266">
        <v>163.28333333333333</v>
      </c>
      <c r="J132" s="266">
        <v>175.58333333333334</v>
      </c>
      <c r="K132" s="266">
        <v>179.3666666666667</v>
      </c>
      <c r="L132" s="266">
        <v>181.73333333333335</v>
      </c>
      <c r="M132" s="267">
        <v>177</v>
      </c>
      <c r="N132" s="267">
        <v>170.85</v>
      </c>
      <c r="O132" s="267">
        <v>75954000</v>
      </c>
      <c r="P132" s="268">
        <v>-4.1130131798212392E-2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541.20000000000005</v>
      </c>
      <c r="F133" s="264">
        <v>539.20000000000005</v>
      </c>
      <c r="G133" s="266">
        <v>534.95000000000005</v>
      </c>
      <c r="H133" s="266">
        <v>528.70000000000005</v>
      </c>
      <c r="I133" s="266">
        <v>524.45000000000005</v>
      </c>
      <c r="J133" s="266">
        <v>545.45000000000005</v>
      </c>
      <c r="K133" s="266">
        <v>549.70000000000005</v>
      </c>
      <c r="L133" s="266">
        <v>555.95000000000005</v>
      </c>
      <c r="M133" s="267">
        <v>543.45000000000005</v>
      </c>
      <c r="N133" s="267">
        <v>532.95000000000005</v>
      </c>
      <c r="O133" s="267">
        <v>10261200</v>
      </c>
      <c r="P133" s="268">
        <v>-2.597106731974029E-2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10353.200000000001</v>
      </c>
      <c r="F134" s="264">
        <v>10330.783333333333</v>
      </c>
      <c r="G134" s="266">
        <v>10283.566666666666</v>
      </c>
      <c r="H134" s="266">
        <v>10213.933333333332</v>
      </c>
      <c r="I134" s="266">
        <v>10166.716666666665</v>
      </c>
      <c r="J134" s="266">
        <v>10400.416666666666</v>
      </c>
      <c r="K134" s="266">
        <v>10447.633333333333</v>
      </c>
      <c r="L134" s="266">
        <v>10517.266666666666</v>
      </c>
      <c r="M134" s="267">
        <v>10378</v>
      </c>
      <c r="N134" s="267">
        <v>10261.15</v>
      </c>
      <c r="O134" s="267">
        <v>3363450</v>
      </c>
      <c r="P134" s="268">
        <v>3.7153088630259624E-3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1108.95</v>
      </c>
      <c r="F135" s="264">
        <v>1097.0999999999999</v>
      </c>
      <c r="G135" s="266">
        <v>1075.1999999999998</v>
      </c>
      <c r="H135" s="266">
        <v>1041.4499999999998</v>
      </c>
      <c r="I135" s="266">
        <v>1019.5499999999997</v>
      </c>
      <c r="J135" s="266">
        <v>1130.8499999999999</v>
      </c>
      <c r="K135" s="266">
        <v>1152.75</v>
      </c>
      <c r="L135" s="266">
        <v>1186.5</v>
      </c>
      <c r="M135" s="267">
        <v>1119</v>
      </c>
      <c r="N135" s="267">
        <v>1063.3499999999999</v>
      </c>
      <c r="O135" s="267">
        <v>9756600</v>
      </c>
      <c r="P135" s="268">
        <v>8.2563106796116503E-2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3241.45</v>
      </c>
      <c r="F136" s="264">
        <v>3239.8333333333335</v>
      </c>
      <c r="G136" s="266">
        <v>3209.666666666667</v>
      </c>
      <c r="H136" s="266">
        <v>3177.8833333333337</v>
      </c>
      <c r="I136" s="266">
        <v>3147.7166666666672</v>
      </c>
      <c r="J136" s="266">
        <v>3271.6166666666668</v>
      </c>
      <c r="K136" s="266">
        <v>3301.7833333333338</v>
      </c>
      <c r="L136" s="266">
        <v>3333.5666666666666</v>
      </c>
      <c r="M136" s="267">
        <v>3270</v>
      </c>
      <c r="N136" s="267">
        <v>3208.05</v>
      </c>
      <c r="O136" s="267">
        <v>2642000</v>
      </c>
      <c r="P136" s="268">
        <v>-1.9643396796615292E-3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1625.85</v>
      </c>
      <c r="F137" s="264">
        <v>1622.5</v>
      </c>
      <c r="G137" s="266">
        <v>1576.7</v>
      </c>
      <c r="H137" s="266">
        <v>1527.55</v>
      </c>
      <c r="I137" s="266">
        <v>1481.75</v>
      </c>
      <c r="J137" s="266">
        <v>1671.65</v>
      </c>
      <c r="K137" s="266">
        <v>1717.4500000000003</v>
      </c>
      <c r="L137" s="266">
        <v>1766.6000000000001</v>
      </c>
      <c r="M137" s="267">
        <v>1668.3</v>
      </c>
      <c r="N137" s="267">
        <v>1573.35</v>
      </c>
      <c r="O137" s="267">
        <v>1222000</v>
      </c>
      <c r="P137" s="268">
        <v>9.2241687522345364E-2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975.2</v>
      </c>
      <c r="F138" s="264">
        <v>975.81666666666661</v>
      </c>
      <c r="G138" s="266">
        <v>965.68333333333317</v>
      </c>
      <c r="H138" s="266">
        <v>956.16666666666652</v>
      </c>
      <c r="I138" s="266">
        <v>946.03333333333308</v>
      </c>
      <c r="J138" s="266">
        <v>985.33333333333326</v>
      </c>
      <c r="K138" s="266">
        <v>995.4666666666667</v>
      </c>
      <c r="L138" s="266">
        <v>1004.9833333333333</v>
      </c>
      <c r="M138" s="267">
        <v>985.95</v>
      </c>
      <c r="N138" s="267">
        <v>966.3</v>
      </c>
      <c r="O138" s="267">
        <v>5464800</v>
      </c>
      <c r="P138" s="268">
        <v>-1.6077170418006431E-3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1194.4000000000001</v>
      </c>
      <c r="F139" s="264">
        <v>1197.1166666666666</v>
      </c>
      <c r="G139" s="266">
        <v>1179.6333333333332</v>
      </c>
      <c r="H139" s="266">
        <v>1164.8666666666666</v>
      </c>
      <c r="I139" s="266">
        <v>1147.3833333333332</v>
      </c>
      <c r="J139" s="266">
        <v>1211.8833333333332</v>
      </c>
      <c r="K139" s="266">
        <v>1229.3666666666663</v>
      </c>
      <c r="L139" s="266">
        <v>1244.1333333333332</v>
      </c>
      <c r="M139" s="267">
        <v>1214.5999999999999</v>
      </c>
      <c r="N139" s="267">
        <v>1182.3499999999999</v>
      </c>
      <c r="O139" s="267">
        <v>2840000</v>
      </c>
      <c r="P139" s="268">
        <v>8.5626911314984705E-2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98.1</v>
      </c>
      <c r="F140" s="264">
        <v>98.483333333333334</v>
      </c>
      <c r="G140" s="266">
        <v>97.416666666666671</v>
      </c>
      <c r="H140" s="266">
        <v>96.733333333333334</v>
      </c>
      <c r="I140" s="266">
        <v>95.666666666666671</v>
      </c>
      <c r="J140" s="266">
        <v>99.166666666666671</v>
      </c>
      <c r="K140" s="266">
        <v>100.23333333333333</v>
      </c>
      <c r="L140" s="266">
        <v>100.91666666666667</v>
      </c>
      <c r="M140" s="267">
        <v>99.55</v>
      </c>
      <c r="N140" s="267">
        <v>97.8</v>
      </c>
      <c r="O140" s="267">
        <v>100514700</v>
      </c>
      <c r="P140" s="268">
        <v>-1.5165217391304348E-2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2677.9</v>
      </c>
      <c r="F141" s="264">
        <v>2672.9</v>
      </c>
      <c r="G141" s="266">
        <v>2622</v>
      </c>
      <c r="H141" s="266">
        <v>2566.1</v>
      </c>
      <c r="I141" s="266">
        <v>2515.1999999999998</v>
      </c>
      <c r="J141" s="266">
        <v>2728.8</v>
      </c>
      <c r="K141" s="266">
        <v>2779.7000000000007</v>
      </c>
      <c r="L141" s="266">
        <v>2835.6000000000004</v>
      </c>
      <c r="M141" s="267">
        <v>2723.8</v>
      </c>
      <c r="N141" s="267">
        <v>2617</v>
      </c>
      <c r="O141" s="267">
        <v>2291300</v>
      </c>
      <c r="P141" s="268">
        <v>-4.8858447488584478E-2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119959.6</v>
      </c>
      <c r="F142" s="264">
        <v>120195.76666666666</v>
      </c>
      <c r="G142" s="266">
        <v>119664.83333333333</v>
      </c>
      <c r="H142" s="266">
        <v>119370.06666666667</v>
      </c>
      <c r="I142" s="266">
        <v>118839.13333333333</v>
      </c>
      <c r="J142" s="266">
        <v>120490.53333333333</v>
      </c>
      <c r="K142" s="266">
        <v>121021.46666666667</v>
      </c>
      <c r="L142" s="266">
        <v>121316.23333333332</v>
      </c>
      <c r="M142" s="267">
        <v>120726.7</v>
      </c>
      <c r="N142" s="267">
        <v>119901</v>
      </c>
      <c r="O142" s="267">
        <v>34035</v>
      </c>
      <c r="P142" s="268">
        <v>-4.5167625192874178E-2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1482.35</v>
      </c>
      <c r="F143" s="264">
        <v>1485.4166666666667</v>
      </c>
      <c r="G143" s="266">
        <v>1474.9333333333334</v>
      </c>
      <c r="H143" s="266">
        <v>1467.5166666666667</v>
      </c>
      <c r="I143" s="266">
        <v>1457.0333333333333</v>
      </c>
      <c r="J143" s="266">
        <v>1492.8333333333335</v>
      </c>
      <c r="K143" s="266">
        <v>1503.3166666666666</v>
      </c>
      <c r="L143" s="266">
        <v>1510.7333333333336</v>
      </c>
      <c r="M143" s="267">
        <v>1495.9</v>
      </c>
      <c r="N143" s="267">
        <v>1478</v>
      </c>
      <c r="O143" s="267">
        <v>6679750</v>
      </c>
      <c r="P143" s="268">
        <v>1.3011927600300276E-2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115.95</v>
      </c>
      <c r="F144" s="264">
        <v>115.18333333333334</v>
      </c>
      <c r="G144" s="266">
        <v>110.31666666666668</v>
      </c>
      <c r="H144" s="266">
        <v>104.68333333333334</v>
      </c>
      <c r="I144" s="266">
        <v>99.816666666666677</v>
      </c>
      <c r="J144" s="266">
        <v>120.81666666666668</v>
      </c>
      <c r="K144" s="266">
        <v>125.68333333333335</v>
      </c>
      <c r="L144" s="266">
        <v>131.31666666666666</v>
      </c>
      <c r="M144" s="267">
        <v>120.05</v>
      </c>
      <c r="N144" s="267">
        <v>109.55</v>
      </c>
      <c r="O144" s="267">
        <v>87105000</v>
      </c>
      <c r="P144" s="268">
        <v>2.4167098221992058E-3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5205.6000000000004</v>
      </c>
      <c r="F145" s="264">
        <v>5214.3</v>
      </c>
      <c r="G145" s="266">
        <v>5143.9000000000005</v>
      </c>
      <c r="H145" s="266">
        <v>5082.2000000000007</v>
      </c>
      <c r="I145" s="266">
        <v>5011.8000000000011</v>
      </c>
      <c r="J145" s="266">
        <v>5276</v>
      </c>
      <c r="K145" s="266">
        <v>5346.4</v>
      </c>
      <c r="L145" s="266">
        <v>5408.0999999999995</v>
      </c>
      <c r="M145" s="267">
        <v>5284.7</v>
      </c>
      <c r="N145" s="267">
        <v>5152.6000000000004</v>
      </c>
      <c r="O145" s="267">
        <v>1542450</v>
      </c>
      <c r="P145" s="268">
        <v>-2.9165856503985999E-4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3877.35</v>
      </c>
      <c r="F146" s="264">
        <v>3882.9666666666667</v>
      </c>
      <c r="G146" s="266">
        <v>3848.7333333333336</v>
      </c>
      <c r="H146" s="266">
        <v>3820.1166666666668</v>
      </c>
      <c r="I146" s="266">
        <v>3785.8833333333337</v>
      </c>
      <c r="J146" s="266">
        <v>3911.5833333333335</v>
      </c>
      <c r="K146" s="266">
        <v>3945.8166666666662</v>
      </c>
      <c r="L146" s="266">
        <v>3974.4333333333334</v>
      </c>
      <c r="M146" s="267">
        <v>3917.2</v>
      </c>
      <c r="N146" s="267">
        <v>3854.35</v>
      </c>
      <c r="O146" s="267">
        <v>852000</v>
      </c>
      <c r="P146" s="268">
        <v>6.7352002835873804E-3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24461.95</v>
      </c>
      <c r="F147" s="264">
        <v>24525.45</v>
      </c>
      <c r="G147" s="266">
        <v>24347.600000000002</v>
      </c>
      <c r="H147" s="266">
        <v>24233.25</v>
      </c>
      <c r="I147" s="266">
        <v>24055.4</v>
      </c>
      <c r="J147" s="266">
        <v>24639.800000000003</v>
      </c>
      <c r="K147" s="266">
        <v>24817.65</v>
      </c>
      <c r="L147" s="266">
        <v>24932.000000000004</v>
      </c>
      <c r="M147" s="267">
        <v>24703.3</v>
      </c>
      <c r="N147" s="267">
        <v>24411.1</v>
      </c>
      <c r="O147" s="267">
        <v>435360</v>
      </c>
      <c r="P147" s="268">
        <v>1.011680309022349E-3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195.85</v>
      </c>
      <c r="F148" s="264">
        <v>195.11666666666665</v>
      </c>
      <c r="G148" s="266">
        <v>192.43333333333328</v>
      </c>
      <c r="H148" s="266">
        <v>189.01666666666662</v>
      </c>
      <c r="I148" s="266">
        <v>186.33333333333326</v>
      </c>
      <c r="J148" s="266">
        <v>198.5333333333333</v>
      </c>
      <c r="K148" s="266">
        <v>201.21666666666664</v>
      </c>
      <c r="L148" s="266">
        <v>204.63333333333333</v>
      </c>
      <c r="M148" s="267">
        <v>197.8</v>
      </c>
      <c r="N148" s="267">
        <v>191.7</v>
      </c>
      <c r="O148" s="267">
        <v>82773000</v>
      </c>
      <c r="P148" s="268">
        <v>-8.0888697152717865E-3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303.60000000000002</v>
      </c>
      <c r="F149" s="264">
        <v>304.36666666666667</v>
      </c>
      <c r="G149" s="266">
        <v>301.73333333333335</v>
      </c>
      <c r="H149" s="266">
        <v>299.86666666666667</v>
      </c>
      <c r="I149" s="266">
        <v>297.23333333333335</v>
      </c>
      <c r="J149" s="266">
        <v>306.23333333333335</v>
      </c>
      <c r="K149" s="266">
        <v>308.86666666666667</v>
      </c>
      <c r="L149" s="266">
        <v>310.73333333333335</v>
      </c>
      <c r="M149" s="267">
        <v>307</v>
      </c>
      <c r="N149" s="267">
        <v>302.5</v>
      </c>
      <c r="O149" s="267">
        <v>101775000</v>
      </c>
      <c r="P149" s="268">
        <v>-1.0471356901178392E-2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1451.3</v>
      </c>
      <c r="F150" s="264">
        <v>1458.8500000000001</v>
      </c>
      <c r="G150" s="266">
        <v>1428.4000000000003</v>
      </c>
      <c r="H150" s="266">
        <v>1405.5000000000002</v>
      </c>
      <c r="I150" s="266">
        <v>1375.0500000000004</v>
      </c>
      <c r="J150" s="266">
        <v>1481.7500000000002</v>
      </c>
      <c r="K150" s="266">
        <v>1512.2</v>
      </c>
      <c r="L150" s="266">
        <v>1535.1000000000001</v>
      </c>
      <c r="M150" s="267">
        <v>1489.3</v>
      </c>
      <c r="N150" s="267">
        <v>1435.95</v>
      </c>
      <c r="O150" s="267">
        <v>8197000</v>
      </c>
      <c r="P150" s="268">
        <v>-2.8135114947298531E-2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4384.3</v>
      </c>
      <c r="F151" s="264">
        <v>4384.4333333333334</v>
      </c>
      <c r="G151" s="266">
        <v>4349.916666666667</v>
      </c>
      <c r="H151" s="266">
        <v>4315.5333333333338</v>
      </c>
      <c r="I151" s="266">
        <v>4281.0166666666673</v>
      </c>
      <c r="J151" s="266">
        <v>4418.8166666666666</v>
      </c>
      <c r="K151" s="266">
        <v>4453.333333333333</v>
      </c>
      <c r="L151" s="266">
        <v>4487.7166666666662</v>
      </c>
      <c r="M151" s="267">
        <v>4418.95</v>
      </c>
      <c r="N151" s="267">
        <v>4350.05</v>
      </c>
      <c r="O151" s="267">
        <v>812200</v>
      </c>
      <c r="P151" s="268">
        <v>-7.575757575757576E-3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199.35</v>
      </c>
      <c r="F152" s="264">
        <v>199.80000000000004</v>
      </c>
      <c r="G152" s="266">
        <v>197.10000000000008</v>
      </c>
      <c r="H152" s="266">
        <v>194.85000000000005</v>
      </c>
      <c r="I152" s="266">
        <v>192.15000000000009</v>
      </c>
      <c r="J152" s="266">
        <v>202.05000000000007</v>
      </c>
      <c r="K152" s="266">
        <v>204.75000000000006</v>
      </c>
      <c r="L152" s="266">
        <v>207.00000000000006</v>
      </c>
      <c r="M152" s="267">
        <v>202.5</v>
      </c>
      <c r="N152" s="267">
        <v>197.55</v>
      </c>
      <c r="O152" s="267">
        <v>59440150</v>
      </c>
      <c r="P152" s="268">
        <v>-1.0352636687156261E-3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38013.550000000003</v>
      </c>
      <c r="F153" s="264">
        <v>38141.866666666669</v>
      </c>
      <c r="G153" s="266">
        <v>37663.733333333337</v>
      </c>
      <c r="H153" s="266">
        <v>37313.916666666672</v>
      </c>
      <c r="I153" s="266">
        <v>36835.78333333334</v>
      </c>
      <c r="J153" s="266">
        <v>38491.683333333334</v>
      </c>
      <c r="K153" s="266">
        <v>38969.816666666666</v>
      </c>
      <c r="L153" s="266">
        <v>39319.633333333331</v>
      </c>
      <c r="M153" s="267">
        <v>38620</v>
      </c>
      <c r="N153" s="267">
        <v>37792.050000000003</v>
      </c>
      <c r="O153" s="267">
        <v>174120</v>
      </c>
      <c r="P153" s="268">
        <v>-3.8616665236419806E-3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966.55</v>
      </c>
      <c r="F154" s="264">
        <v>971.88333333333333</v>
      </c>
      <c r="G154" s="266">
        <v>958.76666666666665</v>
      </c>
      <c r="H154" s="266">
        <v>950.98333333333335</v>
      </c>
      <c r="I154" s="266">
        <v>937.86666666666667</v>
      </c>
      <c r="J154" s="266">
        <v>979.66666666666663</v>
      </c>
      <c r="K154" s="266">
        <v>992.78333333333319</v>
      </c>
      <c r="L154" s="266">
        <v>1000.5666666666666</v>
      </c>
      <c r="M154" s="267">
        <v>985</v>
      </c>
      <c r="N154" s="267">
        <v>964.1</v>
      </c>
      <c r="O154" s="267">
        <v>13722750</v>
      </c>
      <c r="P154" s="268">
        <v>2.7805864509605663E-2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7145.1</v>
      </c>
      <c r="F155" s="264">
        <v>7159.916666666667</v>
      </c>
      <c r="G155" s="266">
        <v>7078.2833333333338</v>
      </c>
      <c r="H155" s="266">
        <v>7011.4666666666672</v>
      </c>
      <c r="I155" s="266">
        <v>6929.8333333333339</v>
      </c>
      <c r="J155" s="266">
        <v>7226.7333333333336</v>
      </c>
      <c r="K155" s="266">
        <v>7308.3666666666668</v>
      </c>
      <c r="L155" s="266">
        <v>7375.1833333333334</v>
      </c>
      <c r="M155" s="267">
        <v>7241.55</v>
      </c>
      <c r="N155" s="267">
        <v>7093.1</v>
      </c>
      <c r="O155" s="267">
        <v>2091725</v>
      </c>
      <c r="P155" s="268">
        <v>1.9172909434192094E-2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216.65</v>
      </c>
      <c r="F156" s="264">
        <v>216.58333333333334</v>
      </c>
      <c r="G156" s="266">
        <v>214.81666666666669</v>
      </c>
      <c r="H156" s="266">
        <v>212.98333333333335</v>
      </c>
      <c r="I156" s="266">
        <v>211.2166666666667</v>
      </c>
      <c r="J156" s="266">
        <v>218.41666666666669</v>
      </c>
      <c r="K156" s="266">
        <v>220.18333333333334</v>
      </c>
      <c r="L156" s="266">
        <v>222.01666666666668</v>
      </c>
      <c r="M156" s="267">
        <v>218.35</v>
      </c>
      <c r="N156" s="267">
        <v>214.75</v>
      </c>
      <c r="O156" s="267">
        <v>42648000</v>
      </c>
      <c r="P156" s="268">
        <v>-2.3626373626373626E-2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412.55</v>
      </c>
      <c r="F157" s="264">
        <v>412.8</v>
      </c>
      <c r="G157" s="266">
        <v>407.3</v>
      </c>
      <c r="H157" s="266">
        <v>402.05</v>
      </c>
      <c r="I157" s="266">
        <v>396.55</v>
      </c>
      <c r="J157" s="266">
        <v>418.05</v>
      </c>
      <c r="K157" s="266">
        <v>423.55</v>
      </c>
      <c r="L157" s="266">
        <v>428.8</v>
      </c>
      <c r="M157" s="267">
        <v>418.3</v>
      </c>
      <c r="N157" s="267">
        <v>407.55</v>
      </c>
      <c r="O157" s="267">
        <v>60457750</v>
      </c>
      <c r="P157" s="268">
        <v>5.0922807490233056E-2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2659.6</v>
      </c>
      <c r="F158" s="264">
        <v>2662.6833333333334</v>
      </c>
      <c r="G158" s="266">
        <v>2652.3666666666668</v>
      </c>
      <c r="H158" s="266">
        <v>2645.1333333333332</v>
      </c>
      <c r="I158" s="266">
        <v>2634.8166666666666</v>
      </c>
      <c r="J158" s="266">
        <v>2669.916666666667</v>
      </c>
      <c r="K158" s="266">
        <v>2680.2333333333336</v>
      </c>
      <c r="L158" s="266">
        <v>2687.4666666666672</v>
      </c>
      <c r="M158" s="267">
        <v>2673</v>
      </c>
      <c r="N158" s="267">
        <v>2655.45</v>
      </c>
      <c r="O158" s="267">
        <v>2543500</v>
      </c>
      <c r="P158" s="268">
        <v>-5.893909626719057E-4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3420.9</v>
      </c>
      <c r="F159" s="264">
        <v>3414.5833333333335</v>
      </c>
      <c r="G159" s="266">
        <v>3398.2166666666672</v>
      </c>
      <c r="H159" s="266">
        <v>3375.5333333333338</v>
      </c>
      <c r="I159" s="266">
        <v>3359.1666666666674</v>
      </c>
      <c r="J159" s="266">
        <v>3437.2666666666669</v>
      </c>
      <c r="K159" s="266">
        <v>3453.6333333333328</v>
      </c>
      <c r="L159" s="266">
        <v>3476.3166666666666</v>
      </c>
      <c r="M159" s="267">
        <v>3430.95</v>
      </c>
      <c r="N159" s="267">
        <v>3391.9</v>
      </c>
      <c r="O159" s="267">
        <v>3467750</v>
      </c>
      <c r="P159" s="268">
        <v>-2.445163610212154E-3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91.45</v>
      </c>
      <c r="F160" s="264">
        <v>91.5</v>
      </c>
      <c r="G160" s="266">
        <v>90.55</v>
      </c>
      <c r="H160" s="266">
        <v>89.649999999999991</v>
      </c>
      <c r="I160" s="266">
        <v>88.699999999999989</v>
      </c>
      <c r="J160" s="266">
        <v>92.4</v>
      </c>
      <c r="K160" s="266">
        <v>93.35</v>
      </c>
      <c r="L160" s="266">
        <v>94.250000000000014</v>
      </c>
      <c r="M160" s="267">
        <v>92.45</v>
      </c>
      <c r="N160" s="267">
        <v>90.6</v>
      </c>
      <c r="O160" s="267">
        <v>234656000</v>
      </c>
      <c r="P160" s="268">
        <v>5.5536510113129928E-3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5681.35</v>
      </c>
      <c r="F161" s="264">
        <v>5680.6833333333343</v>
      </c>
      <c r="G161" s="266">
        <v>5636.7666666666682</v>
      </c>
      <c r="H161" s="266">
        <v>5592.1833333333343</v>
      </c>
      <c r="I161" s="266">
        <v>5548.2666666666682</v>
      </c>
      <c r="J161" s="266">
        <v>5725.2666666666682</v>
      </c>
      <c r="K161" s="266">
        <v>5769.1833333333343</v>
      </c>
      <c r="L161" s="266">
        <v>5813.7666666666682</v>
      </c>
      <c r="M161" s="267">
        <v>5724.6</v>
      </c>
      <c r="N161" s="267">
        <v>5636.1</v>
      </c>
      <c r="O161" s="267">
        <v>1957100</v>
      </c>
      <c r="P161" s="268">
        <v>-5.0330452465683784E-3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232.9</v>
      </c>
      <c r="F162" s="264">
        <v>234.35</v>
      </c>
      <c r="G162" s="266">
        <v>230.85</v>
      </c>
      <c r="H162" s="266">
        <v>228.8</v>
      </c>
      <c r="I162" s="266">
        <v>225.3</v>
      </c>
      <c r="J162" s="266">
        <v>236.39999999999998</v>
      </c>
      <c r="K162" s="266">
        <v>239.89999999999998</v>
      </c>
      <c r="L162" s="266">
        <v>241.94999999999996</v>
      </c>
      <c r="M162" s="267">
        <v>237.85</v>
      </c>
      <c r="N162" s="267">
        <v>232.3</v>
      </c>
      <c r="O162" s="267">
        <v>85068000</v>
      </c>
      <c r="P162" s="268">
        <v>3.5132293674434906E-2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1819.95</v>
      </c>
      <c r="F163" s="264">
        <v>1812.9833333333333</v>
      </c>
      <c r="G163" s="266">
        <v>1787.9666666666667</v>
      </c>
      <c r="H163" s="266">
        <v>1755.9833333333333</v>
      </c>
      <c r="I163" s="266">
        <v>1730.9666666666667</v>
      </c>
      <c r="J163" s="266">
        <v>1844.9666666666667</v>
      </c>
      <c r="K163" s="266">
        <v>1869.9833333333336</v>
      </c>
      <c r="L163" s="266">
        <v>1901.9666666666667</v>
      </c>
      <c r="M163" s="267">
        <v>1838</v>
      </c>
      <c r="N163" s="267">
        <v>1781</v>
      </c>
      <c r="O163" s="267">
        <v>5548224</v>
      </c>
      <c r="P163" s="268">
        <v>2.3346595600930862E-2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1017.3</v>
      </c>
      <c r="F164" s="264">
        <v>1021.7000000000002</v>
      </c>
      <c r="G164" s="266">
        <v>1002.4000000000003</v>
      </c>
      <c r="H164" s="266">
        <v>987.50000000000011</v>
      </c>
      <c r="I164" s="266">
        <v>968.20000000000027</v>
      </c>
      <c r="J164" s="266">
        <v>1036.6000000000004</v>
      </c>
      <c r="K164" s="266">
        <v>1055.9000000000003</v>
      </c>
      <c r="L164" s="266">
        <v>1070.8000000000004</v>
      </c>
      <c r="M164" s="267">
        <v>1041</v>
      </c>
      <c r="N164" s="267">
        <v>1006.8</v>
      </c>
      <c r="O164" s="267">
        <v>3422950</v>
      </c>
      <c r="P164" s="268">
        <v>1.5124779430299974E-2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288.8</v>
      </c>
      <c r="F165" s="264">
        <v>290.38333333333338</v>
      </c>
      <c r="G165" s="266">
        <v>285.66666666666674</v>
      </c>
      <c r="H165" s="266">
        <v>282.53333333333336</v>
      </c>
      <c r="I165" s="266">
        <v>277.81666666666672</v>
      </c>
      <c r="J165" s="266">
        <v>293.51666666666677</v>
      </c>
      <c r="K165" s="266">
        <v>298.23333333333335</v>
      </c>
      <c r="L165" s="266">
        <v>301.36666666666679</v>
      </c>
      <c r="M165" s="267">
        <v>295.10000000000002</v>
      </c>
      <c r="N165" s="267">
        <v>287.25</v>
      </c>
      <c r="O165" s="267">
        <v>65342500</v>
      </c>
      <c r="P165" s="268">
        <v>-8.8357982555934775E-3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436.9</v>
      </c>
      <c r="F166" s="264">
        <v>435.11666666666662</v>
      </c>
      <c r="G166" s="266">
        <v>427.03333333333325</v>
      </c>
      <c r="H166" s="266">
        <v>417.16666666666663</v>
      </c>
      <c r="I166" s="266">
        <v>409.08333333333326</v>
      </c>
      <c r="J166" s="266">
        <v>444.98333333333323</v>
      </c>
      <c r="K166" s="266">
        <v>453.06666666666661</v>
      </c>
      <c r="L166" s="266">
        <v>462.93333333333322</v>
      </c>
      <c r="M166" s="267">
        <v>443.2</v>
      </c>
      <c r="N166" s="267">
        <v>425.25</v>
      </c>
      <c r="O166" s="267">
        <v>44442000</v>
      </c>
      <c r="P166" s="268">
        <v>2.0201092695468527E-2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2524.8000000000002</v>
      </c>
      <c r="F167" s="264">
        <v>2521.15</v>
      </c>
      <c r="G167" s="266">
        <v>2502.4</v>
      </c>
      <c r="H167" s="266">
        <v>2480</v>
      </c>
      <c r="I167" s="266">
        <v>2461.25</v>
      </c>
      <c r="J167" s="266">
        <v>2543.5500000000002</v>
      </c>
      <c r="K167" s="266">
        <v>2562.3000000000002</v>
      </c>
      <c r="L167" s="266">
        <v>2584.7000000000003</v>
      </c>
      <c r="M167" s="267">
        <v>2539.9</v>
      </c>
      <c r="N167" s="267">
        <v>2498.75</v>
      </c>
      <c r="O167" s="267">
        <v>41353000</v>
      </c>
      <c r="P167" s="268">
        <v>-3.8335872004464963E-2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115.65</v>
      </c>
      <c r="F168" s="264">
        <v>114.61666666666667</v>
      </c>
      <c r="G168" s="266">
        <v>112.03333333333335</v>
      </c>
      <c r="H168" s="266">
        <v>108.41666666666667</v>
      </c>
      <c r="I168" s="266">
        <v>105.83333333333334</v>
      </c>
      <c r="J168" s="266">
        <v>118.23333333333335</v>
      </c>
      <c r="K168" s="266">
        <v>120.81666666666666</v>
      </c>
      <c r="L168" s="266">
        <v>124.43333333333335</v>
      </c>
      <c r="M168" s="267">
        <v>117.2</v>
      </c>
      <c r="N168" s="267">
        <v>111</v>
      </c>
      <c r="O168" s="267">
        <v>170560000</v>
      </c>
      <c r="P168" s="268">
        <v>-6.0792951541850222E-2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783.3</v>
      </c>
      <c r="F169" s="264">
        <v>783.1</v>
      </c>
      <c r="G169" s="266">
        <v>776.2</v>
      </c>
      <c r="H169" s="266">
        <v>769.1</v>
      </c>
      <c r="I169" s="266">
        <v>762.2</v>
      </c>
      <c r="J169" s="266">
        <v>790.2</v>
      </c>
      <c r="K169" s="266">
        <v>797.09999999999991</v>
      </c>
      <c r="L169" s="266">
        <v>804.2</v>
      </c>
      <c r="M169" s="267">
        <v>790</v>
      </c>
      <c r="N169" s="267">
        <v>776</v>
      </c>
      <c r="O169" s="267">
        <v>16070400</v>
      </c>
      <c r="P169" s="268">
        <v>3.4237759357462802E-2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1453</v>
      </c>
      <c r="F170" s="264">
        <v>1456.3333333333333</v>
      </c>
      <c r="G170" s="266">
        <v>1445.4666666666665</v>
      </c>
      <c r="H170" s="266">
        <v>1437.9333333333332</v>
      </c>
      <c r="I170" s="266">
        <v>1427.0666666666664</v>
      </c>
      <c r="J170" s="266">
        <v>1463.8666666666666</v>
      </c>
      <c r="K170" s="266">
        <v>1474.7333333333333</v>
      </c>
      <c r="L170" s="266">
        <v>1482.2666666666667</v>
      </c>
      <c r="M170" s="267">
        <v>1467.2</v>
      </c>
      <c r="N170" s="267">
        <v>1448.8</v>
      </c>
      <c r="O170" s="267">
        <v>5970750</v>
      </c>
      <c r="P170" s="268">
        <v>2.116469984607491E-2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649.29999999999995</v>
      </c>
      <c r="F171" s="264">
        <v>650.63333333333333</v>
      </c>
      <c r="G171" s="266">
        <v>643.9666666666667</v>
      </c>
      <c r="H171" s="266">
        <v>638.63333333333333</v>
      </c>
      <c r="I171" s="266">
        <v>631.9666666666667</v>
      </c>
      <c r="J171" s="266">
        <v>655.9666666666667</v>
      </c>
      <c r="K171" s="266">
        <v>662.63333333333344</v>
      </c>
      <c r="L171" s="266">
        <v>667.9666666666667</v>
      </c>
      <c r="M171" s="267">
        <v>657.3</v>
      </c>
      <c r="N171" s="267">
        <v>645.29999999999995</v>
      </c>
      <c r="O171" s="267">
        <v>92775000</v>
      </c>
      <c r="P171" s="268">
        <v>-3.6559340779164139E-2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28601.9</v>
      </c>
      <c r="F172" s="264">
        <v>28692.366666666669</v>
      </c>
      <c r="G172" s="266">
        <v>28468.433333333338</v>
      </c>
      <c r="H172" s="266">
        <v>28334.966666666671</v>
      </c>
      <c r="I172" s="266">
        <v>28111.03333333334</v>
      </c>
      <c r="J172" s="266">
        <v>28825.833333333336</v>
      </c>
      <c r="K172" s="266">
        <v>29049.76666666667</v>
      </c>
      <c r="L172" s="266">
        <v>29183.233333333334</v>
      </c>
      <c r="M172" s="267">
        <v>28916.3</v>
      </c>
      <c r="N172" s="267">
        <v>28558.9</v>
      </c>
      <c r="O172" s="267">
        <v>156975</v>
      </c>
      <c r="P172" s="268">
        <v>-2.5416997617156473E-3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4156.3999999999996</v>
      </c>
      <c r="F173" s="264">
        <v>4110.4000000000005</v>
      </c>
      <c r="G173" s="266">
        <v>3959.0000000000009</v>
      </c>
      <c r="H173" s="266">
        <v>3761.6000000000004</v>
      </c>
      <c r="I173" s="266">
        <v>3610.2000000000007</v>
      </c>
      <c r="J173" s="266">
        <v>4307.8000000000011</v>
      </c>
      <c r="K173" s="266">
        <v>4459.2000000000007</v>
      </c>
      <c r="L173" s="266">
        <v>4656.6000000000013</v>
      </c>
      <c r="M173" s="267">
        <v>4261.8</v>
      </c>
      <c r="N173" s="267">
        <v>3913</v>
      </c>
      <c r="O173" s="267">
        <v>2143200</v>
      </c>
      <c r="P173" s="268">
        <v>1.1664936367772113E-5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2446.8000000000002</v>
      </c>
      <c r="F174" s="264">
        <v>2452.9333333333334</v>
      </c>
      <c r="G174" s="266">
        <v>2435.8666666666668</v>
      </c>
      <c r="H174" s="266">
        <v>2424.9333333333334</v>
      </c>
      <c r="I174" s="266">
        <v>2407.8666666666668</v>
      </c>
      <c r="J174" s="266">
        <v>2463.8666666666668</v>
      </c>
      <c r="K174" s="266">
        <v>2480.9333333333334</v>
      </c>
      <c r="L174" s="266">
        <v>2491.8666666666668</v>
      </c>
      <c r="M174" s="267">
        <v>2470</v>
      </c>
      <c r="N174" s="267">
        <v>2442</v>
      </c>
      <c r="O174" s="267">
        <v>4654125</v>
      </c>
      <c r="P174" s="268">
        <v>1.017418199576754E-2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2057.4</v>
      </c>
      <c r="F175" s="264">
        <v>2066.1166666666668</v>
      </c>
      <c r="G175" s="266">
        <v>2043.2833333333338</v>
      </c>
      <c r="H175" s="266">
        <v>2029.166666666667</v>
      </c>
      <c r="I175" s="266">
        <v>2006.3333333333339</v>
      </c>
      <c r="J175" s="266">
        <v>2080.2333333333336</v>
      </c>
      <c r="K175" s="266">
        <v>2103.0666666666666</v>
      </c>
      <c r="L175" s="266">
        <v>2117.1833333333334</v>
      </c>
      <c r="M175" s="267">
        <v>2088.9499999999998</v>
      </c>
      <c r="N175" s="267">
        <v>2052</v>
      </c>
      <c r="O175" s="267">
        <v>7707000</v>
      </c>
      <c r="P175" s="268">
        <v>1.7667564569798764E-2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1254.7</v>
      </c>
      <c r="F176" s="264">
        <v>1249.6499999999999</v>
      </c>
      <c r="G176" s="266">
        <v>1229.0499999999997</v>
      </c>
      <c r="H176" s="266">
        <v>1203.3999999999999</v>
      </c>
      <c r="I176" s="266">
        <v>1182.7999999999997</v>
      </c>
      <c r="J176" s="266">
        <v>1275.2999999999997</v>
      </c>
      <c r="K176" s="266">
        <v>1295.8999999999996</v>
      </c>
      <c r="L176" s="266">
        <v>1321.5499999999997</v>
      </c>
      <c r="M176" s="267">
        <v>1270.25</v>
      </c>
      <c r="N176" s="267">
        <v>1224</v>
      </c>
      <c r="O176" s="267">
        <v>16832900</v>
      </c>
      <c r="P176" s="268">
        <v>-6.9378484410489369E-3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695.1</v>
      </c>
      <c r="F177" s="264">
        <v>696.19999999999993</v>
      </c>
      <c r="G177" s="266">
        <v>689.39999999999986</v>
      </c>
      <c r="H177" s="266">
        <v>683.69999999999993</v>
      </c>
      <c r="I177" s="266">
        <v>676.89999999999986</v>
      </c>
      <c r="J177" s="266">
        <v>701.89999999999986</v>
      </c>
      <c r="K177" s="266">
        <v>708.69999999999982</v>
      </c>
      <c r="L177" s="266">
        <v>714.39999999999986</v>
      </c>
      <c r="M177" s="267">
        <v>703</v>
      </c>
      <c r="N177" s="267">
        <v>690.5</v>
      </c>
      <c r="O177" s="267">
        <v>7647000</v>
      </c>
      <c r="P177" s="268">
        <v>1.1307280301527474E-2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705.15</v>
      </c>
      <c r="F178" s="264">
        <v>707.51666666666677</v>
      </c>
      <c r="G178" s="266">
        <v>698.03333333333353</v>
      </c>
      <c r="H178" s="266">
        <v>690.91666666666674</v>
      </c>
      <c r="I178" s="266">
        <v>681.43333333333351</v>
      </c>
      <c r="J178" s="266">
        <v>714.63333333333355</v>
      </c>
      <c r="K178" s="266">
        <v>724.1166666666669</v>
      </c>
      <c r="L178" s="266">
        <v>731.23333333333358</v>
      </c>
      <c r="M178" s="267">
        <v>717</v>
      </c>
      <c r="N178" s="267">
        <v>700.4</v>
      </c>
      <c r="O178" s="267">
        <v>6802000</v>
      </c>
      <c r="P178" s="268">
        <v>5.0236406619385346E-3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1038.05</v>
      </c>
      <c r="F179" s="264">
        <v>1037.4166666666667</v>
      </c>
      <c r="G179" s="266">
        <v>1029.8333333333335</v>
      </c>
      <c r="H179" s="266">
        <v>1021.6166666666668</v>
      </c>
      <c r="I179" s="266">
        <v>1014.0333333333335</v>
      </c>
      <c r="J179" s="266">
        <v>1045.6333333333334</v>
      </c>
      <c r="K179" s="266">
        <v>1053.2166666666669</v>
      </c>
      <c r="L179" s="266">
        <v>1061.4333333333334</v>
      </c>
      <c r="M179" s="267">
        <v>1045</v>
      </c>
      <c r="N179" s="267">
        <v>1029.2</v>
      </c>
      <c r="O179" s="267">
        <v>12040600</v>
      </c>
      <c r="P179" s="268">
        <v>2.0606060606060607E-2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1803.4</v>
      </c>
      <c r="F180" s="264">
        <v>1815.4833333333333</v>
      </c>
      <c r="G180" s="266">
        <v>1780.9666666666667</v>
      </c>
      <c r="H180" s="266">
        <v>1758.5333333333333</v>
      </c>
      <c r="I180" s="266">
        <v>1724.0166666666667</v>
      </c>
      <c r="J180" s="266">
        <v>1837.9166666666667</v>
      </c>
      <c r="K180" s="266">
        <v>1872.4333333333336</v>
      </c>
      <c r="L180" s="266">
        <v>1894.8666666666668</v>
      </c>
      <c r="M180" s="267">
        <v>1850</v>
      </c>
      <c r="N180" s="267">
        <v>1793.05</v>
      </c>
      <c r="O180" s="267">
        <v>7246000</v>
      </c>
      <c r="P180" s="268">
        <v>3.997129529960531E-2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952.35</v>
      </c>
      <c r="F181" s="264">
        <v>953.94999999999993</v>
      </c>
      <c r="G181" s="266">
        <v>948.49999999999989</v>
      </c>
      <c r="H181" s="266">
        <v>944.65</v>
      </c>
      <c r="I181" s="266">
        <v>939.19999999999993</v>
      </c>
      <c r="J181" s="266">
        <v>957.79999999999984</v>
      </c>
      <c r="K181" s="266">
        <v>963.24999999999989</v>
      </c>
      <c r="L181" s="266">
        <v>967.0999999999998</v>
      </c>
      <c r="M181" s="267">
        <v>959.4</v>
      </c>
      <c r="N181" s="267">
        <v>950.1</v>
      </c>
      <c r="O181" s="267">
        <v>8192700</v>
      </c>
      <c r="P181" s="268">
        <v>-3.0977219501809667E-2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732.95</v>
      </c>
      <c r="F182" s="264">
        <v>733.96666666666658</v>
      </c>
      <c r="G182" s="266">
        <v>730.53333333333319</v>
      </c>
      <c r="H182" s="266">
        <v>728.11666666666656</v>
      </c>
      <c r="I182" s="266">
        <v>724.68333333333317</v>
      </c>
      <c r="J182" s="266">
        <v>736.38333333333321</v>
      </c>
      <c r="K182" s="266">
        <v>739.81666666666661</v>
      </c>
      <c r="L182" s="266">
        <v>742.23333333333323</v>
      </c>
      <c r="M182" s="267">
        <v>737.4</v>
      </c>
      <c r="N182" s="267">
        <v>731.55</v>
      </c>
      <c r="O182" s="267">
        <v>65441700</v>
      </c>
      <c r="P182" s="268">
        <v>9.2743176124126404E-3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338.2</v>
      </c>
      <c r="F183" s="264">
        <v>338.18333333333334</v>
      </c>
      <c r="G183" s="266">
        <v>335.26666666666665</v>
      </c>
      <c r="H183" s="266">
        <v>332.33333333333331</v>
      </c>
      <c r="I183" s="266">
        <v>329.41666666666663</v>
      </c>
      <c r="J183" s="266">
        <v>341.11666666666667</v>
      </c>
      <c r="K183" s="266">
        <v>344.0333333333333</v>
      </c>
      <c r="L183" s="266">
        <v>346.9666666666667</v>
      </c>
      <c r="M183" s="267">
        <v>341.1</v>
      </c>
      <c r="N183" s="267">
        <v>335.25</v>
      </c>
      <c r="O183" s="267">
        <v>108070875</v>
      </c>
      <c r="P183" s="268">
        <v>-9.3600823687248452E-4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137.15</v>
      </c>
      <c r="F184" s="264">
        <v>136.93333333333331</v>
      </c>
      <c r="G184" s="266">
        <v>135.86666666666662</v>
      </c>
      <c r="H184" s="266">
        <v>134.58333333333331</v>
      </c>
      <c r="I184" s="266">
        <v>133.51666666666662</v>
      </c>
      <c r="J184" s="266">
        <v>138.21666666666661</v>
      </c>
      <c r="K184" s="266">
        <v>139.28333333333327</v>
      </c>
      <c r="L184" s="266">
        <v>140.56666666666661</v>
      </c>
      <c r="M184" s="267">
        <v>138</v>
      </c>
      <c r="N184" s="267">
        <v>135.65</v>
      </c>
      <c r="O184" s="267">
        <v>224917000</v>
      </c>
      <c r="P184" s="268">
        <v>9.7823428711176329E-5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3865.9</v>
      </c>
      <c r="F185" s="264">
        <v>3887.1333333333332</v>
      </c>
      <c r="G185" s="266">
        <v>3827.4166666666665</v>
      </c>
      <c r="H185" s="266">
        <v>3788.9333333333334</v>
      </c>
      <c r="I185" s="266">
        <v>3729.2166666666667</v>
      </c>
      <c r="J185" s="266">
        <v>3925.6166666666663</v>
      </c>
      <c r="K185" s="266">
        <v>3985.3333333333335</v>
      </c>
      <c r="L185" s="266">
        <v>4023.8166666666662</v>
      </c>
      <c r="M185" s="267">
        <v>3946.85</v>
      </c>
      <c r="N185" s="267">
        <v>3848.65</v>
      </c>
      <c r="O185" s="267">
        <v>10943800</v>
      </c>
      <c r="P185" s="268">
        <v>-3.8514167986347075E-2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1293.45</v>
      </c>
      <c r="F186" s="264">
        <v>1305.8666666666668</v>
      </c>
      <c r="G186" s="266">
        <v>1276.0833333333335</v>
      </c>
      <c r="H186" s="266">
        <v>1258.7166666666667</v>
      </c>
      <c r="I186" s="266">
        <v>1228.9333333333334</v>
      </c>
      <c r="J186" s="266">
        <v>1323.2333333333336</v>
      </c>
      <c r="K186" s="266">
        <v>1353.0166666666669</v>
      </c>
      <c r="L186" s="266">
        <v>1370.3833333333337</v>
      </c>
      <c r="M186" s="267">
        <v>1335.65</v>
      </c>
      <c r="N186" s="267">
        <v>1288.5</v>
      </c>
      <c r="O186" s="267">
        <v>14189400</v>
      </c>
      <c r="P186" s="268">
        <v>-2.0420843343550658E-2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3635</v>
      </c>
      <c r="F187" s="264">
        <v>3638.9</v>
      </c>
      <c r="G187" s="266">
        <v>3602.8</v>
      </c>
      <c r="H187" s="266">
        <v>3570.6</v>
      </c>
      <c r="I187" s="266">
        <v>3534.5</v>
      </c>
      <c r="J187" s="266">
        <v>3671.1000000000004</v>
      </c>
      <c r="K187" s="266">
        <v>3707.2</v>
      </c>
      <c r="L187" s="266">
        <v>3739.4000000000005</v>
      </c>
      <c r="M187" s="267">
        <v>3675</v>
      </c>
      <c r="N187" s="267">
        <v>3606.7</v>
      </c>
      <c r="O187" s="267">
        <v>4821875</v>
      </c>
      <c r="P187" s="268">
        <v>9.5049173292019746E-3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2149.1</v>
      </c>
      <c r="F188" s="264">
        <v>2134.8166666666671</v>
      </c>
      <c r="G188" s="266">
        <v>2114.6333333333341</v>
      </c>
      <c r="H188" s="266">
        <v>2080.166666666667</v>
      </c>
      <c r="I188" s="266">
        <v>2059.983333333334</v>
      </c>
      <c r="J188" s="266">
        <v>2169.2833333333342</v>
      </c>
      <c r="K188" s="266">
        <v>2189.4666666666676</v>
      </c>
      <c r="L188" s="266">
        <v>2223.9333333333343</v>
      </c>
      <c r="M188" s="267">
        <v>2155</v>
      </c>
      <c r="N188" s="267">
        <v>2100.35</v>
      </c>
      <c r="O188" s="267">
        <v>1756000</v>
      </c>
      <c r="P188" s="268">
        <v>1.1520737327188941E-2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2985.95</v>
      </c>
      <c r="F189" s="264">
        <v>2991.9166666666665</v>
      </c>
      <c r="G189" s="266">
        <v>2971.9333333333329</v>
      </c>
      <c r="H189" s="266">
        <v>2957.9166666666665</v>
      </c>
      <c r="I189" s="266">
        <v>2937.9333333333329</v>
      </c>
      <c r="J189" s="266">
        <v>3005.9333333333329</v>
      </c>
      <c r="K189" s="266">
        <v>3025.9166666666665</v>
      </c>
      <c r="L189" s="266">
        <v>3039.9333333333329</v>
      </c>
      <c r="M189" s="267">
        <v>3011.9</v>
      </c>
      <c r="N189" s="267">
        <v>2977.9</v>
      </c>
      <c r="O189" s="267">
        <v>3227200</v>
      </c>
      <c r="P189" s="268">
        <v>9.2569427070302735E-3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2005.05</v>
      </c>
      <c r="F190" s="264">
        <v>2015.8166666666668</v>
      </c>
      <c r="G190" s="266">
        <v>1991.6333333333337</v>
      </c>
      <c r="H190" s="266">
        <v>1978.2166666666669</v>
      </c>
      <c r="I190" s="266">
        <v>1954.0333333333338</v>
      </c>
      <c r="J190" s="266">
        <v>2029.2333333333336</v>
      </c>
      <c r="K190" s="266">
        <v>2053.4166666666665</v>
      </c>
      <c r="L190" s="266">
        <v>2066.8333333333335</v>
      </c>
      <c r="M190" s="267">
        <v>2040</v>
      </c>
      <c r="N190" s="267">
        <v>2002.4</v>
      </c>
      <c r="O190" s="267">
        <v>7696500</v>
      </c>
      <c r="P190" s="268">
        <v>-2.6344919194155412E-2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1710.8</v>
      </c>
      <c r="F191" s="264">
        <v>1714.6333333333332</v>
      </c>
      <c r="G191" s="266">
        <v>1702.1666666666665</v>
      </c>
      <c r="H191" s="266">
        <v>1693.5333333333333</v>
      </c>
      <c r="I191" s="266">
        <v>1681.0666666666666</v>
      </c>
      <c r="J191" s="266">
        <v>1723.2666666666664</v>
      </c>
      <c r="K191" s="266">
        <v>1735.7333333333331</v>
      </c>
      <c r="L191" s="266">
        <v>1744.3666666666663</v>
      </c>
      <c r="M191" s="267">
        <v>1727.1</v>
      </c>
      <c r="N191" s="267">
        <v>1706</v>
      </c>
      <c r="O191" s="267">
        <v>3072400</v>
      </c>
      <c r="P191" s="268">
        <v>8.1375508596928728E-3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9945.5499999999993</v>
      </c>
      <c r="F192" s="264">
        <v>9985.5666666666657</v>
      </c>
      <c r="G192" s="266">
        <v>9893.3333333333321</v>
      </c>
      <c r="H192" s="266">
        <v>9841.1166666666668</v>
      </c>
      <c r="I192" s="266">
        <v>9748.8833333333332</v>
      </c>
      <c r="J192" s="266">
        <v>10037.783333333331</v>
      </c>
      <c r="K192" s="266">
        <v>10130.016666666665</v>
      </c>
      <c r="L192" s="266">
        <v>10182.23333333333</v>
      </c>
      <c r="M192" s="267">
        <v>10077.799999999999</v>
      </c>
      <c r="N192" s="267">
        <v>9933.35</v>
      </c>
      <c r="O192" s="267">
        <v>2239700</v>
      </c>
      <c r="P192" s="268">
        <v>-4.0167812193162548E-4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609.04999999999995</v>
      </c>
      <c r="F193" s="264">
        <v>610.69999999999993</v>
      </c>
      <c r="G193" s="266">
        <v>606.39999999999986</v>
      </c>
      <c r="H193" s="266">
        <v>603.74999999999989</v>
      </c>
      <c r="I193" s="266">
        <v>599.44999999999982</v>
      </c>
      <c r="J193" s="266">
        <v>613.34999999999991</v>
      </c>
      <c r="K193" s="266">
        <v>617.64999999999986</v>
      </c>
      <c r="L193" s="266">
        <v>620.29999999999995</v>
      </c>
      <c r="M193" s="267">
        <v>615</v>
      </c>
      <c r="N193" s="267">
        <v>608.04999999999995</v>
      </c>
      <c r="O193" s="267">
        <v>31110300</v>
      </c>
      <c r="P193" s="268">
        <v>3.3915147325671822E-2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261.39999999999998</v>
      </c>
      <c r="F194" s="264">
        <v>260.8</v>
      </c>
      <c r="G194" s="266">
        <v>257.20000000000005</v>
      </c>
      <c r="H194" s="266">
        <v>253.00000000000006</v>
      </c>
      <c r="I194" s="266">
        <v>249.40000000000009</v>
      </c>
      <c r="J194" s="266">
        <v>265</v>
      </c>
      <c r="K194" s="266">
        <v>268.60000000000002</v>
      </c>
      <c r="L194" s="266">
        <v>272.79999999999995</v>
      </c>
      <c r="M194" s="267">
        <v>264.39999999999998</v>
      </c>
      <c r="N194" s="267">
        <v>256.60000000000002</v>
      </c>
      <c r="O194" s="267">
        <v>92261600</v>
      </c>
      <c r="P194" s="268">
        <v>-1.5662074734128815E-2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870.55</v>
      </c>
      <c r="F195" s="264">
        <v>868.98333333333323</v>
      </c>
      <c r="G195" s="266">
        <v>863.56666666666649</v>
      </c>
      <c r="H195" s="266">
        <v>856.58333333333326</v>
      </c>
      <c r="I195" s="266">
        <v>851.16666666666652</v>
      </c>
      <c r="J195" s="266">
        <v>875.96666666666647</v>
      </c>
      <c r="K195" s="266">
        <v>881.38333333333321</v>
      </c>
      <c r="L195" s="266">
        <v>888.36666666666645</v>
      </c>
      <c r="M195" s="267">
        <v>874.4</v>
      </c>
      <c r="N195" s="267">
        <v>862</v>
      </c>
      <c r="O195" s="267">
        <v>11562600</v>
      </c>
      <c r="P195" s="268">
        <v>2.2822567804256674E-2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445.9</v>
      </c>
      <c r="F196" s="264">
        <v>447.86666666666662</v>
      </c>
      <c r="G196" s="266">
        <v>441.33333333333326</v>
      </c>
      <c r="H196" s="266">
        <v>436.76666666666665</v>
      </c>
      <c r="I196" s="266">
        <v>430.23333333333329</v>
      </c>
      <c r="J196" s="266">
        <v>452.43333333333322</v>
      </c>
      <c r="K196" s="266">
        <v>458.96666666666664</v>
      </c>
      <c r="L196" s="266">
        <v>463.53333333333319</v>
      </c>
      <c r="M196" s="267">
        <v>454.4</v>
      </c>
      <c r="N196" s="267">
        <v>443.3</v>
      </c>
      <c r="O196" s="267">
        <v>50064000</v>
      </c>
      <c r="P196" s="268">
        <v>2.7942192710993601E-3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280.8</v>
      </c>
      <c r="F197" s="264">
        <v>276.58333333333331</v>
      </c>
      <c r="G197" s="266">
        <v>270.66666666666663</v>
      </c>
      <c r="H197" s="266">
        <v>260.5333333333333</v>
      </c>
      <c r="I197" s="266">
        <v>254.61666666666662</v>
      </c>
      <c r="J197" s="266">
        <v>286.71666666666664</v>
      </c>
      <c r="K197" s="266">
        <v>292.63333333333327</v>
      </c>
      <c r="L197" s="266">
        <v>302.76666666666665</v>
      </c>
      <c r="M197" s="267">
        <v>282.5</v>
      </c>
      <c r="N197" s="267">
        <v>266.45</v>
      </c>
      <c r="O197" s="267">
        <v>94605000</v>
      </c>
      <c r="P197" s="268">
        <v>-3.0587150322778974E-2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683.55</v>
      </c>
      <c r="F198" s="264">
        <v>673.7166666666667</v>
      </c>
      <c r="G198" s="266">
        <v>661.73333333333335</v>
      </c>
      <c r="H198" s="266">
        <v>639.91666666666663</v>
      </c>
      <c r="I198" s="266">
        <v>627.93333333333328</v>
      </c>
      <c r="J198" s="266">
        <v>695.53333333333342</v>
      </c>
      <c r="K198" s="266">
        <v>707.51666666666677</v>
      </c>
      <c r="L198" s="266">
        <v>729.33333333333348</v>
      </c>
      <c r="M198" s="267">
        <v>685.7</v>
      </c>
      <c r="N198" s="267">
        <v>651.9</v>
      </c>
      <c r="O198" s="267">
        <v>8082000</v>
      </c>
      <c r="P198" s="268">
        <v>0.10946380034593527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45279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0" t="s">
        <v>16</v>
      </c>
      <c r="B8" s="342"/>
      <c r="C8" s="345" t="s">
        <v>20</v>
      </c>
      <c r="D8" s="345" t="s">
        <v>21</v>
      </c>
      <c r="E8" s="337" t="s">
        <v>22</v>
      </c>
      <c r="F8" s="338"/>
      <c r="G8" s="339"/>
      <c r="H8" s="337" t="s">
        <v>23</v>
      </c>
      <c r="I8" s="338"/>
      <c r="J8" s="339"/>
      <c r="K8" s="26"/>
      <c r="L8" s="48"/>
      <c r="M8" s="48"/>
      <c r="N8" s="1"/>
      <c r="O8" s="1"/>
    </row>
    <row r="9" spans="1:15" ht="36" customHeight="1">
      <c r="A9" s="341"/>
      <c r="B9" s="344"/>
      <c r="C9" s="344"/>
      <c r="D9" s="34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21418.65</v>
      </c>
      <c r="D10" s="34">
        <v>21422.266666666666</v>
      </c>
      <c r="E10" s="34">
        <v>21361.733333333334</v>
      </c>
      <c r="F10" s="34">
        <v>21304.816666666666</v>
      </c>
      <c r="G10" s="34">
        <v>21244.283333333333</v>
      </c>
      <c r="H10" s="34">
        <v>21479.183333333334</v>
      </c>
      <c r="I10" s="34">
        <v>21539.716666666667</v>
      </c>
      <c r="J10" s="34">
        <v>21596.633333333335</v>
      </c>
      <c r="K10" s="34">
        <v>21482.799999999999</v>
      </c>
      <c r="L10" s="34">
        <v>21365.35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47867.7</v>
      </c>
      <c r="D11" s="34">
        <v>47917</v>
      </c>
      <c r="E11" s="34">
        <v>47757.4</v>
      </c>
      <c r="F11" s="34">
        <v>47647.1</v>
      </c>
      <c r="G11" s="34">
        <v>47487.5</v>
      </c>
      <c r="H11" s="34">
        <v>48027.3</v>
      </c>
      <c r="I11" s="34">
        <v>48186.900000000009</v>
      </c>
      <c r="J11" s="34">
        <v>48297.200000000004</v>
      </c>
      <c r="K11" s="34">
        <v>48076.6</v>
      </c>
      <c r="L11" s="34">
        <v>47806.7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4653.3500000000004</v>
      </c>
      <c r="D12" s="36">
        <v>4663.0166666666673</v>
      </c>
      <c r="E12" s="36">
        <v>4629.6833333333343</v>
      </c>
      <c r="F12" s="36">
        <v>4606.0166666666673</v>
      </c>
      <c r="G12" s="36">
        <v>4572.6833333333343</v>
      </c>
      <c r="H12" s="36">
        <v>4686.6833333333343</v>
      </c>
      <c r="I12" s="36">
        <v>4720.0166666666682</v>
      </c>
      <c r="J12" s="36">
        <v>4743.6833333333343</v>
      </c>
      <c r="K12" s="36">
        <v>4696.3500000000004</v>
      </c>
      <c r="L12" s="36">
        <v>4639.3500000000004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7158.3</v>
      </c>
      <c r="D13" s="36">
        <v>7150.666666666667</v>
      </c>
      <c r="E13" s="36">
        <v>7134.3333333333339</v>
      </c>
      <c r="F13" s="36">
        <v>7110.3666666666668</v>
      </c>
      <c r="G13" s="36">
        <v>7094.0333333333338</v>
      </c>
      <c r="H13" s="36">
        <v>7174.6333333333341</v>
      </c>
      <c r="I13" s="36">
        <v>7190.9666666666681</v>
      </c>
      <c r="J13" s="36">
        <v>7214.9333333333343</v>
      </c>
      <c r="K13" s="36">
        <v>7167</v>
      </c>
      <c r="L13" s="36">
        <v>7126.7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35685.550000000003</v>
      </c>
      <c r="D14" s="36">
        <v>35768.5</v>
      </c>
      <c r="E14" s="36">
        <v>35405</v>
      </c>
      <c r="F14" s="36">
        <v>35124.449999999997</v>
      </c>
      <c r="G14" s="36">
        <v>34760.949999999997</v>
      </c>
      <c r="H14" s="36">
        <v>36049.050000000003</v>
      </c>
      <c r="I14" s="36">
        <v>36412.550000000003</v>
      </c>
      <c r="J14" s="36">
        <v>36693.100000000006</v>
      </c>
      <c r="K14" s="36">
        <v>36132</v>
      </c>
      <c r="L14" s="36">
        <v>35487.949999999997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7645.35</v>
      </c>
      <c r="D15" s="36">
        <v>7624.916666666667</v>
      </c>
      <c r="E15" s="36">
        <v>7590.6333333333341</v>
      </c>
      <c r="F15" s="36">
        <v>7535.916666666667</v>
      </c>
      <c r="G15" s="36">
        <v>7501.6333333333341</v>
      </c>
      <c r="H15" s="36">
        <v>7679.6333333333341</v>
      </c>
      <c r="I15" s="36">
        <v>7713.916666666667</v>
      </c>
      <c r="J15" s="36">
        <v>7768.6333333333341</v>
      </c>
      <c r="K15" s="36">
        <v>7659.2</v>
      </c>
      <c r="L15" s="36">
        <v>7570.2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13039.1</v>
      </c>
      <c r="D16" s="36">
        <v>13028.216666666667</v>
      </c>
      <c r="E16" s="36">
        <v>12974.633333333335</v>
      </c>
      <c r="F16" s="36">
        <v>12910.166666666668</v>
      </c>
      <c r="G16" s="36">
        <v>12856.583333333336</v>
      </c>
      <c r="H16" s="36">
        <v>13092.683333333334</v>
      </c>
      <c r="I16" s="36">
        <v>13146.266666666666</v>
      </c>
      <c r="J16" s="36">
        <v>13210.733333333334</v>
      </c>
      <c r="K16" s="36">
        <v>13081.8</v>
      </c>
      <c r="L16" s="36">
        <v>12963.75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4888.3999999999996</v>
      </c>
      <c r="D17" s="36">
        <v>4875.75</v>
      </c>
      <c r="E17" s="36">
        <v>4794.5</v>
      </c>
      <c r="F17" s="36">
        <v>4700.6000000000004</v>
      </c>
      <c r="G17" s="36">
        <v>4619.3500000000004</v>
      </c>
      <c r="H17" s="36">
        <v>4969.6499999999996</v>
      </c>
      <c r="I17" s="36">
        <v>5050.8999999999996</v>
      </c>
      <c r="J17" s="36">
        <v>5144.7999999999993</v>
      </c>
      <c r="K17" s="31">
        <v>4957</v>
      </c>
      <c r="L17" s="31">
        <v>4781.8500000000004</v>
      </c>
      <c r="M17" s="31">
        <v>3.5607899999999999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22780.3</v>
      </c>
      <c r="D18" s="36">
        <v>22778.399999999998</v>
      </c>
      <c r="E18" s="36">
        <v>22621.899999999994</v>
      </c>
      <c r="F18" s="36">
        <v>22463.499999999996</v>
      </c>
      <c r="G18" s="36">
        <v>22306.999999999993</v>
      </c>
      <c r="H18" s="36">
        <v>22936.799999999996</v>
      </c>
      <c r="I18" s="36">
        <v>23093.300000000003</v>
      </c>
      <c r="J18" s="36">
        <v>23251.699999999997</v>
      </c>
      <c r="K18" s="31">
        <v>22934.9</v>
      </c>
      <c r="L18" s="31">
        <v>22620</v>
      </c>
      <c r="M18" s="31">
        <v>0.20584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165.9</v>
      </c>
      <c r="D19" s="36">
        <v>165.63333333333333</v>
      </c>
      <c r="E19" s="36">
        <v>164.66666666666666</v>
      </c>
      <c r="F19" s="36">
        <v>163.43333333333334</v>
      </c>
      <c r="G19" s="36">
        <v>162.46666666666667</v>
      </c>
      <c r="H19" s="36">
        <v>166.86666666666665</v>
      </c>
      <c r="I19" s="36">
        <v>167.83333333333334</v>
      </c>
      <c r="J19" s="36">
        <v>169.06666666666663</v>
      </c>
      <c r="K19" s="31">
        <v>166.6</v>
      </c>
      <c r="L19" s="31">
        <v>164.4</v>
      </c>
      <c r="M19" s="31">
        <v>40.376890000000003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233.45</v>
      </c>
      <c r="D20" s="36">
        <v>233.1</v>
      </c>
      <c r="E20" s="36">
        <v>229.95</v>
      </c>
      <c r="F20" s="36">
        <v>226.45</v>
      </c>
      <c r="G20" s="36">
        <v>223.29999999999998</v>
      </c>
      <c r="H20" s="36">
        <v>236.6</v>
      </c>
      <c r="I20" s="36">
        <v>239.75000000000003</v>
      </c>
      <c r="J20" s="36">
        <v>243.25</v>
      </c>
      <c r="K20" s="31">
        <v>236.25</v>
      </c>
      <c r="L20" s="31">
        <v>229.6</v>
      </c>
      <c r="M20" s="31">
        <v>19.413869999999999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2237.25</v>
      </c>
      <c r="D21" s="36">
        <v>2229.6833333333334</v>
      </c>
      <c r="E21" s="36">
        <v>2218.5666666666666</v>
      </c>
      <c r="F21" s="36">
        <v>2199.8833333333332</v>
      </c>
      <c r="G21" s="36">
        <v>2188.7666666666664</v>
      </c>
      <c r="H21" s="36">
        <v>2248.3666666666668</v>
      </c>
      <c r="I21" s="36">
        <v>2259.4833333333336</v>
      </c>
      <c r="J21" s="36">
        <v>2278.166666666667</v>
      </c>
      <c r="K21" s="31">
        <v>2240.8000000000002</v>
      </c>
      <c r="L21" s="31">
        <v>2211</v>
      </c>
      <c r="M21" s="31">
        <v>3.1289500000000001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2980.6</v>
      </c>
      <c r="D22" s="36">
        <v>2989.8166666666671</v>
      </c>
      <c r="E22" s="36">
        <v>2951.8833333333341</v>
      </c>
      <c r="F22" s="36">
        <v>2923.166666666667</v>
      </c>
      <c r="G22" s="36">
        <v>2885.233333333334</v>
      </c>
      <c r="H22" s="36">
        <v>3018.5333333333342</v>
      </c>
      <c r="I22" s="36">
        <v>3056.4666666666676</v>
      </c>
      <c r="J22" s="36">
        <v>3085.1833333333343</v>
      </c>
      <c r="K22" s="31">
        <v>3027.75</v>
      </c>
      <c r="L22" s="31">
        <v>2961.1</v>
      </c>
      <c r="M22" s="31">
        <v>23.159220000000001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1524.65</v>
      </c>
      <c r="D23" s="36">
        <v>1523.25</v>
      </c>
      <c r="E23" s="36">
        <v>1501.65</v>
      </c>
      <c r="F23" s="36">
        <v>1478.65</v>
      </c>
      <c r="G23" s="36">
        <v>1457.0500000000002</v>
      </c>
      <c r="H23" s="36">
        <v>1546.25</v>
      </c>
      <c r="I23" s="36">
        <v>1567.85</v>
      </c>
      <c r="J23" s="36">
        <v>1590.85</v>
      </c>
      <c r="K23" s="31">
        <v>1544.85</v>
      </c>
      <c r="L23" s="31">
        <v>1500.25</v>
      </c>
      <c r="M23" s="31">
        <v>10.77675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1094.3</v>
      </c>
      <c r="D24" s="36">
        <v>1089.8166666666666</v>
      </c>
      <c r="E24" s="36">
        <v>1077.2333333333331</v>
      </c>
      <c r="F24" s="36">
        <v>1060.1666666666665</v>
      </c>
      <c r="G24" s="36">
        <v>1047.583333333333</v>
      </c>
      <c r="H24" s="36">
        <v>1106.8833333333332</v>
      </c>
      <c r="I24" s="36">
        <v>1119.4666666666667</v>
      </c>
      <c r="J24" s="36">
        <v>1136.5333333333333</v>
      </c>
      <c r="K24" s="31">
        <v>1102.4000000000001</v>
      </c>
      <c r="L24" s="31">
        <v>1072.75</v>
      </c>
      <c r="M24" s="31">
        <v>54.483420000000002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539.35</v>
      </c>
      <c r="D25" s="36">
        <v>538.93333333333328</v>
      </c>
      <c r="E25" s="36">
        <v>532.46666666666658</v>
      </c>
      <c r="F25" s="36">
        <v>525.58333333333326</v>
      </c>
      <c r="G25" s="36">
        <v>519.11666666666656</v>
      </c>
      <c r="H25" s="36">
        <v>545.81666666666661</v>
      </c>
      <c r="I25" s="36">
        <v>552.2833333333333</v>
      </c>
      <c r="J25" s="36">
        <v>559.16666666666663</v>
      </c>
      <c r="K25" s="31">
        <v>545.4</v>
      </c>
      <c r="L25" s="31">
        <v>532.04999999999995</v>
      </c>
      <c r="M25" s="31">
        <v>20.487349999999999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4903.25</v>
      </c>
      <c r="D26" s="36">
        <v>4905.3833333333341</v>
      </c>
      <c r="E26" s="36">
        <v>4850.4166666666679</v>
      </c>
      <c r="F26" s="36">
        <v>4797.5833333333339</v>
      </c>
      <c r="G26" s="36">
        <v>4742.6166666666677</v>
      </c>
      <c r="H26" s="36">
        <v>4958.2166666666681</v>
      </c>
      <c r="I26" s="36">
        <v>5013.1833333333334</v>
      </c>
      <c r="J26" s="36">
        <v>5066.0166666666682</v>
      </c>
      <c r="K26" s="31">
        <v>4960.3500000000004</v>
      </c>
      <c r="L26" s="31">
        <v>4852.55</v>
      </c>
      <c r="M26" s="31">
        <v>1.61198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525.65</v>
      </c>
      <c r="D27" s="36">
        <v>527.48333333333335</v>
      </c>
      <c r="E27" s="36">
        <v>522.4666666666667</v>
      </c>
      <c r="F27" s="36">
        <v>519.2833333333333</v>
      </c>
      <c r="G27" s="36">
        <v>514.26666666666665</v>
      </c>
      <c r="H27" s="36">
        <v>530.66666666666674</v>
      </c>
      <c r="I27" s="36">
        <v>535.68333333333339</v>
      </c>
      <c r="J27" s="36">
        <v>538.86666666666679</v>
      </c>
      <c r="K27" s="31">
        <v>532.5</v>
      </c>
      <c r="L27" s="31">
        <v>524.29999999999995</v>
      </c>
      <c r="M27" s="31">
        <v>28.75095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5498.65</v>
      </c>
      <c r="D28" s="36">
        <v>5533.4666666666672</v>
      </c>
      <c r="E28" s="36">
        <v>5459.1833333333343</v>
      </c>
      <c r="F28" s="36">
        <v>5419.7166666666672</v>
      </c>
      <c r="G28" s="36">
        <v>5345.4333333333343</v>
      </c>
      <c r="H28" s="36">
        <v>5572.9333333333343</v>
      </c>
      <c r="I28" s="36">
        <v>5647.2166666666672</v>
      </c>
      <c r="J28" s="36">
        <v>5686.6833333333343</v>
      </c>
      <c r="K28" s="31">
        <v>5607.75</v>
      </c>
      <c r="L28" s="31">
        <v>5494</v>
      </c>
      <c r="M28" s="31">
        <v>4.2832100000000004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453.05</v>
      </c>
      <c r="D29" s="36">
        <v>452.68333333333334</v>
      </c>
      <c r="E29" s="36">
        <v>448.36666666666667</v>
      </c>
      <c r="F29" s="36">
        <v>443.68333333333334</v>
      </c>
      <c r="G29" s="36">
        <v>439.36666666666667</v>
      </c>
      <c r="H29" s="36">
        <v>457.36666666666667</v>
      </c>
      <c r="I29" s="36">
        <v>461.68333333333339</v>
      </c>
      <c r="J29" s="36">
        <v>466.36666666666667</v>
      </c>
      <c r="K29" s="31">
        <v>457</v>
      </c>
      <c r="L29" s="31">
        <v>448</v>
      </c>
      <c r="M29" s="31">
        <v>11.757619999999999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175.3</v>
      </c>
      <c r="D30" s="36">
        <v>174.88333333333333</v>
      </c>
      <c r="E30" s="36">
        <v>173.91666666666666</v>
      </c>
      <c r="F30" s="36">
        <v>172.53333333333333</v>
      </c>
      <c r="G30" s="36">
        <v>171.56666666666666</v>
      </c>
      <c r="H30" s="36">
        <v>176.26666666666665</v>
      </c>
      <c r="I30" s="36">
        <v>177.23333333333335</v>
      </c>
      <c r="J30" s="36">
        <v>178.61666666666665</v>
      </c>
      <c r="K30" s="31">
        <v>175.85</v>
      </c>
      <c r="L30" s="31">
        <v>173.5</v>
      </c>
      <c r="M30" s="31">
        <v>118.61227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3332.05</v>
      </c>
      <c r="D31" s="36">
        <v>3321.2833333333333</v>
      </c>
      <c r="E31" s="36">
        <v>3306.7666666666664</v>
      </c>
      <c r="F31" s="36">
        <v>3281.4833333333331</v>
      </c>
      <c r="G31" s="36">
        <v>3266.9666666666662</v>
      </c>
      <c r="H31" s="36">
        <v>3346.5666666666666</v>
      </c>
      <c r="I31" s="36">
        <v>3361.0833333333339</v>
      </c>
      <c r="J31" s="36">
        <v>3386.3666666666668</v>
      </c>
      <c r="K31" s="31">
        <v>3335.8</v>
      </c>
      <c r="L31" s="31">
        <v>3296</v>
      </c>
      <c r="M31" s="31">
        <v>9.1193600000000004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1941.3</v>
      </c>
      <c r="D32" s="36">
        <v>1949.25</v>
      </c>
      <c r="E32" s="36">
        <v>1924.5</v>
      </c>
      <c r="F32" s="36">
        <v>1907.7</v>
      </c>
      <c r="G32" s="36">
        <v>1882.95</v>
      </c>
      <c r="H32" s="36">
        <v>1966.05</v>
      </c>
      <c r="I32" s="36">
        <v>1990.8</v>
      </c>
      <c r="J32" s="36">
        <v>2007.6</v>
      </c>
      <c r="K32" s="31">
        <v>1974</v>
      </c>
      <c r="L32" s="31">
        <v>1932.45</v>
      </c>
      <c r="M32" s="31">
        <v>3.7083200000000001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1030.55</v>
      </c>
      <c r="D33" s="36">
        <v>1033.2666666666667</v>
      </c>
      <c r="E33" s="36">
        <v>1017.2833333333333</v>
      </c>
      <c r="F33" s="36">
        <v>1004.0166666666667</v>
      </c>
      <c r="G33" s="36">
        <v>988.0333333333333</v>
      </c>
      <c r="H33" s="36">
        <v>1046.5333333333333</v>
      </c>
      <c r="I33" s="36">
        <v>1062.5166666666664</v>
      </c>
      <c r="J33" s="36">
        <v>1075.7833333333333</v>
      </c>
      <c r="K33" s="31">
        <v>1049.25</v>
      </c>
      <c r="L33" s="31">
        <v>1020</v>
      </c>
      <c r="M33" s="31">
        <v>48.363900000000001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748.65</v>
      </c>
      <c r="D34" s="36">
        <v>749.9666666666667</v>
      </c>
      <c r="E34" s="36">
        <v>741.68333333333339</v>
      </c>
      <c r="F34" s="36">
        <v>734.7166666666667</v>
      </c>
      <c r="G34" s="36">
        <v>726.43333333333339</v>
      </c>
      <c r="H34" s="36">
        <v>756.93333333333339</v>
      </c>
      <c r="I34" s="36">
        <v>765.2166666666667</v>
      </c>
      <c r="J34" s="36">
        <v>772.18333333333339</v>
      </c>
      <c r="K34" s="31">
        <v>758.25</v>
      </c>
      <c r="L34" s="31">
        <v>743</v>
      </c>
      <c r="M34" s="31">
        <v>18.43431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1022.15</v>
      </c>
      <c r="D35" s="36">
        <v>1027.6333333333334</v>
      </c>
      <c r="E35" s="36">
        <v>1013.2666666666669</v>
      </c>
      <c r="F35" s="36">
        <v>1004.3833333333334</v>
      </c>
      <c r="G35" s="36">
        <v>990.01666666666688</v>
      </c>
      <c r="H35" s="36">
        <v>1036.5166666666669</v>
      </c>
      <c r="I35" s="36">
        <v>1050.8833333333332</v>
      </c>
      <c r="J35" s="36">
        <v>1059.7666666666669</v>
      </c>
      <c r="K35" s="31">
        <v>1042</v>
      </c>
      <c r="L35" s="31">
        <v>1018.75</v>
      </c>
      <c r="M35" s="31">
        <v>14.679959999999999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366.8</v>
      </c>
      <c r="D36" s="36">
        <v>367.98333333333335</v>
      </c>
      <c r="E36" s="36">
        <v>364.06666666666672</v>
      </c>
      <c r="F36" s="36">
        <v>361.33333333333337</v>
      </c>
      <c r="G36" s="36">
        <v>357.41666666666674</v>
      </c>
      <c r="H36" s="36">
        <v>370.7166666666667</v>
      </c>
      <c r="I36" s="36">
        <v>374.63333333333333</v>
      </c>
      <c r="J36" s="36">
        <v>377.36666666666667</v>
      </c>
      <c r="K36" s="31">
        <v>371.9</v>
      </c>
      <c r="L36" s="31">
        <v>365.25</v>
      </c>
      <c r="M36" s="31">
        <v>12.739089999999999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1111.3499999999999</v>
      </c>
      <c r="D37" s="36">
        <v>1112.8500000000001</v>
      </c>
      <c r="E37" s="36">
        <v>1105.7000000000003</v>
      </c>
      <c r="F37" s="36">
        <v>1100.0500000000002</v>
      </c>
      <c r="G37" s="36">
        <v>1092.9000000000003</v>
      </c>
      <c r="H37" s="36">
        <v>1118.5000000000002</v>
      </c>
      <c r="I37" s="36">
        <v>1125.6500000000003</v>
      </c>
      <c r="J37" s="36">
        <v>1131.3000000000002</v>
      </c>
      <c r="K37" s="31">
        <v>1120</v>
      </c>
      <c r="L37" s="31">
        <v>1107.2</v>
      </c>
      <c r="M37" s="31">
        <v>79.224680000000006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6465.7</v>
      </c>
      <c r="D38" s="36">
        <v>6404.8666666666659</v>
      </c>
      <c r="E38" s="36">
        <v>6322.9833333333318</v>
      </c>
      <c r="F38" s="36">
        <v>6180.2666666666655</v>
      </c>
      <c r="G38" s="36">
        <v>6098.3833333333314</v>
      </c>
      <c r="H38" s="36">
        <v>6547.5833333333321</v>
      </c>
      <c r="I38" s="36">
        <v>6629.4666666666653</v>
      </c>
      <c r="J38" s="36">
        <v>6772.1833333333325</v>
      </c>
      <c r="K38" s="31">
        <v>6486.75</v>
      </c>
      <c r="L38" s="31">
        <v>6262.15</v>
      </c>
      <c r="M38" s="31">
        <v>8.5106099999999998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1724.6</v>
      </c>
      <c r="D39" s="36">
        <v>1727.2333333333333</v>
      </c>
      <c r="E39" s="36">
        <v>1715.9166666666667</v>
      </c>
      <c r="F39" s="36">
        <v>1707.2333333333333</v>
      </c>
      <c r="G39" s="36">
        <v>1695.9166666666667</v>
      </c>
      <c r="H39" s="36">
        <v>1735.9166666666667</v>
      </c>
      <c r="I39" s="36">
        <v>1747.2333333333333</v>
      </c>
      <c r="J39" s="36">
        <v>1755.9166666666667</v>
      </c>
      <c r="K39" s="31">
        <v>1738.55</v>
      </c>
      <c r="L39" s="31">
        <v>1718.55</v>
      </c>
      <c r="M39" s="31">
        <v>6.9612400000000001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7894.6</v>
      </c>
      <c r="D40" s="36">
        <v>7934.8666666666659</v>
      </c>
      <c r="E40" s="36">
        <v>7829.8833333333314</v>
      </c>
      <c r="F40" s="36">
        <v>7765.1666666666652</v>
      </c>
      <c r="G40" s="36">
        <v>7660.1833333333307</v>
      </c>
      <c r="H40" s="36">
        <v>7999.5833333333321</v>
      </c>
      <c r="I40" s="36">
        <v>8104.5666666666675</v>
      </c>
      <c r="J40" s="36">
        <v>8169.2833333333328</v>
      </c>
      <c r="K40" s="31">
        <v>8039.85</v>
      </c>
      <c r="L40" s="31">
        <v>7870.15</v>
      </c>
      <c r="M40" s="31">
        <v>0.39140999999999998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7587.6</v>
      </c>
      <c r="D41" s="36">
        <v>7574.5333333333328</v>
      </c>
      <c r="E41" s="36">
        <v>7539.0666666666657</v>
      </c>
      <c r="F41" s="36">
        <v>7490.5333333333328</v>
      </c>
      <c r="G41" s="36">
        <v>7455.0666666666657</v>
      </c>
      <c r="H41" s="36">
        <v>7623.0666666666657</v>
      </c>
      <c r="I41" s="36">
        <v>7658.5333333333328</v>
      </c>
      <c r="J41" s="36">
        <v>7707.0666666666657</v>
      </c>
      <c r="K41" s="31">
        <v>7610</v>
      </c>
      <c r="L41" s="31">
        <v>7526</v>
      </c>
      <c r="M41" s="31">
        <v>10.82798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2524.85</v>
      </c>
      <c r="D42" s="36">
        <v>2537</v>
      </c>
      <c r="E42" s="36">
        <v>2496.85</v>
      </c>
      <c r="F42" s="36">
        <v>2468.85</v>
      </c>
      <c r="G42" s="36">
        <v>2428.6999999999998</v>
      </c>
      <c r="H42" s="36">
        <v>2565</v>
      </c>
      <c r="I42" s="36">
        <v>2605.1499999999996</v>
      </c>
      <c r="J42" s="36">
        <v>2633.15</v>
      </c>
      <c r="K42" s="31">
        <v>2577.15</v>
      </c>
      <c r="L42" s="31">
        <v>2509</v>
      </c>
      <c r="M42" s="31">
        <v>2.7042799999999998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253.5</v>
      </c>
      <c r="D43" s="36">
        <v>253.20000000000002</v>
      </c>
      <c r="E43" s="36">
        <v>250.3</v>
      </c>
      <c r="F43" s="36">
        <v>247.1</v>
      </c>
      <c r="G43" s="36">
        <v>244.2</v>
      </c>
      <c r="H43" s="36">
        <v>256.40000000000003</v>
      </c>
      <c r="I43" s="36">
        <v>259.30000000000007</v>
      </c>
      <c r="J43" s="36">
        <v>262.50000000000006</v>
      </c>
      <c r="K43" s="31">
        <v>256.10000000000002</v>
      </c>
      <c r="L43" s="31">
        <v>250</v>
      </c>
      <c r="M43" s="31">
        <v>97.941159999999996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224.3</v>
      </c>
      <c r="D44" s="36">
        <v>224.91666666666666</v>
      </c>
      <c r="E44" s="36">
        <v>222.2833333333333</v>
      </c>
      <c r="F44" s="36">
        <v>220.26666666666665</v>
      </c>
      <c r="G44" s="36">
        <v>217.6333333333333</v>
      </c>
      <c r="H44" s="36">
        <v>226.93333333333331</v>
      </c>
      <c r="I44" s="36">
        <v>229.56666666666669</v>
      </c>
      <c r="J44" s="36">
        <v>231.58333333333331</v>
      </c>
      <c r="K44" s="31">
        <v>227.55</v>
      </c>
      <c r="L44" s="31">
        <v>222.9</v>
      </c>
      <c r="M44" s="31">
        <v>126.57351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111.5</v>
      </c>
      <c r="D45" s="36">
        <v>111.76666666666667</v>
      </c>
      <c r="E45" s="36">
        <v>110.53333333333333</v>
      </c>
      <c r="F45" s="36">
        <v>109.56666666666666</v>
      </c>
      <c r="G45" s="36">
        <v>108.33333333333333</v>
      </c>
      <c r="H45" s="36">
        <v>112.73333333333333</v>
      </c>
      <c r="I45" s="36">
        <v>113.96666666666665</v>
      </c>
      <c r="J45" s="36">
        <v>114.93333333333334</v>
      </c>
      <c r="K45" s="31">
        <v>113</v>
      </c>
      <c r="L45" s="31">
        <v>110.8</v>
      </c>
      <c r="M45" s="31">
        <v>249.36286000000001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1671.05</v>
      </c>
      <c r="D46" s="36">
        <v>1666.3</v>
      </c>
      <c r="E46" s="36">
        <v>1648.1</v>
      </c>
      <c r="F46" s="36">
        <v>1625.1499999999999</v>
      </c>
      <c r="G46" s="36">
        <v>1606.9499999999998</v>
      </c>
      <c r="H46" s="36">
        <v>1689.25</v>
      </c>
      <c r="I46" s="36">
        <v>1707.4500000000003</v>
      </c>
      <c r="J46" s="36">
        <v>1730.4</v>
      </c>
      <c r="K46" s="31">
        <v>1684.5</v>
      </c>
      <c r="L46" s="31">
        <v>1643.35</v>
      </c>
      <c r="M46" s="31">
        <v>3.7117300000000002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172.7</v>
      </c>
      <c r="D47" s="36">
        <v>172.16666666666666</v>
      </c>
      <c r="E47" s="36">
        <v>169.98333333333332</v>
      </c>
      <c r="F47" s="36">
        <v>167.26666666666665</v>
      </c>
      <c r="G47" s="36">
        <v>165.08333333333331</v>
      </c>
      <c r="H47" s="36">
        <v>174.88333333333333</v>
      </c>
      <c r="I47" s="36">
        <v>177.06666666666666</v>
      </c>
      <c r="J47" s="36">
        <v>179.78333333333333</v>
      </c>
      <c r="K47" s="31">
        <v>174.35</v>
      </c>
      <c r="L47" s="31">
        <v>169.45</v>
      </c>
      <c r="M47" s="31">
        <v>359.01409000000001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593.35</v>
      </c>
      <c r="D48" s="36">
        <v>590.2833333333333</v>
      </c>
      <c r="E48" s="36">
        <v>584.66666666666663</v>
      </c>
      <c r="F48" s="36">
        <v>575.98333333333335</v>
      </c>
      <c r="G48" s="36">
        <v>570.36666666666667</v>
      </c>
      <c r="H48" s="36">
        <v>598.96666666666658</v>
      </c>
      <c r="I48" s="36">
        <v>604.58333333333337</v>
      </c>
      <c r="J48" s="36">
        <v>613.26666666666654</v>
      </c>
      <c r="K48" s="31">
        <v>595.9</v>
      </c>
      <c r="L48" s="31">
        <v>581.6</v>
      </c>
      <c r="M48" s="31">
        <v>12.97864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1206.8</v>
      </c>
      <c r="D49" s="36">
        <v>1201.1666666666667</v>
      </c>
      <c r="E49" s="36">
        <v>1186.6333333333334</v>
      </c>
      <c r="F49" s="36">
        <v>1166.4666666666667</v>
      </c>
      <c r="G49" s="36">
        <v>1151.9333333333334</v>
      </c>
      <c r="H49" s="36">
        <v>1221.3333333333335</v>
      </c>
      <c r="I49" s="36">
        <v>1235.8666666666668</v>
      </c>
      <c r="J49" s="36">
        <v>1256.0333333333335</v>
      </c>
      <c r="K49" s="31">
        <v>1215.7</v>
      </c>
      <c r="L49" s="31">
        <v>1181</v>
      </c>
      <c r="M49" s="31">
        <v>10.276770000000001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990.25</v>
      </c>
      <c r="D50" s="36">
        <v>990.4</v>
      </c>
      <c r="E50" s="36">
        <v>982</v>
      </c>
      <c r="F50" s="36">
        <v>973.75</v>
      </c>
      <c r="G50" s="36">
        <v>965.35</v>
      </c>
      <c r="H50" s="36">
        <v>998.65</v>
      </c>
      <c r="I50" s="36">
        <v>1007.0499999999998</v>
      </c>
      <c r="J50" s="36">
        <v>1015.3</v>
      </c>
      <c r="K50" s="31">
        <v>998.8</v>
      </c>
      <c r="L50" s="31">
        <v>982.15</v>
      </c>
      <c r="M50" s="31">
        <v>57.502630000000003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187.4</v>
      </c>
      <c r="D51" s="36">
        <v>185.18333333333331</v>
      </c>
      <c r="E51" s="36">
        <v>182.11666666666662</v>
      </c>
      <c r="F51" s="36">
        <v>176.83333333333331</v>
      </c>
      <c r="G51" s="36">
        <v>173.76666666666662</v>
      </c>
      <c r="H51" s="36">
        <v>190.46666666666661</v>
      </c>
      <c r="I51" s="36">
        <v>193.53333333333327</v>
      </c>
      <c r="J51" s="36">
        <v>198.81666666666661</v>
      </c>
      <c r="K51" s="31">
        <v>188.25</v>
      </c>
      <c r="L51" s="31">
        <v>179.9</v>
      </c>
      <c r="M51" s="31">
        <v>254.04383000000001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254.1</v>
      </c>
      <c r="D52" s="36">
        <v>253.31666666666669</v>
      </c>
      <c r="E52" s="36">
        <v>249.83333333333337</v>
      </c>
      <c r="F52" s="36">
        <v>245.56666666666669</v>
      </c>
      <c r="G52" s="36">
        <v>242.08333333333337</v>
      </c>
      <c r="H52" s="36">
        <v>257.58333333333337</v>
      </c>
      <c r="I52" s="36">
        <v>261.06666666666666</v>
      </c>
      <c r="J52" s="36">
        <v>265.33333333333337</v>
      </c>
      <c r="K52" s="31">
        <v>256.8</v>
      </c>
      <c r="L52" s="31">
        <v>249.05</v>
      </c>
      <c r="M52" s="31">
        <v>43.100270000000002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21970.45</v>
      </c>
      <c r="D53" s="36">
        <v>21909.5</v>
      </c>
      <c r="E53" s="36">
        <v>21775.95</v>
      </c>
      <c r="F53" s="36">
        <v>21581.45</v>
      </c>
      <c r="G53" s="36">
        <v>21447.9</v>
      </c>
      <c r="H53" s="36">
        <v>22104</v>
      </c>
      <c r="I53" s="36">
        <v>22237.550000000003</v>
      </c>
      <c r="J53" s="36">
        <v>22432.05</v>
      </c>
      <c r="K53" s="31">
        <v>22043.05</v>
      </c>
      <c r="L53" s="31">
        <v>21715</v>
      </c>
      <c r="M53" s="31">
        <v>9.7000000000000003E-2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447.25</v>
      </c>
      <c r="D54" s="36">
        <v>447.2</v>
      </c>
      <c r="E54" s="36">
        <v>444.15</v>
      </c>
      <c r="F54" s="36">
        <v>441.05</v>
      </c>
      <c r="G54" s="36">
        <v>438</v>
      </c>
      <c r="H54" s="36">
        <v>450.29999999999995</v>
      </c>
      <c r="I54" s="36">
        <v>453.35</v>
      </c>
      <c r="J54" s="36">
        <v>456.44999999999993</v>
      </c>
      <c r="K54" s="31">
        <v>450.25</v>
      </c>
      <c r="L54" s="31">
        <v>444.1</v>
      </c>
      <c r="M54" s="31">
        <v>84.155320000000003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4879.5</v>
      </c>
      <c r="D55" s="36">
        <v>4880.6833333333334</v>
      </c>
      <c r="E55" s="36">
        <v>4835.8666666666668</v>
      </c>
      <c r="F55" s="36">
        <v>4792.2333333333336</v>
      </c>
      <c r="G55" s="36">
        <v>4747.416666666667</v>
      </c>
      <c r="H55" s="36">
        <v>4924.3166666666666</v>
      </c>
      <c r="I55" s="36">
        <v>4969.1333333333341</v>
      </c>
      <c r="J55" s="36">
        <v>5012.7666666666664</v>
      </c>
      <c r="K55" s="31">
        <v>4925.5</v>
      </c>
      <c r="L55" s="31">
        <v>4837.05</v>
      </c>
      <c r="M55" s="31">
        <v>2.23278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441.8</v>
      </c>
      <c r="D56" s="36">
        <v>444.5</v>
      </c>
      <c r="E56" s="36">
        <v>438.05</v>
      </c>
      <c r="F56" s="36">
        <v>434.3</v>
      </c>
      <c r="G56" s="36">
        <v>427.85</v>
      </c>
      <c r="H56" s="36">
        <v>448.25</v>
      </c>
      <c r="I56" s="36">
        <v>454.70000000000005</v>
      </c>
      <c r="J56" s="36">
        <v>458.45</v>
      </c>
      <c r="K56" s="31">
        <v>450.95</v>
      </c>
      <c r="L56" s="31">
        <v>440.75</v>
      </c>
      <c r="M56" s="31">
        <v>63.026069999999997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456.55</v>
      </c>
      <c r="D57" s="36">
        <v>459.84999999999997</v>
      </c>
      <c r="E57" s="36">
        <v>451.69999999999993</v>
      </c>
      <c r="F57" s="36">
        <v>446.84999999999997</v>
      </c>
      <c r="G57" s="36">
        <v>438.69999999999993</v>
      </c>
      <c r="H57" s="36">
        <v>464.69999999999993</v>
      </c>
      <c r="I57" s="36">
        <v>472.84999999999991</v>
      </c>
      <c r="J57" s="36">
        <v>477.69999999999993</v>
      </c>
      <c r="K57" s="31">
        <v>468</v>
      </c>
      <c r="L57" s="31">
        <v>455</v>
      </c>
      <c r="M57" s="31">
        <v>16.956019999999999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1248.3</v>
      </c>
      <c r="D58" s="36">
        <v>1248.4166666666667</v>
      </c>
      <c r="E58" s="36">
        <v>1241.8833333333334</v>
      </c>
      <c r="F58" s="36">
        <v>1235.4666666666667</v>
      </c>
      <c r="G58" s="36">
        <v>1228.9333333333334</v>
      </c>
      <c r="H58" s="36">
        <v>1254.8333333333335</v>
      </c>
      <c r="I58" s="36">
        <v>1261.3666666666668</v>
      </c>
      <c r="J58" s="36">
        <v>1267.7833333333335</v>
      </c>
      <c r="K58" s="31">
        <v>1254.95</v>
      </c>
      <c r="L58" s="31">
        <v>1242</v>
      </c>
      <c r="M58" s="31">
        <v>21.29177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1216.8</v>
      </c>
      <c r="D59" s="36">
        <v>1209.2833333333333</v>
      </c>
      <c r="E59" s="36">
        <v>1199.6166666666666</v>
      </c>
      <c r="F59" s="36">
        <v>1182.4333333333332</v>
      </c>
      <c r="G59" s="36">
        <v>1172.7666666666664</v>
      </c>
      <c r="H59" s="36">
        <v>1226.4666666666667</v>
      </c>
      <c r="I59" s="36">
        <v>1236.1333333333337</v>
      </c>
      <c r="J59" s="36">
        <v>1253.3166666666668</v>
      </c>
      <c r="K59" s="31">
        <v>1218.95</v>
      </c>
      <c r="L59" s="31">
        <v>1192.0999999999999</v>
      </c>
      <c r="M59" s="31">
        <v>19.95091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347.65</v>
      </c>
      <c r="D60" s="36">
        <v>347.06666666666666</v>
      </c>
      <c r="E60" s="36">
        <v>342.88333333333333</v>
      </c>
      <c r="F60" s="36">
        <v>338.11666666666667</v>
      </c>
      <c r="G60" s="36">
        <v>333.93333333333334</v>
      </c>
      <c r="H60" s="36">
        <v>351.83333333333331</v>
      </c>
      <c r="I60" s="36">
        <v>356.01666666666659</v>
      </c>
      <c r="J60" s="36">
        <v>360.7833333333333</v>
      </c>
      <c r="K60" s="31">
        <v>351.25</v>
      </c>
      <c r="L60" s="31">
        <v>342.3</v>
      </c>
      <c r="M60" s="31">
        <v>79.596850000000003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6441.1</v>
      </c>
      <c r="D61" s="36">
        <v>6416.75</v>
      </c>
      <c r="E61" s="36">
        <v>6355.4</v>
      </c>
      <c r="F61" s="36">
        <v>6269.7</v>
      </c>
      <c r="G61" s="36">
        <v>6208.3499999999995</v>
      </c>
      <c r="H61" s="36">
        <v>6502.45</v>
      </c>
      <c r="I61" s="36">
        <v>6563.8</v>
      </c>
      <c r="J61" s="36">
        <v>6649.5</v>
      </c>
      <c r="K61" s="31">
        <v>6478.1</v>
      </c>
      <c r="L61" s="31">
        <v>6331.05</v>
      </c>
      <c r="M61" s="31">
        <v>6.0354400000000004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2363.1999999999998</v>
      </c>
      <c r="D62" s="36">
        <v>2373.9</v>
      </c>
      <c r="E62" s="36">
        <v>2347.9</v>
      </c>
      <c r="F62" s="36">
        <v>2332.6</v>
      </c>
      <c r="G62" s="36">
        <v>2306.6</v>
      </c>
      <c r="H62" s="36">
        <v>2389.2000000000003</v>
      </c>
      <c r="I62" s="36">
        <v>2415.2000000000003</v>
      </c>
      <c r="J62" s="36">
        <v>2430.5000000000005</v>
      </c>
      <c r="K62" s="31">
        <v>2399.9</v>
      </c>
      <c r="L62" s="31">
        <v>2358.6</v>
      </c>
      <c r="M62" s="31">
        <v>1.87639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869.35</v>
      </c>
      <c r="D63" s="36">
        <v>865.08333333333337</v>
      </c>
      <c r="E63" s="36">
        <v>856.4666666666667</v>
      </c>
      <c r="F63" s="36">
        <v>843.58333333333337</v>
      </c>
      <c r="G63" s="36">
        <v>834.9666666666667</v>
      </c>
      <c r="H63" s="36">
        <v>877.9666666666667</v>
      </c>
      <c r="I63" s="36">
        <v>886.58333333333326</v>
      </c>
      <c r="J63" s="36">
        <v>899.4666666666667</v>
      </c>
      <c r="K63" s="31">
        <v>873.7</v>
      </c>
      <c r="L63" s="31">
        <v>852.2</v>
      </c>
      <c r="M63" s="31">
        <v>17.40503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1239.25</v>
      </c>
      <c r="D64" s="36">
        <v>1243.05</v>
      </c>
      <c r="E64" s="36">
        <v>1231.1999999999998</v>
      </c>
      <c r="F64" s="36">
        <v>1223.1499999999999</v>
      </c>
      <c r="G64" s="36">
        <v>1211.2999999999997</v>
      </c>
      <c r="H64" s="36">
        <v>1251.0999999999999</v>
      </c>
      <c r="I64" s="36">
        <v>1262.9499999999998</v>
      </c>
      <c r="J64" s="36">
        <v>1271</v>
      </c>
      <c r="K64" s="31">
        <v>1254.9000000000001</v>
      </c>
      <c r="L64" s="31">
        <v>1235</v>
      </c>
      <c r="M64" s="31">
        <v>1.0193399999999999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293.35000000000002</v>
      </c>
      <c r="D65" s="36">
        <v>291.81666666666666</v>
      </c>
      <c r="E65" s="36">
        <v>288.68333333333334</v>
      </c>
      <c r="F65" s="36">
        <v>284.01666666666665</v>
      </c>
      <c r="G65" s="36">
        <v>280.88333333333333</v>
      </c>
      <c r="H65" s="36">
        <v>296.48333333333335</v>
      </c>
      <c r="I65" s="36">
        <v>299.61666666666667</v>
      </c>
      <c r="J65" s="36">
        <v>304.28333333333336</v>
      </c>
      <c r="K65" s="31">
        <v>294.95</v>
      </c>
      <c r="L65" s="31">
        <v>287.14999999999998</v>
      </c>
      <c r="M65" s="31">
        <v>24.84562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1960.9</v>
      </c>
      <c r="D66" s="36">
        <v>1953.4666666666665</v>
      </c>
      <c r="E66" s="36">
        <v>1937.4333333333329</v>
      </c>
      <c r="F66" s="36">
        <v>1913.9666666666665</v>
      </c>
      <c r="G66" s="36">
        <v>1897.9333333333329</v>
      </c>
      <c r="H66" s="36">
        <v>1976.9333333333329</v>
      </c>
      <c r="I66" s="36">
        <v>1992.9666666666662</v>
      </c>
      <c r="J66" s="36">
        <v>2016.4333333333329</v>
      </c>
      <c r="K66" s="31">
        <v>1969.5</v>
      </c>
      <c r="L66" s="31">
        <v>1930</v>
      </c>
      <c r="M66" s="31">
        <v>3.4842200000000001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540.5</v>
      </c>
      <c r="D67" s="36">
        <v>540.2833333333333</v>
      </c>
      <c r="E67" s="36">
        <v>537.51666666666665</v>
      </c>
      <c r="F67" s="36">
        <v>534.5333333333333</v>
      </c>
      <c r="G67" s="36">
        <v>531.76666666666665</v>
      </c>
      <c r="H67" s="36">
        <v>543.26666666666665</v>
      </c>
      <c r="I67" s="36">
        <v>546.0333333333333</v>
      </c>
      <c r="J67" s="36">
        <v>549.01666666666665</v>
      </c>
      <c r="K67" s="31">
        <v>543.04999999999995</v>
      </c>
      <c r="L67" s="31">
        <v>537.29999999999995</v>
      </c>
      <c r="M67" s="31">
        <v>27.00975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2339.15</v>
      </c>
      <c r="D68" s="36">
        <v>2347.8333333333335</v>
      </c>
      <c r="E68" s="36">
        <v>2315.666666666667</v>
      </c>
      <c r="F68" s="36">
        <v>2292.1833333333334</v>
      </c>
      <c r="G68" s="36">
        <v>2260.0166666666669</v>
      </c>
      <c r="H68" s="36">
        <v>2371.3166666666671</v>
      </c>
      <c r="I68" s="36">
        <v>2403.483333333334</v>
      </c>
      <c r="J68" s="36">
        <v>2426.9666666666672</v>
      </c>
      <c r="K68" s="31">
        <v>2380</v>
      </c>
      <c r="L68" s="31">
        <v>2324.35</v>
      </c>
      <c r="M68" s="31">
        <v>1.8295699999999999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2311.9</v>
      </c>
      <c r="D69" s="36">
        <v>2313.2999999999997</v>
      </c>
      <c r="E69" s="36">
        <v>2283.5999999999995</v>
      </c>
      <c r="F69" s="36">
        <v>2255.2999999999997</v>
      </c>
      <c r="G69" s="36">
        <v>2225.5999999999995</v>
      </c>
      <c r="H69" s="36">
        <v>2341.5999999999995</v>
      </c>
      <c r="I69" s="36">
        <v>2371.2999999999993</v>
      </c>
      <c r="J69" s="36">
        <v>2399.5999999999995</v>
      </c>
      <c r="K69" s="31">
        <v>2343</v>
      </c>
      <c r="L69" s="31">
        <v>2285</v>
      </c>
      <c r="M69" s="31">
        <v>2.49742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359.95</v>
      </c>
      <c r="D70" s="36">
        <v>359.75</v>
      </c>
      <c r="E70" s="36">
        <v>355.5</v>
      </c>
      <c r="F70" s="36">
        <v>351.05</v>
      </c>
      <c r="G70" s="36">
        <v>346.8</v>
      </c>
      <c r="H70" s="36">
        <v>364.2</v>
      </c>
      <c r="I70" s="36">
        <v>368.45</v>
      </c>
      <c r="J70" s="36">
        <v>372.9</v>
      </c>
      <c r="K70" s="31">
        <v>364</v>
      </c>
      <c r="L70" s="31">
        <v>355.3</v>
      </c>
      <c r="M70" s="31">
        <v>35.151220000000002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183.05</v>
      </c>
      <c r="D71" s="36">
        <v>184.11666666666667</v>
      </c>
      <c r="E71" s="36">
        <v>180.78333333333336</v>
      </c>
      <c r="F71" s="36">
        <v>178.51666666666668</v>
      </c>
      <c r="G71" s="36">
        <v>175.18333333333337</v>
      </c>
      <c r="H71" s="36">
        <v>186.38333333333335</v>
      </c>
      <c r="I71" s="36">
        <v>189.71666666666667</v>
      </c>
      <c r="J71" s="36">
        <v>191.98333333333335</v>
      </c>
      <c r="K71" s="31">
        <v>187.45</v>
      </c>
      <c r="L71" s="31">
        <v>181.85</v>
      </c>
      <c r="M71" s="31">
        <v>50.304589999999997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3713.05</v>
      </c>
      <c r="D72" s="36">
        <v>3724.75</v>
      </c>
      <c r="E72" s="36">
        <v>3675.55</v>
      </c>
      <c r="F72" s="36">
        <v>3638.05</v>
      </c>
      <c r="G72" s="36">
        <v>3588.8500000000004</v>
      </c>
      <c r="H72" s="36">
        <v>3762.25</v>
      </c>
      <c r="I72" s="36">
        <v>3811.45</v>
      </c>
      <c r="J72" s="36">
        <v>3848.95</v>
      </c>
      <c r="K72" s="31">
        <v>3773.95</v>
      </c>
      <c r="L72" s="31">
        <v>3687.25</v>
      </c>
      <c r="M72" s="31">
        <v>4.5713299999999997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6271.55</v>
      </c>
      <c r="D73" s="36">
        <v>6273.416666666667</v>
      </c>
      <c r="E73" s="36">
        <v>6218.1333333333341</v>
      </c>
      <c r="F73" s="36">
        <v>6164.7166666666672</v>
      </c>
      <c r="G73" s="36">
        <v>6109.4333333333343</v>
      </c>
      <c r="H73" s="36">
        <v>6326.8333333333339</v>
      </c>
      <c r="I73" s="36">
        <v>6382.1166666666668</v>
      </c>
      <c r="J73" s="36">
        <v>6435.5333333333338</v>
      </c>
      <c r="K73" s="31">
        <v>6328.7</v>
      </c>
      <c r="L73" s="31">
        <v>6220</v>
      </c>
      <c r="M73" s="31">
        <v>2.8444500000000001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697.1</v>
      </c>
      <c r="D74" s="36">
        <v>698.80000000000007</v>
      </c>
      <c r="E74" s="36">
        <v>691.75000000000011</v>
      </c>
      <c r="F74" s="36">
        <v>686.40000000000009</v>
      </c>
      <c r="G74" s="36">
        <v>679.35000000000014</v>
      </c>
      <c r="H74" s="36">
        <v>704.15000000000009</v>
      </c>
      <c r="I74" s="36">
        <v>711.2</v>
      </c>
      <c r="J74" s="36">
        <v>716.55000000000007</v>
      </c>
      <c r="K74" s="31">
        <v>705.85</v>
      </c>
      <c r="L74" s="31">
        <v>693.45</v>
      </c>
      <c r="M74" s="31">
        <v>19.065290000000001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4010.15</v>
      </c>
      <c r="D75" s="36">
        <v>4029.9833333333336</v>
      </c>
      <c r="E75" s="36">
        <v>3980.166666666667</v>
      </c>
      <c r="F75" s="36">
        <v>3950.1833333333334</v>
      </c>
      <c r="G75" s="36">
        <v>3900.3666666666668</v>
      </c>
      <c r="H75" s="36">
        <v>4059.9666666666672</v>
      </c>
      <c r="I75" s="36">
        <v>4109.7833333333338</v>
      </c>
      <c r="J75" s="36">
        <v>4139.7666666666673</v>
      </c>
      <c r="K75" s="31">
        <v>4079.8</v>
      </c>
      <c r="L75" s="31">
        <v>4000</v>
      </c>
      <c r="M75" s="31">
        <v>2.2152699999999999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5591.05</v>
      </c>
      <c r="D76" s="36">
        <v>5618.333333333333</v>
      </c>
      <c r="E76" s="36">
        <v>5547.6666666666661</v>
      </c>
      <c r="F76" s="36">
        <v>5504.2833333333328</v>
      </c>
      <c r="G76" s="36">
        <v>5433.6166666666659</v>
      </c>
      <c r="H76" s="36">
        <v>5661.7166666666662</v>
      </c>
      <c r="I76" s="36">
        <v>5732.3833333333323</v>
      </c>
      <c r="J76" s="36">
        <v>5775.7666666666664</v>
      </c>
      <c r="K76" s="31">
        <v>5689</v>
      </c>
      <c r="L76" s="31">
        <v>5574.95</v>
      </c>
      <c r="M76" s="31">
        <v>6.5585199999999997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4085.5</v>
      </c>
      <c r="D77" s="36">
        <v>4106.333333333333</v>
      </c>
      <c r="E77" s="36">
        <v>4047.6666666666661</v>
      </c>
      <c r="F77" s="36">
        <v>4009.833333333333</v>
      </c>
      <c r="G77" s="36">
        <v>3951.1666666666661</v>
      </c>
      <c r="H77" s="36">
        <v>4144.1666666666661</v>
      </c>
      <c r="I77" s="36">
        <v>4202.8333333333321</v>
      </c>
      <c r="J77" s="36">
        <v>4240.6666666666661</v>
      </c>
      <c r="K77" s="31">
        <v>4165</v>
      </c>
      <c r="L77" s="31">
        <v>4068.5</v>
      </c>
      <c r="M77" s="31">
        <v>8.8661999999999992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3134.6</v>
      </c>
      <c r="D78" s="36">
        <v>3143.8833333333337</v>
      </c>
      <c r="E78" s="36">
        <v>3103.7666666666673</v>
      </c>
      <c r="F78" s="36">
        <v>3072.9333333333338</v>
      </c>
      <c r="G78" s="36">
        <v>3032.8166666666675</v>
      </c>
      <c r="H78" s="36">
        <v>3174.7166666666672</v>
      </c>
      <c r="I78" s="36">
        <v>3214.833333333333</v>
      </c>
      <c r="J78" s="36">
        <v>3245.666666666667</v>
      </c>
      <c r="K78" s="31">
        <v>3184</v>
      </c>
      <c r="L78" s="31">
        <v>3113.05</v>
      </c>
      <c r="M78" s="31">
        <v>2.3983099999999999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156.55000000000001</v>
      </c>
      <c r="D79" s="36">
        <v>156.31666666666666</v>
      </c>
      <c r="E79" s="36">
        <v>154.93333333333334</v>
      </c>
      <c r="F79" s="36">
        <v>153.31666666666666</v>
      </c>
      <c r="G79" s="36">
        <v>151.93333333333334</v>
      </c>
      <c r="H79" s="36">
        <v>157.93333333333334</v>
      </c>
      <c r="I79" s="36">
        <v>159.31666666666666</v>
      </c>
      <c r="J79" s="36">
        <v>160.93333333333334</v>
      </c>
      <c r="K79" s="31">
        <v>157.69999999999999</v>
      </c>
      <c r="L79" s="31">
        <v>154.69999999999999</v>
      </c>
      <c r="M79" s="31">
        <v>145.40270000000001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3355.75</v>
      </c>
      <c r="D80" s="36">
        <v>3321.5166666666664</v>
      </c>
      <c r="E80" s="36">
        <v>3268.0333333333328</v>
      </c>
      <c r="F80" s="36">
        <v>3180.3166666666666</v>
      </c>
      <c r="G80" s="36">
        <v>3126.833333333333</v>
      </c>
      <c r="H80" s="36">
        <v>3409.2333333333327</v>
      </c>
      <c r="I80" s="36">
        <v>3462.7166666666662</v>
      </c>
      <c r="J80" s="36">
        <v>3550.4333333333325</v>
      </c>
      <c r="K80" s="31">
        <v>3375</v>
      </c>
      <c r="L80" s="31">
        <v>3233.8</v>
      </c>
      <c r="M80" s="31">
        <v>1.7851600000000001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392.35</v>
      </c>
      <c r="D81" s="36">
        <v>392.5333333333333</v>
      </c>
      <c r="E81" s="36">
        <v>389.11666666666662</v>
      </c>
      <c r="F81" s="36">
        <v>385.88333333333333</v>
      </c>
      <c r="G81" s="36">
        <v>382.46666666666664</v>
      </c>
      <c r="H81" s="36">
        <v>395.76666666666659</v>
      </c>
      <c r="I81" s="36">
        <v>399.18333333333334</v>
      </c>
      <c r="J81" s="36">
        <v>402.41666666666657</v>
      </c>
      <c r="K81" s="31">
        <v>395.95</v>
      </c>
      <c r="L81" s="31">
        <v>389.3</v>
      </c>
      <c r="M81" s="31">
        <v>4.63131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145.05000000000001</v>
      </c>
      <c r="D82" s="36">
        <v>145.68333333333334</v>
      </c>
      <c r="E82" s="36">
        <v>143.86666666666667</v>
      </c>
      <c r="F82" s="36">
        <v>142.68333333333334</v>
      </c>
      <c r="G82" s="36">
        <v>140.86666666666667</v>
      </c>
      <c r="H82" s="36">
        <v>146.86666666666667</v>
      </c>
      <c r="I82" s="36">
        <v>148.68333333333334</v>
      </c>
      <c r="J82" s="36">
        <v>149.86666666666667</v>
      </c>
      <c r="K82" s="31">
        <v>147.5</v>
      </c>
      <c r="L82" s="31">
        <v>144.5</v>
      </c>
      <c r="M82" s="31">
        <v>107.75891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1839.95</v>
      </c>
      <c r="D83" s="36">
        <v>1822.8000000000002</v>
      </c>
      <c r="E83" s="36">
        <v>1792.2000000000003</v>
      </c>
      <c r="F83" s="36">
        <v>1744.45</v>
      </c>
      <c r="G83" s="36">
        <v>1713.8500000000001</v>
      </c>
      <c r="H83" s="36">
        <v>1870.5500000000004</v>
      </c>
      <c r="I83" s="36">
        <v>1901.1500000000003</v>
      </c>
      <c r="J83" s="36">
        <v>1948.9000000000005</v>
      </c>
      <c r="K83" s="31">
        <v>1853.4</v>
      </c>
      <c r="L83" s="31">
        <v>1775.05</v>
      </c>
      <c r="M83" s="31">
        <v>2.12493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1030.5999999999999</v>
      </c>
      <c r="D84" s="36">
        <v>1035.8499999999999</v>
      </c>
      <c r="E84" s="36">
        <v>1021.0999999999999</v>
      </c>
      <c r="F84" s="36">
        <v>1011.5999999999999</v>
      </c>
      <c r="G84" s="36">
        <v>996.84999999999991</v>
      </c>
      <c r="H84" s="36">
        <v>1045.3499999999999</v>
      </c>
      <c r="I84" s="36">
        <v>1060.0999999999999</v>
      </c>
      <c r="J84" s="36">
        <v>1069.5999999999999</v>
      </c>
      <c r="K84" s="31">
        <v>1050.5999999999999</v>
      </c>
      <c r="L84" s="31">
        <v>1026.3499999999999</v>
      </c>
      <c r="M84" s="31">
        <v>7.5815900000000003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1988.85</v>
      </c>
      <c r="D85" s="36">
        <v>2008.6333333333332</v>
      </c>
      <c r="E85" s="36">
        <v>1965.2166666666662</v>
      </c>
      <c r="F85" s="36">
        <v>1941.583333333333</v>
      </c>
      <c r="G85" s="36">
        <v>1898.1666666666661</v>
      </c>
      <c r="H85" s="36">
        <v>2032.2666666666664</v>
      </c>
      <c r="I85" s="36">
        <v>2075.6833333333334</v>
      </c>
      <c r="J85" s="36">
        <v>2099.3166666666666</v>
      </c>
      <c r="K85" s="31">
        <v>2052.0500000000002</v>
      </c>
      <c r="L85" s="31">
        <v>1985</v>
      </c>
      <c r="M85" s="31">
        <v>11.38208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2109.75</v>
      </c>
      <c r="D86" s="36">
        <v>2113.15</v>
      </c>
      <c r="E86" s="36">
        <v>2098.6000000000004</v>
      </c>
      <c r="F86" s="36">
        <v>2087.4500000000003</v>
      </c>
      <c r="G86" s="36">
        <v>2072.9000000000005</v>
      </c>
      <c r="H86" s="36">
        <v>2124.3000000000002</v>
      </c>
      <c r="I86" s="36">
        <v>2138.8500000000004</v>
      </c>
      <c r="J86" s="36">
        <v>2150</v>
      </c>
      <c r="K86" s="31">
        <v>2127.6999999999998</v>
      </c>
      <c r="L86" s="31">
        <v>2102</v>
      </c>
      <c r="M86" s="31">
        <v>3.1286100000000001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451.1</v>
      </c>
      <c r="D87" s="36">
        <v>451.7166666666667</v>
      </c>
      <c r="E87" s="36">
        <v>447.78333333333342</v>
      </c>
      <c r="F87" s="36">
        <v>444.4666666666667</v>
      </c>
      <c r="G87" s="36">
        <v>440.53333333333342</v>
      </c>
      <c r="H87" s="36">
        <v>455.03333333333342</v>
      </c>
      <c r="I87" s="36">
        <v>458.9666666666667</v>
      </c>
      <c r="J87" s="36">
        <v>462.28333333333342</v>
      </c>
      <c r="K87" s="31">
        <v>455.65</v>
      </c>
      <c r="L87" s="31">
        <v>448.4</v>
      </c>
      <c r="M87" s="31">
        <v>11.59333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2813.1</v>
      </c>
      <c r="D88" s="36">
        <v>2805.0333333333333</v>
      </c>
      <c r="E88" s="36">
        <v>2760.3166666666666</v>
      </c>
      <c r="F88" s="36">
        <v>2707.5333333333333</v>
      </c>
      <c r="G88" s="36">
        <v>2662.8166666666666</v>
      </c>
      <c r="H88" s="36">
        <v>2857.8166666666666</v>
      </c>
      <c r="I88" s="36">
        <v>2902.5333333333328</v>
      </c>
      <c r="J88" s="36">
        <v>2955.3166666666666</v>
      </c>
      <c r="K88" s="31">
        <v>2849.75</v>
      </c>
      <c r="L88" s="31">
        <v>2752.25</v>
      </c>
      <c r="M88" s="31">
        <v>29.201049999999999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1345.85</v>
      </c>
      <c r="D89" s="36">
        <v>1342.0666666666666</v>
      </c>
      <c r="E89" s="36">
        <v>1328.2833333333333</v>
      </c>
      <c r="F89" s="36">
        <v>1310.7166666666667</v>
      </c>
      <c r="G89" s="36">
        <v>1296.9333333333334</v>
      </c>
      <c r="H89" s="36">
        <v>1359.6333333333332</v>
      </c>
      <c r="I89" s="36">
        <v>1373.4166666666665</v>
      </c>
      <c r="J89" s="36">
        <v>1390.9833333333331</v>
      </c>
      <c r="K89" s="31">
        <v>1355.85</v>
      </c>
      <c r="L89" s="31">
        <v>1324.5</v>
      </c>
      <c r="M89" s="31">
        <v>4.8826400000000003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1504.3</v>
      </c>
      <c r="D90" s="36">
        <v>1498.3999999999999</v>
      </c>
      <c r="E90" s="36">
        <v>1486.8999999999996</v>
      </c>
      <c r="F90" s="36">
        <v>1469.4999999999998</v>
      </c>
      <c r="G90" s="36">
        <v>1457.9999999999995</v>
      </c>
      <c r="H90" s="36">
        <v>1515.7999999999997</v>
      </c>
      <c r="I90" s="36">
        <v>1527.3000000000002</v>
      </c>
      <c r="J90" s="36">
        <v>1544.6999999999998</v>
      </c>
      <c r="K90" s="31">
        <v>1509.9</v>
      </c>
      <c r="L90" s="31">
        <v>1481</v>
      </c>
      <c r="M90" s="31">
        <v>30.755269999999999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3027.85</v>
      </c>
      <c r="D91" s="36">
        <v>3035.9500000000003</v>
      </c>
      <c r="E91" s="36">
        <v>3010.0000000000005</v>
      </c>
      <c r="F91" s="36">
        <v>2992.15</v>
      </c>
      <c r="G91" s="36">
        <v>2966.2000000000003</v>
      </c>
      <c r="H91" s="36">
        <v>3053.8000000000006</v>
      </c>
      <c r="I91" s="36">
        <v>3079.7500000000005</v>
      </c>
      <c r="J91" s="36">
        <v>3097.6000000000008</v>
      </c>
      <c r="K91" s="31">
        <v>3061.9</v>
      </c>
      <c r="L91" s="31">
        <v>3018.1</v>
      </c>
      <c r="M91" s="31">
        <v>4.7527299999999997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1655.7</v>
      </c>
      <c r="D92" s="36">
        <v>1657.1166666666668</v>
      </c>
      <c r="E92" s="36">
        <v>1649.5333333333335</v>
      </c>
      <c r="F92" s="36">
        <v>1643.3666666666668</v>
      </c>
      <c r="G92" s="36">
        <v>1635.7833333333335</v>
      </c>
      <c r="H92" s="36">
        <v>1663.2833333333335</v>
      </c>
      <c r="I92" s="36">
        <v>1670.8666666666666</v>
      </c>
      <c r="J92" s="36">
        <v>1677.0333333333335</v>
      </c>
      <c r="K92" s="31">
        <v>1664.7</v>
      </c>
      <c r="L92" s="31">
        <v>1650.95</v>
      </c>
      <c r="M92" s="31">
        <v>90.073769999999996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672.25</v>
      </c>
      <c r="D93" s="36">
        <v>671.2833333333333</v>
      </c>
      <c r="E93" s="36">
        <v>667.76666666666665</v>
      </c>
      <c r="F93" s="36">
        <v>663.2833333333333</v>
      </c>
      <c r="G93" s="36">
        <v>659.76666666666665</v>
      </c>
      <c r="H93" s="36">
        <v>675.76666666666665</v>
      </c>
      <c r="I93" s="36">
        <v>679.2833333333333</v>
      </c>
      <c r="J93" s="36">
        <v>683.76666666666665</v>
      </c>
      <c r="K93" s="31">
        <v>674.8</v>
      </c>
      <c r="L93" s="31">
        <v>666.8</v>
      </c>
      <c r="M93" s="31">
        <v>20.502859999999998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3889.75</v>
      </c>
      <c r="D94" s="36">
        <v>3907.5666666666671</v>
      </c>
      <c r="E94" s="36">
        <v>3866.5333333333342</v>
      </c>
      <c r="F94" s="36">
        <v>3843.3166666666671</v>
      </c>
      <c r="G94" s="36">
        <v>3802.2833333333342</v>
      </c>
      <c r="H94" s="36">
        <v>3930.7833333333342</v>
      </c>
      <c r="I94" s="36">
        <v>3971.8166666666671</v>
      </c>
      <c r="J94" s="36">
        <v>3995.0333333333342</v>
      </c>
      <c r="K94" s="31">
        <v>3948.6</v>
      </c>
      <c r="L94" s="31">
        <v>3884.35</v>
      </c>
      <c r="M94" s="31">
        <v>7.2582899999999997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566.4</v>
      </c>
      <c r="D95" s="36">
        <v>561.76666666666665</v>
      </c>
      <c r="E95" s="36">
        <v>556.13333333333333</v>
      </c>
      <c r="F95" s="36">
        <v>545.86666666666667</v>
      </c>
      <c r="G95" s="36">
        <v>540.23333333333335</v>
      </c>
      <c r="H95" s="36">
        <v>572.0333333333333</v>
      </c>
      <c r="I95" s="36">
        <v>577.66666666666652</v>
      </c>
      <c r="J95" s="36">
        <v>587.93333333333328</v>
      </c>
      <c r="K95" s="31">
        <v>567.4</v>
      </c>
      <c r="L95" s="31">
        <v>551.5</v>
      </c>
      <c r="M95" s="31">
        <v>50.761839999999999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379.3</v>
      </c>
      <c r="D96" s="36">
        <v>381.3</v>
      </c>
      <c r="E96" s="36">
        <v>375.85</v>
      </c>
      <c r="F96" s="36">
        <v>372.40000000000003</v>
      </c>
      <c r="G96" s="36">
        <v>366.95000000000005</v>
      </c>
      <c r="H96" s="36">
        <v>384.75</v>
      </c>
      <c r="I96" s="36">
        <v>390.19999999999993</v>
      </c>
      <c r="J96" s="36">
        <v>393.65</v>
      </c>
      <c r="K96" s="31">
        <v>386.75</v>
      </c>
      <c r="L96" s="31">
        <v>377.85</v>
      </c>
      <c r="M96" s="31">
        <v>42.715299999999999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2535.5</v>
      </c>
      <c r="D97" s="36">
        <v>2531.6666666666665</v>
      </c>
      <c r="E97" s="36">
        <v>2518.833333333333</v>
      </c>
      <c r="F97" s="36">
        <v>2502.1666666666665</v>
      </c>
      <c r="G97" s="36">
        <v>2489.333333333333</v>
      </c>
      <c r="H97" s="36">
        <v>2548.333333333333</v>
      </c>
      <c r="I97" s="36">
        <v>2561.1666666666661</v>
      </c>
      <c r="J97" s="36">
        <v>2577.833333333333</v>
      </c>
      <c r="K97" s="31">
        <v>2544.5</v>
      </c>
      <c r="L97" s="31">
        <v>2515</v>
      </c>
      <c r="M97" s="31">
        <v>19.690359999999998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315.3</v>
      </c>
      <c r="D98" s="36">
        <v>314.23333333333335</v>
      </c>
      <c r="E98" s="36">
        <v>312.11666666666667</v>
      </c>
      <c r="F98" s="36">
        <v>308.93333333333334</v>
      </c>
      <c r="G98" s="36">
        <v>306.81666666666666</v>
      </c>
      <c r="H98" s="36">
        <v>317.41666666666669</v>
      </c>
      <c r="I98" s="36">
        <v>319.53333333333336</v>
      </c>
      <c r="J98" s="36">
        <v>322.7166666666667</v>
      </c>
      <c r="K98" s="31">
        <v>316.35000000000002</v>
      </c>
      <c r="L98" s="31">
        <v>311.05</v>
      </c>
      <c r="M98" s="31">
        <v>4.0187200000000001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35693.800000000003</v>
      </c>
      <c r="D99" s="36">
        <v>35774.950000000004</v>
      </c>
      <c r="E99" s="36">
        <v>35369.850000000006</v>
      </c>
      <c r="F99" s="36">
        <v>35045.9</v>
      </c>
      <c r="G99" s="36">
        <v>34640.800000000003</v>
      </c>
      <c r="H99" s="36">
        <v>36098.900000000009</v>
      </c>
      <c r="I99" s="36">
        <v>36504</v>
      </c>
      <c r="J99" s="36">
        <v>36827.950000000012</v>
      </c>
      <c r="K99" s="31">
        <v>36180.050000000003</v>
      </c>
      <c r="L99" s="31">
        <v>35451</v>
      </c>
      <c r="M99" s="31">
        <v>7.8630000000000005E-2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1021.45</v>
      </c>
      <c r="D100" s="36">
        <v>1023.1333333333333</v>
      </c>
      <c r="E100" s="36">
        <v>1016.3166666666666</v>
      </c>
      <c r="F100" s="36">
        <v>1011.1833333333333</v>
      </c>
      <c r="G100" s="36">
        <v>1004.3666666666666</v>
      </c>
      <c r="H100" s="36">
        <v>1028.2666666666667</v>
      </c>
      <c r="I100" s="36">
        <v>1035.0833333333335</v>
      </c>
      <c r="J100" s="36">
        <v>1040.2166666666667</v>
      </c>
      <c r="K100" s="31">
        <v>1029.95</v>
      </c>
      <c r="L100" s="31">
        <v>1018</v>
      </c>
      <c r="M100" s="31">
        <v>85.927109999999999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1449.35</v>
      </c>
      <c r="D101" s="36">
        <v>1448.6333333333332</v>
      </c>
      <c r="E101" s="36">
        <v>1433.5666666666664</v>
      </c>
      <c r="F101" s="36">
        <v>1417.7833333333331</v>
      </c>
      <c r="G101" s="36">
        <v>1402.7166666666662</v>
      </c>
      <c r="H101" s="36">
        <v>1464.4166666666665</v>
      </c>
      <c r="I101" s="36">
        <v>1479.4833333333331</v>
      </c>
      <c r="J101" s="36">
        <v>1495.2666666666667</v>
      </c>
      <c r="K101" s="31">
        <v>1463.7</v>
      </c>
      <c r="L101" s="31">
        <v>1432.85</v>
      </c>
      <c r="M101" s="31">
        <v>4.5978599999999998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521.20000000000005</v>
      </c>
      <c r="D102" s="36">
        <v>520.13333333333333</v>
      </c>
      <c r="E102" s="36">
        <v>516.4666666666667</v>
      </c>
      <c r="F102" s="36">
        <v>511.73333333333335</v>
      </c>
      <c r="G102" s="36">
        <v>508.06666666666672</v>
      </c>
      <c r="H102" s="36">
        <v>524.86666666666667</v>
      </c>
      <c r="I102" s="36">
        <v>528.53333333333342</v>
      </c>
      <c r="J102" s="36">
        <v>533.26666666666665</v>
      </c>
      <c r="K102" s="31">
        <v>523.79999999999995</v>
      </c>
      <c r="L102" s="31">
        <v>515.4</v>
      </c>
      <c r="M102" s="31">
        <v>14.429500000000001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14.1</v>
      </c>
      <c r="D103" s="36">
        <v>14.166666666666666</v>
      </c>
      <c r="E103" s="36">
        <v>13.833333333333332</v>
      </c>
      <c r="F103" s="36">
        <v>13.566666666666666</v>
      </c>
      <c r="G103" s="36">
        <v>13.233333333333333</v>
      </c>
      <c r="H103" s="36">
        <v>14.433333333333332</v>
      </c>
      <c r="I103" s="36">
        <v>14.766666666666664</v>
      </c>
      <c r="J103" s="36">
        <v>15.033333333333331</v>
      </c>
      <c r="K103" s="31">
        <v>14.5</v>
      </c>
      <c r="L103" s="31">
        <v>13.9</v>
      </c>
      <c r="M103" s="31">
        <v>3709.9502900000002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89.75</v>
      </c>
      <c r="D104" s="36">
        <v>90</v>
      </c>
      <c r="E104" s="36">
        <v>89.3</v>
      </c>
      <c r="F104" s="36">
        <v>88.85</v>
      </c>
      <c r="G104" s="36">
        <v>88.149999999999991</v>
      </c>
      <c r="H104" s="36">
        <v>90.45</v>
      </c>
      <c r="I104" s="36">
        <v>91.149999999999991</v>
      </c>
      <c r="J104" s="36">
        <v>91.600000000000009</v>
      </c>
      <c r="K104" s="31">
        <v>90.7</v>
      </c>
      <c r="L104" s="31">
        <v>89.55</v>
      </c>
      <c r="M104" s="31">
        <v>355.67264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408.35</v>
      </c>
      <c r="D105" s="36">
        <v>405.5</v>
      </c>
      <c r="E105" s="36">
        <v>402</v>
      </c>
      <c r="F105" s="36">
        <v>395.65</v>
      </c>
      <c r="G105" s="36">
        <v>392.15</v>
      </c>
      <c r="H105" s="36">
        <v>411.85</v>
      </c>
      <c r="I105" s="36">
        <v>415.35</v>
      </c>
      <c r="J105" s="36">
        <v>421.70000000000005</v>
      </c>
      <c r="K105" s="31">
        <v>409</v>
      </c>
      <c r="L105" s="31">
        <v>399.15</v>
      </c>
      <c r="M105" s="31">
        <v>24.56035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448.9</v>
      </c>
      <c r="D106" s="36">
        <v>445</v>
      </c>
      <c r="E106" s="36">
        <v>440</v>
      </c>
      <c r="F106" s="36">
        <v>431.1</v>
      </c>
      <c r="G106" s="36">
        <v>426.1</v>
      </c>
      <c r="H106" s="36">
        <v>453.9</v>
      </c>
      <c r="I106" s="36">
        <v>458.9</v>
      </c>
      <c r="J106" s="36">
        <v>467.79999999999995</v>
      </c>
      <c r="K106" s="31">
        <v>450</v>
      </c>
      <c r="L106" s="31">
        <v>436.1</v>
      </c>
      <c r="M106" s="31">
        <v>43.286239999999999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441.2</v>
      </c>
      <c r="D107" s="36">
        <v>444.75</v>
      </c>
      <c r="E107" s="36">
        <v>435.65</v>
      </c>
      <c r="F107" s="36">
        <v>430.09999999999997</v>
      </c>
      <c r="G107" s="36">
        <v>420.99999999999994</v>
      </c>
      <c r="H107" s="36">
        <v>450.3</v>
      </c>
      <c r="I107" s="36">
        <v>459.40000000000003</v>
      </c>
      <c r="J107" s="36">
        <v>464.95000000000005</v>
      </c>
      <c r="K107" s="31">
        <v>453.85</v>
      </c>
      <c r="L107" s="31">
        <v>439.2</v>
      </c>
      <c r="M107" s="31">
        <v>25.880549999999999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2975.55</v>
      </c>
      <c r="D108" s="36">
        <v>2955.6833333333329</v>
      </c>
      <c r="E108" s="36">
        <v>2931.3666666666659</v>
      </c>
      <c r="F108" s="36">
        <v>2887.1833333333329</v>
      </c>
      <c r="G108" s="36">
        <v>2862.8666666666659</v>
      </c>
      <c r="H108" s="36">
        <v>2999.8666666666659</v>
      </c>
      <c r="I108" s="36">
        <v>3024.1833333333325</v>
      </c>
      <c r="J108" s="36">
        <v>3068.3666666666659</v>
      </c>
      <c r="K108" s="31">
        <v>2980</v>
      </c>
      <c r="L108" s="31">
        <v>2911.5</v>
      </c>
      <c r="M108" s="31">
        <v>5.40022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1556.35</v>
      </c>
      <c r="D109" s="36">
        <v>1559.45</v>
      </c>
      <c r="E109" s="36">
        <v>1548.9</v>
      </c>
      <c r="F109" s="36">
        <v>1541.45</v>
      </c>
      <c r="G109" s="36">
        <v>1530.9</v>
      </c>
      <c r="H109" s="36">
        <v>1566.9</v>
      </c>
      <c r="I109" s="36">
        <v>1577.4499999999998</v>
      </c>
      <c r="J109" s="36">
        <v>1584.9</v>
      </c>
      <c r="K109" s="31">
        <v>1570</v>
      </c>
      <c r="L109" s="31">
        <v>1552</v>
      </c>
      <c r="M109" s="31">
        <v>13.52458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198.85</v>
      </c>
      <c r="D110" s="36">
        <v>198.4</v>
      </c>
      <c r="E110" s="36">
        <v>196.05</v>
      </c>
      <c r="F110" s="36">
        <v>193.25</v>
      </c>
      <c r="G110" s="36">
        <v>190.9</v>
      </c>
      <c r="H110" s="36">
        <v>201.20000000000002</v>
      </c>
      <c r="I110" s="36">
        <v>203.54999999999998</v>
      </c>
      <c r="J110" s="36">
        <v>206.35000000000002</v>
      </c>
      <c r="K110" s="31">
        <v>200.75</v>
      </c>
      <c r="L110" s="31">
        <v>195.6</v>
      </c>
      <c r="M110" s="31">
        <v>102.60980000000001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1564.35</v>
      </c>
      <c r="D111" s="36">
        <v>1572.55</v>
      </c>
      <c r="E111" s="36">
        <v>1552.1</v>
      </c>
      <c r="F111" s="36">
        <v>1539.85</v>
      </c>
      <c r="G111" s="36">
        <v>1519.3999999999999</v>
      </c>
      <c r="H111" s="36">
        <v>1584.8</v>
      </c>
      <c r="I111" s="36">
        <v>1605.2500000000002</v>
      </c>
      <c r="J111" s="36">
        <v>1617.5</v>
      </c>
      <c r="K111" s="31">
        <v>1593</v>
      </c>
      <c r="L111" s="31">
        <v>1560.3</v>
      </c>
      <c r="M111" s="31">
        <v>64.672430000000006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124.35</v>
      </c>
      <c r="D112" s="36">
        <v>124.44999999999999</v>
      </c>
      <c r="E112" s="36">
        <v>123.09999999999998</v>
      </c>
      <c r="F112" s="36">
        <v>121.85</v>
      </c>
      <c r="G112" s="36">
        <v>120.49999999999999</v>
      </c>
      <c r="H112" s="36">
        <v>125.69999999999997</v>
      </c>
      <c r="I112" s="36">
        <v>127.05</v>
      </c>
      <c r="J112" s="36">
        <v>128.29999999999995</v>
      </c>
      <c r="K112" s="31">
        <v>125.8</v>
      </c>
      <c r="L112" s="31">
        <v>123.2</v>
      </c>
      <c r="M112" s="31">
        <v>193.45643999999999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1124.55</v>
      </c>
      <c r="D113" s="36">
        <v>1120.3</v>
      </c>
      <c r="E113" s="36">
        <v>1109.5999999999999</v>
      </c>
      <c r="F113" s="36">
        <v>1094.6499999999999</v>
      </c>
      <c r="G113" s="36">
        <v>1083.9499999999998</v>
      </c>
      <c r="H113" s="36">
        <v>1135.25</v>
      </c>
      <c r="I113" s="36">
        <v>1145.9500000000003</v>
      </c>
      <c r="J113" s="36">
        <v>1160.9000000000001</v>
      </c>
      <c r="K113" s="31">
        <v>1131</v>
      </c>
      <c r="L113" s="31">
        <v>1105.3499999999999</v>
      </c>
      <c r="M113" s="31">
        <v>3.6200999999999999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879.15</v>
      </c>
      <c r="D114" s="36">
        <v>849.19999999999993</v>
      </c>
      <c r="E114" s="36">
        <v>809.04999999999984</v>
      </c>
      <c r="F114" s="36">
        <v>738.94999999999993</v>
      </c>
      <c r="G114" s="36">
        <v>698.79999999999984</v>
      </c>
      <c r="H114" s="36">
        <v>919.29999999999984</v>
      </c>
      <c r="I114" s="36">
        <v>959.44999999999993</v>
      </c>
      <c r="J114" s="36">
        <v>1029.5499999999997</v>
      </c>
      <c r="K114" s="31">
        <v>889.35</v>
      </c>
      <c r="L114" s="31">
        <v>779.1</v>
      </c>
      <c r="M114" s="31">
        <v>363.65109000000001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94.35</v>
      </c>
      <c r="D115" s="36">
        <v>93.983333333333334</v>
      </c>
      <c r="E115" s="36">
        <v>91.616666666666674</v>
      </c>
      <c r="F115" s="36">
        <v>88.88333333333334</v>
      </c>
      <c r="G115" s="36">
        <v>86.51666666666668</v>
      </c>
      <c r="H115" s="36">
        <v>96.716666666666669</v>
      </c>
      <c r="I115" s="36">
        <v>99.083333333333314</v>
      </c>
      <c r="J115" s="36">
        <v>101.81666666666666</v>
      </c>
      <c r="K115" s="31">
        <v>96.35</v>
      </c>
      <c r="L115" s="31">
        <v>91.25</v>
      </c>
      <c r="M115" s="31">
        <v>1518.2159200000001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451.65</v>
      </c>
      <c r="D116" s="36">
        <v>452.66666666666669</v>
      </c>
      <c r="E116" s="36">
        <v>449.33333333333337</v>
      </c>
      <c r="F116" s="36">
        <v>447.01666666666671</v>
      </c>
      <c r="G116" s="36">
        <v>443.68333333333339</v>
      </c>
      <c r="H116" s="36">
        <v>454.98333333333335</v>
      </c>
      <c r="I116" s="36">
        <v>458.31666666666672</v>
      </c>
      <c r="J116" s="36">
        <v>460.63333333333333</v>
      </c>
      <c r="K116" s="31">
        <v>456</v>
      </c>
      <c r="L116" s="31">
        <v>450.35</v>
      </c>
      <c r="M116" s="31">
        <v>120.2762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734.85</v>
      </c>
      <c r="D117" s="36">
        <v>727.65</v>
      </c>
      <c r="E117" s="36">
        <v>715.44999999999993</v>
      </c>
      <c r="F117" s="36">
        <v>696.05</v>
      </c>
      <c r="G117" s="36">
        <v>683.84999999999991</v>
      </c>
      <c r="H117" s="36">
        <v>747.05</v>
      </c>
      <c r="I117" s="36">
        <v>759.25</v>
      </c>
      <c r="J117" s="36">
        <v>778.65</v>
      </c>
      <c r="K117" s="31">
        <v>739.85</v>
      </c>
      <c r="L117" s="31">
        <v>708.25</v>
      </c>
      <c r="M117" s="31">
        <v>26.124379999999999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435.95</v>
      </c>
      <c r="D118" s="36">
        <v>431.98333333333335</v>
      </c>
      <c r="E118" s="36">
        <v>418.51666666666671</v>
      </c>
      <c r="F118" s="36">
        <v>401.08333333333337</v>
      </c>
      <c r="G118" s="36">
        <v>387.61666666666673</v>
      </c>
      <c r="H118" s="36">
        <v>449.41666666666669</v>
      </c>
      <c r="I118" s="36">
        <v>462.88333333333338</v>
      </c>
      <c r="J118" s="36">
        <v>480.31666666666666</v>
      </c>
      <c r="K118" s="31">
        <v>445.45</v>
      </c>
      <c r="L118" s="31">
        <v>414.55</v>
      </c>
      <c r="M118" s="31">
        <v>66.575029999999998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854.9</v>
      </c>
      <c r="D119" s="36">
        <v>852.19999999999993</v>
      </c>
      <c r="E119" s="36">
        <v>838.84999999999991</v>
      </c>
      <c r="F119" s="36">
        <v>822.8</v>
      </c>
      <c r="G119" s="36">
        <v>809.44999999999993</v>
      </c>
      <c r="H119" s="36">
        <v>868.24999999999989</v>
      </c>
      <c r="I119" s="36">
        <v>881.6</v>
      </c>
      <c r="J119" s="36">
        <v>897.64999999999986</v>
      </c>
      <c r="K119" s="31">
        <v>865.55</v>
      </c>
      <c r="L119" s="31">
        <v>836.15</v>
      </c>
      <c r="M119" s="31">
        <v>43.247860000000003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559.1</v>
      </c>
      <c r="D120" s="36">
        <v>560.85</v>
      </c>
      <c r="E120" s="36">
        <v>556.25</v>
      </c>
      <c r="F120" s="36">
        <v>553.4</v>
      </c>
      <c r="G120" s="36">
        <v>548.79999999999995</v>
      </c>
      <c r="H120" s="36">
        <v>563.70000000000005</v>
      </c>
      <c r="I120" s="36">
        <v>568.30000000000018</v>
      </c>
      <c r="J120" s="36">
        <v>571.15000000000009</v>
      </c>
      <c r="K120" s="31">
        <v>565.45000000000005</v>
      </c>
      <c r="L120" s="31">
        <v>558</v>
      </c>
      <c r="M120" s="31">
        <v>15.374090000000001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1846.95</v>
      </c>
      <c r="D121" s="36">
        <v>1847.6166666666668</v>
      </c>
      <c r="E121" s="36">
        <v>1839.3333333333335</v>
      </c>
      <c r="F121" s="36">
        <v>1831.7166666666667</v>
      </c>
      <c r="G121" s="36">
        <v>1823.4333333333334</v>
      </c>
      <c r="H121" s="36">
        <v>1855.2333333333336</v>
      </c>
      <c r="I121" s="36">
        <v>1863.5166666666669</v>
      </c>
      <c r="J121" s="36">
        <v>1871.1333333333337</v>
      </c>
      <c r="K121" s="31">
        <v>1855.9</v>
      </c>
      <c r="L121" s="31">
        <v>1840</v>
      </c>
      <c r="M121" s="31">
        <v>37.587299999999999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159.6</v>
      </c>
      <c r="D122" s="36">
        <v>159.96666666666667</v>
      </c>
      <c r="E122" s="36">
        <v>158.63333333333333</v>
      </c>
      <c r="F122" s="36">
        <v>157.66666666666666</v>
      </c>
      <c r="G122" s="36">
        <v>156.33333333333331</v>
      </c>
      <c r="H122" s="36">
        <v>160.93333333333334</v>
      </c>
      <c r="I122" s="36">
        <v>162.26666666666665</v>
      </c>
      <c r="J122" s="36">
        <v>163.23333333333335</v>
      </c>
      <c r="K122" s="31">
        <v>161.30000000000001</v>
      </c>
      <c r="L122" s="31">
        <v>159</v>
      </c>
      <c r="M122" s="31">
        <v>41.567880000000002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2521.9499999999998</v>
      </c>
      <c r="D123" s="36">
        <v>2532.6666666666665</v>
      </c>
      <c r="E123" s="36">
        <v>2483.333333333333</v>
      </c>
      <c r="F123" s="36">
        <v>2444.7166666666667</v>
      </c>
      <c r="G123" s="36">
        <v>2395.3833333333332</v>
      </c>
      <c r="H123" s="36">
        <v>2571.2833333333328</v>
      </c>
      <c r="I123" s="36">
        <v>2620.6166666666659</v>
      </c>
      <c r="J123" s="36">
        <v>2659.2333333333327</v>
      </c>
      <c r="K123" s="31">
        <v>2582</v>
      </c>
      <c r="L123" s="31">
        <v>2494.0500000000002</v>
      </c>
      <c r="M123" s="31">
        <v>1.99705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399.35</v>
      </c>
      <c r="D124" s="36">
        <v>395.66666666666669</v>
      </c>
      <c r="E124" s="36">
        <v>389.38333333333338</v>
      </c>
      <c r="F124" s="36">
        <v>379.41666666666669</v>
      </c>
      <c r="G124" s="36">
        <v>373.13333333333338</v>
      </c>
      <c r="H124" s="36">
        <v>405.63333333333338</v>
      </c>
      <c r="I124" s="36">
        <v>411.91666666666669</v>
      </c>
      <c r="J124" s="36">
        <v>421.88333333333338</v>
      </c>
      <c r="K124" s="31">
        <v>401.95</v>
      </c>
      <c r="L124" s="31">
        <v>385.7</v>
      </c>
      <c r="M124" s="31">
        <v>42.431449999999998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531.25</v>
      </c>
      <c r="D125" s="36">
        <v>533.93333333333339</v>
      </c>
      <c r="E125" s="36">
        <v>527.46666666666681</v>
      </c>
      <c r="F125" s="36">
        <v>523.68333333333339</v>
      </c>
      <c r="G125" s="36">
        <v>517.21666666666681</v>
      </c>
      <c r="H125" s="36">
        <v>537.71666666666681</v>
      </c>
      <c r="I125" s="36">
        <v>544.18333333333351</v>
      </c>
      <c r="J125" s="36">
        <v>547.96666666666681</v>
      </c>
      <c r="K125" s="31">
        <v>540.4</v>
      </c>
      <c r="L125" s="31">
        <v>530.15</v>
      </c>
      <c r="M125" s="31">
        <v>22.556450000000002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801.65</v>
      </c>
      <c r="D126" s="36">
        <v>802</v>
      </c>
      <c r="E126" s="36">
        <v>793.1</v>
      </c>
      <c r="F126" s="36">
        <v>784.55000000000007</v>
      </c>
      <c r="G126" s="36">
        <v>775.65000000000009</v>
      </c>
      <c r="H126" s="36">
        <v>810.55</v>
      </c>
      <c r="I126" s="36">
        <v>819.45</v>
      </c>
      <c r="J126" s="36">
        <v>827.99999999999989</v>
      </c>
      <c r="K126" s="31">
        <v>810.9</v>
      </c>
      <c r="L126" s="31">
        <v>793.45</v>
      </c>
      <c r="M126" s="31">
        <v>21.717919999999999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3491.6</v>
      </c>
      <c r="D127" s="36">
        <v>3487.8666666666668</v>
      </c>
      <c r="E127" s="36">
        <v>3469.7333333333336</v>
      </c>
      <c r="F127" s="36">
        <v>3447.8666666666668</v>
      </c>
      <c r="G127" s="36">
        <v>3429.7333333333336</v>
      </c>
      <c r="H127" s="36">
        <v>3509.7333333333336</v>
      </c>
      <c r="I127" s="36">
        <v>3527.8666666666668</v>
      </c>
      <c r="J127" s="36">
        <v>3549.7333333333336</v>
      </c>
      <c r="K127" s="31">
        <v>3506</v>
      </c>
      <c r="L127" s="31">
        <v>3466</v>
      </c>
      <c r="M127" s="31">
        <v>17.674289999999999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6139.2</v>
      </c>
      <c r="D128" s="36">
        <v>6139.3833333333323</v>
      </c>
      <c r="E128" s="36">
        <v>6073.866666666665</v>
      </c>
      <c r="F128" s="36">
        <v>6008.5333333333328</v>
      </c>
      <c r="G128" s="36">
        <v>5943.0166666666655</v>
      </c>
      <c r="H128" s="36">
        <v>6204.7166666666644</v>
      </c>
      <c r="I128" s="36">
        <v>6270.2333333333327</v>
      </c>
      <c r="J128" s="36">
        <v>6335.5666666666639</v>
      </c>
      <c r="K128" s="31">
        <v>6204.9</v>
      </c>
      <c r="L128" s="31">
        <v>6074.05</v>
      </c>
      <c r="M128" s="31">
        <v>4.1322000000000001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5329.15</v>
      </c>
      <c r="D129" s="36">
        <v>5306.4666666666662</v>
      </c>
      <c r="E129" s="36">
        <v>5245.9333333333325</v>
      </c>
      <c r="F129" s="36">
        <v>5162.7166666666662</v>
      </c>
      <c r="G129" s="36">
        <v>5102.1833333333325</v>
      </c>
      <c r="H129" s="36">
        <v>5389.6833333333325</v>
      </c>
      <c r="I129" s="36">
        <v>5450.2166666666672</v>
      </c>
      <c r="J129" s="36">
        <v>5533.4333333333325</v>
      </c>
      <c r="K129" s="31">
        <v>5367</v>
      </c>
      <c r="L129" s="31">
        <v>5223.25</v>
      </c>
      <c r="M129" s="31">
        <v>2.1714699999999998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1257.75</v>
      </c>
      <c r="D130" s="36">
        <v>1265.5666666666666</v>
      </c>
      <c r="E130" s="36">
        <v>1242.9833333333331</v>
      </c>
      <c r="F130" s="36">
        <v>1228.2166666666665</v>
      </c>
      <c r="G130" s="36">
        <v>1205.633333333333</v>
      </c>
      <c r="H130" s="36">
        <v>1280.3333333333333</v>
      </c>
      <c r="I130" s="36">
        <v>1302.9166666666667</v>
      </c>
      <c r="J130" s="36">
        <v>1317.6833333333334</v>
      </c>
      <c r="K130" s="31">
        <v>1288.1500000000001</v>
      </c>
      <c r="L130" s="31">
        <v>1250.8</v>
      </c>
      <c r="M130" s="31">
        <v>18.4664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1710.8</v>
      </c>
      <c r="D131" s="36">
        <v>1713.8</v>
      </c>
      <c r="E131" s="36">
        <v>1695.75</v>
      </c>
      <c r="F131" s="36">
        <v>1680.7</v>
      </c>
      <c r="G131" s="36">
        <v>1662.65</v>
      </c>
      <c r="H131" s="36">
        <v>1728.85</v>
      </c>
      <c r="I131" s="36">
        <v>1746.8999999999996</v>
      </c>
      <c r="J131" s="36">
        <v>1761.9499999999998</v>
      </c>
      <c r="K131" s="31">
        <v>1731.85</v>
      </c>
      <c r="L131" s="31">
        <v>1698.75</v>
      </c>
      <c r="M131" s="31">
        <v>17.39425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282.10000000000002</v>
      </c>
      <c r="D132" s="36">
        <v>283.38333333333333</v>
      </c>
      <c r="E132" s="36">
        <v>279.86666666666667</v>
      </c>
      <c r="F132" s="36">
        <v>277.63333333333333</v>
      </c>
      <c r="G132" s="36">
        <v>274.11666666666667</v>
      </c>
      <c r="H132" s="36">
        <v>285.61666666666667</v>
      </c>
      <c r="I132" s="36">
        <v>289.13333333333333</v>
      </c>
      <c r="J132" s="36">
        <v>291.36666666666667</v>
      </c>
      <c r="K132" s="31">
        <v>286.89999999999998</v>
      </c>
      <c r="L132" s="31">
        <v>281.14999999999998</v>
      </c>
      <c r="M132" s="31">
        <v>50.027500000000003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1929.6</v>
      </c>
      <c r="D133" s="36">
        <v>1919.9333333333334</v>
      </c>
      <c r="E133" s="36">
        <v>1895.8666666666668</v>
      </c>
      <c r="F133" s="36">
        <v>1862.1333333333334</v>
      </c>
      <c r="G133" s="36">
        <v>1838.0666666666668</v>
      </c>
      <c r="H133" s="36">
        <v>1953.6666666666667</v>
      </c>
      <c r="I133" s="36">
        <v>1977.7333333333333</v>
      </c>
      <c r="J133" s="36">
        <v>2011.4666666666667</v>
      </c>
      <c r="K133" s="31">
        <v>1944</v>
      </c>
      <c r="L133" s="31">
        <v>1886.2</v>
      </c>
      <c r="M133" s="31">
        <v>4.7545500000000001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540.45000000000005</v>
      </c>
      <c r="D134" s="36">
        <v>538.01666666666665</v>
      </c>
      <c r="E134" s="36">
        <v>533.63333333333333</v>
      </c>
      <c r="F134" s="36">
        <v>526.81666666666672</v>
      </c>
      <c r="G134" s="36">
        <v>522.43333333333339</v>
      </c>
      <c r="H134" s="36">
        <v>544.83333333333326</v>
      </c>
      <c r="I134" s="36">
        <v>549.21666666666647</v>
      </c>
      <c r="J134" s="36">
        <v>556.03333333333319</v>
      </c>
      <c r="K134" s="31">
        <v>542.4</v>
      </c>
      <c r="L134" s="31">
        <v>531.20000000000005</v>
      </c>
      <c r="M134" s="31">
        <v>11.41718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10319.6</v>
      </c>
      <c r="D135" s="36">
        <v>10298.9</v>
      </c>
      <c r="E135" s="36">
        <v>10246.9</v>
      </c>
      <c r="F135" s="36">
        <v>10174.200000000001</v>
      </c>
      <c r="G135" s="36">
        <v>10122.200000000001</v>
      </c>
      <c r="H135" s="36">
        <v>10371.599999999999</v>
      </c>
      <c r="I135" s="36">
        <v>10423.599999999999</v>
      </c>
      <c r="J135" s="36">
        <v>10496.299999999997</v>
      </c>
      <c r="K135" s="31">
        <v>10350.9</v>
      </c>
      <c r="L135" s="31">
        <v>10226.200000000001</v>
      </c>
      <c r="M135" s="31">
        <v>6.5249800000000002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681.3</v>
      </c>
      <c r="D136" s="36">
        <v>685.51666666666677</v>
      </c>
      <c r="E136" s="36">
        <v>673.78333333333353</v>
      </c>
      <c r="F136" s="36">
        <v>666.26666666666677</v>
      </c>
      <c r="G136" s="36">
        <v>654.53333333333353</v>
      </c>
      <c r="H136" s="36">
        <v>693.03333333333353</v>
      </c>
      <c r="I136" s="36">
        <v>704.76666666666688</v>
      </c>
      <c r="J136" s="36">
        <v>712.28333333333353</v>
      </c>
      <c r="K136" s="31">
        <v>697.25</v>
      </c>
      <c r="L136" s="31">
        <v>678</v>
      </c>
      <c r="M136" s="31">
        <v>15.15137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1105.1500000000001</v>
      </c>
      <c r="D137" s="36">
        <v>1094.0666666666666</v>
      </c>
      <c r="E137" s="36">
        <v>1072.3833333333332</v>
      </c>
      <c r="F137" s="36">
        <v>1039.6166666666666</v>
      </c>
      <c r="G137" s="36">
        <v>1017.9333333333332</v>
      </c>
      <c r="H137" s="36">
        <v>1126.8333333333333</v>
      </c>
      <c r="I137" s="36">
        <v>1148.5166666666667</v>
      </c>
      <c r="J137" s="36">
        <v>1181.2833333333333</v>
      </c>
      <c r="K137" s="31">
        <v>1115.75</v>
      </c>
      <c r="L137" s="31">
        <v>1061.3</v>
      </c>
      <c r="M137" s="31">
        <v>17.800709999999999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973.15</v>
      </c>
      <c r="D138" s="36">
        <v>972.06666666666661</v>
      </c>
      <c r="E138" s="36">
        <v>962.63333333333321</v>
      </c>
      <c r="F138" s="36">
        <v>952.11666666666656</v>
      </c>
      <c r="G138" s="36">
        <v>942.68333333333317</v>
      </c>
      <c r="H138" s="36">
        <v>982.58333333333326</v>
      </c>
      <c r="I138" s="36">
        <v>992.01666666666665</v>
      </c>
      <c r="J138" s="36">
        <v>1002.5333333333333</v>
      </c>
      <c r="K138" s="31">
        <v>981.5</v>
      </c>
      <c r="L138" s="31">
        <v>961.55</v>
      </c>
      <c r="M138" s="31">
        <v>4.4954499999999999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97.95</v>
      </c>
      <c r="D139" s="36">
        <v>98.266666666666666</v>
      </c>
      <c r="E139" s="36">
        <v>97.183333333333337</v>
      </c>
      <c r="F139" s="36">
        <v>96.416666666666671</v>
      </c>
      <c r="G139" s="36">
        <v>95.333333333333343</v>
      </c>
      <c r="H139" s="36">
        <v>99.033333333333331</v>
      </c>
      <c r="I139" s="36">
        <v>100.11666666666667</v>
      </c>
      <c r="J139" s="36">
        <v>100.88333333333333</v>
      </c>
      <c r="K139" s="31">
        <v>99.35</v>
      </c>
      <c r="L139" s="31">
        <v>97.5</v>
      </c>
      <c r="M139" s="31">
        <v>89.214939999999999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2680.05</v>
      </c>
      <c r="D140" s="36">
        <v>2668.5833333333335</v>
      </c>
      <c r="E140" s="36">
        <v>2617.2166666666672</v>
      </c>
      <c r="F140" s="36">
        <v>2554.3833333333337</v>
      </c>
      <c r="G140" s="36">
        <v>2503.0166666666673</v>
      </c>
      <c r="H140" s="36">
        <v>2731.416666666667</v>
      </c>
      <c r="I140" s="36">
        <v>2782.7833333333328</v>
      </c>
      <c r="J140" s="36">
        <v>2845.6166666666668</v>
      </c>
      <c r="K140" s="31">
        <v>2719.95</v>
      </c>
      <c r="L140" s="31">
        <v>2605.75</v>
      </c>
      <c r="M140" s="31">
        <v>11.334949999999999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119418.65</v>
      </c>
      <c r="D141" s="36">
        <v>119669.33333333333</v>
      </c>
      <c r="E141" s="36">
        <v>119061.66666666666</v>
      </c>
      <c r="F141" s="36">
        <v>118704.68333333333</v>
      </c>
      <c r="G141" s="36">
        <v>118097.01666666666</v>
      </c>
      <c r="H141" s="36">
        <v>120026.31666666665</v>
      </c>
      <c r="I141" s="36">
        <v>120633.98333333331</v>
      </c>
      <c r="J141" s="36">
        <v>120990.96666666665</v>
      </c>
      <c r="K141" s="31">
        <v>120277</v>
      </c>
      <c r="L141" s="31">
        <v>119312.35</v>
      </c>
      <c r="M141" s="31">
        <v>3.968E-2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61.55</v>
      </c>
      <c r="D142" s="36">
        <v>61.300000000000004</v>
      </c>
      <c r="E142" s="36">
        <v>60.750000000000007</v>
      </c>
      <c r="F142" s="36">
        <v>59.95</v>
      </c>
      <c r="G142" s="36">
        <v>59.400000000000006</v>
      </c>
      <c r="H142" s="36">
        <v>62.100000000000009</v>
      </c>
      <c r="I142" s="36">
        <v>62.650000000000006</v>
      </c>
      <c r="J142" s="36">
        <v>63.45000000000001</v>
      </c>
      <c r="K142" s="31">
        <v>61.85</v>
      </c>
      <c r="L142" s="31">
        <v>60.5</v>
      </c>
      <c r="M142" s="31">
        <v>61.81944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1478.6</v>
      </c>
      <c r="D143" s="36">
        <v>1481.7833333333335</v>
      </c>
      <c r="E143" s="36">
        <v>1470.8166666666671</v>
      </c>
      <c r="F143" s="36">
        <v>1463.0333333333335</v>
      </c>
      <c r="G143" s="36">
        <v>1452.0666666666671</v>
      </c>
      <c r="H143" s="36">
        <v>1489.5666666666671</v>
      </c>
      <c r="I143" s="36">
        <v>1500.5333333333338</v>
      </c>
      <c r="J143" s="36">
        <v>1508.3166666666671</v>
      </c>
      <c r="K143" s="31">
        <v>1492.75</v>
      </c>
      <c r="L143" s="31">
        <v>1474</v>
      </c>
      <c r="M143" s="31">
        <v>1.84684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5195.1499999999996</v>
      </c>
      <c r="D144" s="36">
        <v>5203.416666666667</v>
      </c>
      <c r="E144" s="36">
        <v>5131.8333333333339</v>
      </c>
      <c r="F144" s="36">
        <v>5068.5166666666673</v>
      </c>
      <c r="G144" s="36">
        <v>4996.9333333333343</v>
      </c>
      <c r="H144" s="36">
        <v>5266.7333333333336</v>
      </c>
      <c r="I144" s="36">
        <v>5338.3166666666675</v>
      </c>
      <c r="J144" s="36">
        <v>5401.6333333333332</v>
      </c>
      <c r="K144" s="31">
        <v>5275</v>
      </c>
      <c r="L144" s="31">
        <v>5140.1000000000004</v>
      </c>
      <c r="M144" s="31">
        <v>3.40544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3881.8</v>
      </c>
      <c r="D145" s="36">
        <v>3879.7000000000003</v>
      </c>
      <c r="E145" s="36">
        <v>3844.4000000000005</v>
      </c>
      <c r="F145" s="36">
        <v>3807.0000000000005</v>
      </c>
      <c r="G145" s="36">
        <v>3771.7000000000007</v>
      </c>
      <c r="H145" s="36">
        <v>3917.1000000000004</v>
      </c>
      <c r="I145" s="36">
        <v>3952.4000000000005</v>
      </c>
      <c r="J145" s="36">
        <v>3989.8</v>
      </c>
      <c r="K145" s="31">
        <v>3915</v>
      </c>
      <c r="L145" s="31">
        <v>3842.3</v>
      </c>
      <c r="M145" s="31">
        <v>1.4038999999999999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24354.25</v>
      </c>
      <c r="D146" s="36">
        <v>24411.283333333336</v>
      </c>
      <c r="E146" s="36">
        <v>24241.966666666674</v>
      </c>
      <c r="F146" s="36">
        <v>24129.683333333338</v>
      </c>
      <c r="G146" s="36">
        <v>23960.366666666676</v>
      </c>
      <c r="H146" s="36">
        <v>24523.566666666673</v>
      </c>
      <c r="I146" s="36">
        <v>24692.883333333331</v>
      </c>
      <c r="J146" s="36">
        <v>24805.166666666672</v>
      </c>
      <c r="K146" s="31">
        <v>24580.6</v>
      </c>
      <c r="L146" s="31">
        <v>24299</v>
      </c>
      <c r="M146" s="31">
        <v>0.66324000000000005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65.7</v>
      </c>
      <c r="D147" s="36">
        <v>65.566666666666677</v>
      </c>
      <c r="E147" s="36">
        <v>64.53333333333336</v>
      </c>
      <c r="F147" s="36">
        <v>63.366666666666688</v>
      </c>
      <c r="G147" s="36">
        <v>62.333333333333371</v>
      </c>
      <c r="H147" s="36">
        <v>66.733333333333348</v>
      </c>
      <c r="I147" s="36">
        <v>67.76666666666668</v>
      </c>
      <c r="J147" s="36">
        <v>68.933333333333337</v>
      </c>
      <c r="K147" s="31">
        <v>66.599999999999994</v>
      </c>
      <c r="L147" s="31">
        <v>64.400000000000006</v>
      </c>
      <c r="M147" s="31">
        <v>246.14116999999999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195.55</v>
      </c>
      <c r="D148" s="36">
        <v>194.70000000000002</v>
      </c>
      <c r="E148" s="36">
        <v>192.15000000000003</v>
      </c>
      <c r="F148" s="36">
        <v>188.75000000000003</v>
      </c>
      <c r="G148" s="36">
        <v>186.20000000000005</v>
      </c>
      <c r="H148" s="36">
        <v>198.10000000000002</v>
      </c>
      <c r="I148" s="36">
        <v>200.65000000000003</v>
      </c>
      <c r="J148" s="36">
        <v>204.05</v>
      </c>
      <c r="K148" s="31">
        <v>197.25</v>
      </c>
      <c r="L148" s="31">
        <v>191.3</v>
      </c>
      <c r="M148" s="31">
        <v>95.648089999999996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303.2</v>
      </c>
      <c r="D149" s="36">
        <v>303.83333333333331</v>
      </c>
      <c r="E149" s="36">
        <v>301.11666666666662</v>
      </c>
      <c r="F149" s="36">
        <v>299.0333333333333</v>
      </c>
      <c r="G149" s="36">
        <v>296.31666666666661</v>
      </c>
      <c r="H149" s="36">
        <v>305.91666666666663</v>
      </c>
      <c r="I149" s="36">
        <v>308.63333333333333</v>
      </c>
      <c r="J149" s="36">
        <v>310.71666666666664</v>
      </c>
      <c r="K149" s="31">
        <v>306.55</v>
      </c>
      <c r="L149" s="31">
        <v>301.75</v>
      </c>
      <c r="M149" s="31">
        <v>133.07504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174.2</v>
      </c>
      <c r="D150" s="36">
        <v>176.75</v>
      </c>
      <c r="E150" s="36">
        <v>170.1</v>
      </c>
      <c r="F150" s="36">
        <v>166</v>
      </c>
      <c r="G150" s="36">
        <v>159.35</v>
      </c>
      <c r="H150" s="36">
        <v>180.85</v>
      </c>
      <c r="I150" s="36">
        <v>187.49999999999997</v>
      </c>
      <c r="J150" s="36">
        <v>191.6</v>
      </c>
      <c r="K150" s="31">
        <v>183.4</v>
      </c>
      <c r="L150" s="31">
        <v>172.65</v>
      </c>
      <c r="M150" s="31">
        <v>64.327619999999996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1446</v>
      </c>
      <c r="D151" s="36">
        <v>1454.0166666666667</v>
      </c>
      <c r="E151" s="36">
        <v>1425.5333333333333</v>
      </c>
      <c r="F151" s="36">
        <v>1405.0666666666666</v>
      </c>
      <c r="G151" s="36">
        <v>1376.5833333333333</v>
      </c>
      <c r="H151" s="36">
        <v>1474.4833333333333</v>
      </c>
      <c r="I151" s="36">
        <v>1502.9666666666665</v>
      </c>
      <c r="J151" s="36">
        <v>1523.4333333333334</v>
      </c>
      <c r="K151" s="31">
        <v>1482.5</v>
      </c>
      <c r="L151" s="31">
        <v>1433.55</v>
      </c>
      <c r="M151" s="31">
        <v>5.8958199999999996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4375.3</v>
      </c>
      <c r="D152" s="36">
        <v>4366.7</v>
      </c>
      <c r="E152" s="36">
        <v>4336</v>
      </c>
      <c r="F152" s="36">
        <v>4296.7</v>
      </c>
      <c r="G152" s="36">
        <v>4266</v>
      </c>
      <c r="H152" s="36">
        <v>4406</v>
      </c>
      <c r="I152" s="36">
        <v>4436.6999999999989</v>
      </c>
      <c r="J152" s="36">
        <v>4476</v>
      </c>
      <c r="K152" s="31">
        <v>4397.3999999999996</v>
      </c>
      <c r="L152" s="31">
        <v>4327.3999999999996</v>
      </c>
      <c r="M152" s="31">
        <v>1.79741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322</v>
      </c>
      <c r="D153" s="36">
        <v>323.23333333333335</v>
      </c>
      <c r="E153" s="36">
        <v>318.4666666666667</v>
      </c>
      <c r="F153" s="36">
        <v>314.93333333333334</v>
      </c>
      <c r="G153" s="36">
        <v>310.16666666666669</v>
      </c>
      <c r="H153" s="36">
        <v>326.76666666666671</v>
      </c>
      <c r="I153" s="36">
        <v>331.53333333333336</v>
      </c>
      <c r="J153" s="36">
        <v>335.06666666666672</v>
      </c>
      <c r="K153" s="31">
        <v>328</v>
      </c>
      <c r="L153" s="31">
        <v>319.7</v>
      </c>
      <c r="M153" s="31">
        <v>15.321149999999999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199</v>
      </c>
      <c r="D154" s="36">
        <v>199.33333333333334</v>
      </c>
      <c r="E154" s="36">
        <v>197.01666666666668</v>
      </c>
      <c r="F154" s="36">
        <v>195.03333333333333</v>
      </c>
      <c r="G154" s="36">
        <v>192.71666666666667</v>
      </c>
      <c r="H154" s="36">
        <v>201.31666666666669</v>
      </c>
      <c r="I154" s="36">
        <v>203.63333333333335</v>
      </c>
      <c r="J154" s="36">
        <v>205.6166666666667</v>
      </c>
      <c r="K154" s="31">
        <v>201.65</v>
      </c>
      <c r="L154" s="31">
        <v>197.35</v>
      </c>
      <c r="M154" s="31">
        <v>80.610110000000006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37962.1</v>
      </c>
      <c r="D155" s="36">
        <v>38045.799999999996</v>
      </c>
      <c r="E155" s="36">
        <v>37526.299999999988</v>
      </c>
      <c r="F155" s="36">
        <v>37090.499999999993</v>
      </c>
      <c r="G155" s="36">
        <v>36570.999999999985</v>
      </c>
      <c r="H155" s="36">
        <v>38481.599999999991</v>
      </c>
      <c r="I155" s="36">
        <v>39001.100000000006</v>
      </c>
      <c r="J155" s="36">
        <v>39436.899999999994</v>
      </c>
      <c r="K155" s="31">
        <v>38565.300000000003</v>
      </c>
      <c r="L155" s="31">
        <v>37610</v>
      </c>
      <c r="M155" s="31">
        <v>0.26693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1592.5</v>
      </c>
      <c r="D156" s="36">
        <v>1585.4833333333333</v>
      </c>
      <c r="E156" s="36">
        <v>1557.0666666666666</v>
      </c>
      <c r="F156" s="36">
        <v>1521.6333333333332</v>
      </c>
      <c r="G156" s="36">
        <v>1493.2166666666665</v>
      </c>
      <c r="H156" s="36">
        <v>1620.9166666666667</v>
      </c>
      <c r="I156" s="36">
        <v>1649.3333333333333</v>
      </c>
      <c r="J156" s="36">
        <v>1684.7666666666669</v>
      </c>
      <c r="K156" s="31">
        <v>1613.9</v>
      </c>
      <c r="L156" s="31">
        <v>1550.05</v>
      </c>
      <c r="M156" s="31">
        <v>9.0857500000000009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615.79999999999995</v>
      </c>
      <c r="D157" s="36">
        <v>615.6</v>
      </c>
      <c r="E157" s="36">
        <v>607.20000000000005</v>
      </c>
      <c r="F157" s="36">
        <v>598.6</v>
      </c>
      <c r="G157" s="36">
        <v>590.20000000000005</v>
      </c>
      <c r="H157" s="36">
        <v>624.20000000000005</v>
      </c>
      <c r="I157" s="36">
        <v>632.59999999999991</v>
      </c>
      <c r="J157" s="36">
        <v>641.20000000000005</v>
      </c>
      <c r="K157" s="31">
        <v>624</v>
      </c>
      <c r="L157" s="31">
        <v>607</v>
      </c>
      <c r="M157" s="31">
        <v>95.169030000000006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962.3</v>
      </c>
      <c r="D158" s="36">
        <v>967.98333333333323</v>
      </c>
      <c r="E158" s="36">
        <v>954.31666666666649</v>
      </c>
      <c r="F158" s="36">
        <v>946.33333333333326</v>
      </c>
      <c r="G158" s="36">
        <v>932.66666666666652</v>
      </c>
      <c r="H158" s="36">
        <v>975.96666666666647</v>
      </c>
      <c r="I158" s="36">
        <v>989.63333333333321</v>
      </c>
      <c r="J158" s="36">
        <v>997.61666666666645</v>
      </c>
      <c r="K158" s="31">
        <v>981.65</v>
      </c>
      <c r="L158" s="31">
        <v>960</v>
      </c>
      <c r="M158" s="31">
        <v>11.30733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7146.55</v>
      </c>
      <c r="D159" s="36">
        <v>7156.2333333333336</v>
      </c>
      <c r="E159" s="36">
        <v>7066.0166666666673</v>
      </c>
      <c r="F159" s="36">
        <v>6985.4833333333336</v>
      </c>
      <c r="G159" s="36">
        <v>6895.2666666666673</v>
      </c>
      <c r="H159" s="36">
        <v>7236.7666666666673</v>
      </c>
      <c r="I159" s="36">
        <v>7326.9833333333345</v>
      </c>
      <c r="J159" s="36">
        <v>7407.5166666666673</v>
      </c>
      <c r="K159" s="31">
        <v>7246.45</v>
      </c>
      <c r="L159" s="31">
        <v>7075.7</v>
      </c>
      <c r="M159" s="31">
        <v>3.9888400000000002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216.35</v>
      </c>
      <c r="D160" s="36">
        <v>216.25</v>
      </c>
      <c r="E160" s="36">
        <v>214.6</v>
      </c>
      <c r="F160" s="36">
        <v>212.85</v>
      </c>
      <c r="G160" s="36">
        <v>211.2</v>
      </c>
      <c r="H160" s="36">
        <v>218</v>
      </c>
      <c r="I160" s="36">
        <v>219.64999999999998</v>
      </c>
      <c r="J160" s="36">
        <v>221.4</v>
      </c>
      <c r="K160" s="31">
        <v>217.9</v>
      </c>
      <c r="L160" s="31">
        <v>214.5</v>
      </c>
      <c r="M160" s="31">
        <v>52.100459999999998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411.8</v>
      </c>
      <c r="D161" s="36">
        <v>411.41666666666669</v>
      </c>
      <c r="E161" s="36">
        <v>406.13333333333338</v>
      </c>
      <c r="F161" s="36">
        <v>400.4666666666667</v>
      </c>
      <c r="G161" s="36">
        <v>395.18333333333339</v>
      </c>
      <c r="H161" s="36">
        <v>417.08333333333337</v>
      </c>
      <c r="I161" s="36">
        <v>422.36666666666667</v>
      </c>
      <c r="J161" s="36">
        <v>428.03333333333336</v>
      </c>
      <c r="K161" s="31">
        <v>416.7</v>
      </c>
      <c r="L161" s="31">
        <v>405.75</v>
      </c>
      <c r="M161" s="31">
        <v>141.04514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17351.5</v>
      </c>
      <c r="D162" s="36">
        <v>17394.866666666665</v>
      </c>
      <c r="E162" s="36">
        <v>17257.633333333331</v>
      </c>
      <c r="F162" s="36">
        <v>17163.766666666666</v>
      </c>
      <c r="G162" s="36">
        <v>17026.533333333333</v>
      </c>
      <c r="H162" s="36">
        <v>17488.73333333333</v>
      </c>
      <c r="I162" s="36">
        <v>17625.96666666666</v>
      </c>
      <c r="J162" s="36">
        <v>17719.833333333328</v>
      </c>
      <c r="K162" s="31">
        <v>17532.099999999999</v>
      </c>
      <c r="L162" s="31">
        <v>17301</v>
      </c>
      <c r="M162" s="31">
        <v>0.10410999999999999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2647.5</v>
      </c>
      <c r="D163" s="36">
        <v>2652.4666666666667</v>
      </c>
      <c r="E163" s="36">
        <v>2638.0333333333333</v>
      </c>
      <c r="F163" s="36">
        <v>2628.5666666666666</v>
      </c>
      <c r="G163" s="36">
        <v>2614.1333333333332</v>
      </c>
      <c r="H163" s="36">
        <v>2661.9333333333334</v>
      </c>
      <c r="I163" s="36">
        <v>2676.3666666666668</v>
      </c>
      <c r="J163" s="36">
        <v>2685.8333333333335</v>
      </c>
      <c r="K163" s="31">
        <v>2666.9</v>
      </c>
      <c r="L163" s="31">
        <v>2643</v>
      </c>
      <c r="M163" s="31">
        <v>4.6459099999999998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3414.8</v>
      </c>
      <c r="D164" s="36">
        <v>3406.75</v>
      </c>
      <c r="E164" s="36">
        <v>3388.55</v>
      </c>
      <c r="F164" s="36">
        <v>3362.3</v>
      </c>
      <c r="G164" s="36">
        <v>3344.1000000000004</v>
      </c>
      <c r="H164" s="36">
        <v>3433</v>
      </c>
      <c r="I164" s="36">
        <v>3451.2</v>
      </c>
      <c r="J164" s="36">
        <v>3477.45</v>
      </c>
      <c r="K164" s="31">
        <v>3424.95</v>
      </c>
      <c r="L164" s="31">
        <v>3380.5</v>
      </c>
      <c r="M164" s="31">
        <v>4.8813399999999998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91.35</v>
      </c>
      <c r="D165" s="36">
        <v>91.316666666666677</v>
      </c>
      <c r="E165" s="36">
        <v>90.433333333333351</v>
      </c>
      <c r="F165" s="36">
        <v>89.51666666666668</v>
      </c>
      <c r="G165" s="36">
        <v>88.633333333333354</v>
      </c>
      <c r="H165" s="36">
        <v>92.233333333333348</v>
      </c>
      <c r="I165" s="36">
        <v>93.116666666666674</v>
      </c>
      <c r="J165" s="36">
        <v>94.033333333333346</v>
      </c>
      <c r="K165" s="31">
        <v>92.2</v>
      </c>
      <c r="L165" s="31">
        <v>90.4</v>
      </c>
      <c r="M165" s="31">
        <v>359.97451999999998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800.85</v>
      </c>
      <c r="D166" s="36">
        <v>797.63333333333333</v>
      </c>
      <c r="E166" s="36">
        <v>790.4666666666667</v>
      </c>
      <c r="F166" s="36">
        <v>780.08333333333337</v>
      </c>
      <c r="G166" s="36">
        <v>772.91666666666674</v>
      </c>
      <c r="H166" s="36">
        <v>808.01666666666665</v>
      </c>
      <c r="I166" s="36">
        <v>815.18333333333339</v>
      </c>
      <c r="J166" s="36">
        <v>825.56666666666661</v>
      </c>
      <c r="K166" s="31">
        <v>804.8</v>
      </c>
      <c r="L166" s="31">
        <v>787.25</v>
      </c>
      <c r="M166" s="31">
        <v>14.51834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5678.75</v>
      </c>
      <c r="D167" s="36">
        <v>5676.4000000000005</v>
      </c>
      <c r="E167" s="36">
        <v>5639.3500000000013</v>
      </c>
      <c r="F167" s="36">
        <v>5599.9500000000007</v>
      </c>
      <c r="G167" s="36">
        <v>5562.9000000000015</v>
      </c>
      <c r="H167" s="36">
        <v>5715.8000000000011</v>
      </c>
      <c r="I167" s="36">
        <v>5752.85</v>
      </c>
      <c r="J167" s="36">
        <v>5792.2500000000009</v>
      </c>
      <c r="K167" s="31">
        <v>5713.45</v>
      </c>
      <c r="L167" s="31">
        <v>5637</v>
      </c>
      <c r="M167" s="31">
        <v>3.1092300000000002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440.55</v>
      </c>
      <c r="D168" s="36">
        <v>440.0333333333333</v>
      </c>
      <c r="E168" s="36">
        <v>437.06666666666661</v>
      </c>
      <c r="F168" s="36">
        <v>433.58333333333331</v>
      </c>
      <c r="G168" s="36">
        <v>430.61666666666662</v>
      </c>
      <c r="H168" s="36">
        <v>443.51666666666659</v>
      </c>
      <c r="I168" s="36">
        <v>446.48333333333329</v>
      </c>
      <c r="J168" s="36">
        <v>449.96666666666658</v>
      </c>
      <c r="K168" s="31">
        <v>443</v>
      </c>
      <c r="L168" s="31">
        <v>436.55</v>
      </c>
      <c r="M168" s="31">
        <v>24.18357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231.85</v>
      </c>
      <c r="D169" s="36">
        <v>233.4</v>
      </c>
      <c r="E169" s="36">
        <v>229.9</v>
      </c>
      <c r="F169" s="36">
        <v>227.95</v>
      </c>
      <c r="G169" s="36">
        <v>224.45</v>
      </c>
      <c r="H169" s="36">
        <v>235.35000000000002</v>
      </c>
      <c r="I169" s="36">
        <v>238.85000000000002</v>
      </c>
      <c r="J169" s="36">
        <v>240.80000000000004</v>
      </c>
      <c r="K169" s="31">
        <v>236.9</v>
      </c>
      <c r="L169" s="31">
        <v>231.45</v>
      </c>
      <c r="M169" s="31">
        <v>290.51897000000002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1139.3499999999999</v>
      </c>
      <c r="D170" s="36">
        <v>1133.5166666666667</v>
      </c>
      <c r="E170" s="36">
        <v>1113.1333333333332</v>
      </c>
      <c r="F170" s="36">
        <v>1086.9166666666665</v>
      </c>
      <c r="G170" s="36">
        <v>1066.5333333333331</v>
      </c>
      <c r="H170" s="36">
        <v>1159.7333333333333</v>
      </c>
      <c r="I170" s="36">
        <v>1180.116666666667</v>
      </c>
      <c r="J170" s="36">
        <v>1206.3333333333335</v>
      </c>
      <c r="K170" s="31">
        <v>1153.9000000000001</v>
      </c>
      <c r="L170" s="31">
        <v>1107.3</v>
      </c>
      <c r="M170" s="31">
        <v>7.5938100000000004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1012.65</v>
      </c>
      <c r="D171" s="36">
        <v>1018.15</v>
      </c>
      <c r="E171" s="36">
        <v>997.5</v>
      </c>
      <c r="F171" s="36">
        <v>982.35</v>
      </c>
      <c r="G171" s="36">
        <v>961.7</v>
      </c>
      <c r="H171" s="36">
        <v>1033.3</v>
      </c>
      <c r="I171" s="36">
        <v>1053.9499999999998</v>
      </c>
      <c r="J171" s="36">
        <v>1069.0999999999999</v>
      </c>
      <c r="K171" s="31">
        <v>1038.8</v>
      </c>
      <c r="L171" s="31">
        <v>1003</v>
      </c>
      <c r="M171" s="31">
        <v>8.4022600000000001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435.1</v>
      </c>
      <c r="D172" s="36">
        <v>433.41666666666669</v>
      </c>
      <c r="E172" s="36">
        <v>425.23333333333335</v>
      </c>
      <c r="F172" s="36">
        <v>415.36666666666667</v>
      </c>
      <c r="G172" s="36">
        <v>407.18333333333334</v>
      </c>
      <c r="H172" s="36">
        <v>443.28333333333336</v>
      </c>
      <c r="I172" s="36">
        <v>451.46666666666664</v>
      </c>
      <c r="J172" s="36">
        <v>461.33333333333337</v>
      </c>
      <c r="K172" s="31">
        <v>441.6</v>
      </c>
      <c r="L172" s="31">
        <v>423.55</v>
      </c>
      <c r="M172" s="31">
        <v>131.71235999999999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2521</v>
      </c>
      <c r="D173" s="36">
        <v>2515.6166666666663</v>
      </c>
      <c r="E173" s="36">
        <v>2496.3333333333326</v>
      </c>
      <c r="F173" s="36">
        <v>2471.6666666666661</v>
      </c>
      <c r="G173" s="36">
        <v>2452.3833333333323</v>
      </c>
      <c r="H173" s="36">
        <v>2540.2833333333328</v>
      </c>
      <c r="I173" s="36">
        <v>2559.5666666666666</v>
      </c>
      <c r="J173" s="36">
        <v>2584.2333333333331</v>
      </c>
      <c r="K173" s="31">
        <v>2534.9</v>
      </c>
      <c r="L173" s="31">
        <v>2490.9499999999998</v>
      </c>
      <c r="M173" s="31">
        <v>70.825940000000003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115.45</v>
      </c>
      <c r="D174" s="36">
        <v>114.45</v>
      </c>
      <c r="E174" s="36">
        <v>111.75</v>
      </c>
      <c r="F174" s="36">
        <v>108.05</v>
      </c>
      <c r="G174" s="36">
        <v>105.35</v>
      </c>
      <c r="H174" s="36">
        <v>118.15</v>
      </c>
      <c r="I174" s="36">
        <v>120.85000000000002</v>
      </c>
      <c r="J174" s="36">
        <v>124.55000000000001</v>
      </c>
      <c r="K174" s="31">
        <v>117.15</v>
      </c>
      <c r="L174" s="31">
        <v>110.75</v>
      </c>
      <c r="M174" s="31">
        <v>786.49009999999998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781.2</v>
      </c>
      <c r="D175" s="36">
        <v>781.81666666666661</v>
      </c>
      <c r="E175" s="36">
        <v>774.83333333333326</v>
      </c>
      <c r="F175" s="36">
        <v>768.4666666666667</v>
      </c>
      <c r="G175" s="36">
        <v>761.48333333333335</v>
      </c>
      <c r="H175" s="36">
        <v>788.18333333333317</v>
      </c>
      <c r="I175" s="36">
        <v>795.16666666666652</v>
      </c>
      <c r="J175" s="36">
        <v>801.53333333333308</v>
      </c>
      <c r="K175" s="31">
        <v>788.8</v>
      </c>
      <c r="L175" s="31">
        <v>775.45</v>
      </c>
      <c r="M175" s="31">
        <v>16.733090000000001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1446.95</v>
      </c>
      <c r="D176" s="36">
        <v>1450</v>
      </c>
      <c r="E176" s="36">
        <v>1438.6</v>
      </c>
      <c r="F176" s="36">
        <v>1430.25</v>
      </c>
      <c r="G176" s="36">
        <v>1418.85</v>
      </c>
      <c r="H176" s="36">
        <v>1458.35</v>
      </c>
      <c r="I176" s="36">
        <v>1469.75</v>
      </c>
      <c r="J176" s="36">
        <v>1478.1</v>
      </c>
      <c r="K176" s="31">
        <v>1461.4</v>
      </c>
      <c r="L176" s="31">
        <v>1441.65</v>
      </c>
      <c r="M176" s="31">
        <v>15.80916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648.5</v>
      </c>
      <c r="D177" s="36">
        <v>648.85</v>
      </c>
      <c r="E177" s="36">
        <v>642.05000000000007</v>
      </c>
      <c r="F177" s="36">
        <v>635.6</v>
      </c>
      <c r="G177" s="36">
        <v>628.80000000000007</v>
      </c>
      <c r="H177" s="36">
        <v>655.30000000000007</v>
      </c>
      <c r="I177" s="36">
        <v>662.1</v>
      </c>
      <c r="J177" s="36">
        <v>668.55000000000007</v>
      </c>
      <c r="K177" s="31">
        <v>655.65</v>
      </c>
      <c r="L177" s="31">
        <v>642.4</v>
      </c>
      <c r="M177" s="31">
        <v>162.21796000000001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28557</v>
      </c>
      <c r="D178" s="36">
        <v>28632.100000000002</v>
      </c>
      <c r="E178" s="36">
        <v>28404.900000000005</v>
      </c>
      <c r="F178" s="36">
        <v>28252.800000000003</v>
      </c>
      <c r="G178" s="36">
        <v>28025.600000000006</v>
      </c>
      <c r="H178" s="36">
        <v>28784.200000000004</v>
      </c>
      <c r="I178" s="36">
        <v>29011.4</v>
      </c>
      <c r="J178" s="36">
        <v>29163.500000000004</v>
      </c>
      <c r="K178" s="31">
        <v>28859.3</v>
      </c>
      <c r="L178" s="31">
        <v>28480</v>
      </c>
      <c r="M178" s="31">
        <v>9.6329999999999999E-2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2048</v>
      </c>
      <c r="D179" s="36">
        <v>2056.4833333333336</v>
      </c>
      <c r="E179" s="36">
        <v>2034.416666666667</v>
      </c>
      <c r="F179" s="36">
        <v>2020.8333333333335</v>
      </c>
      <c r="G179" s="36">
        <v>1998.7666666666669</v>
      </c>
      <c r="H179" s="36">
        <v>2070.0666666666671</v>
      </c>
      <c r="I179" s="36">
        <v>2092.1333333333337</v>
      </c>
      <c r="J179" s="36">
        <v>2105.7166666666672</v>
      </c>
      <c r="K179" s="31">
        <v>2078.5500000000002</v>
      </c>
      <c r="L179" s="31">
        <v>2042.9</v>
      </c>
      <c r="M179" s="31">
        <v>8.4068199999999997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4139.25</v>
      </c>
      <c r="D180" s="36">
        <v>4095.1166666666668</v>
      </c>
      <c r="E180" s="36">
        <v>3945.2333333333336</v>
      </c>
      <c r="F180" s="36">
        <v>3751.2166666666667</v>
      </c>
      <c r="G180" s="36">
        <v>3601.3333333333335</v>
      </c>
      <c r="H180" s="36">
        <v>4289.1333333333332</v>
      </c>
      <c r="I180" s="36">
        <v>4439.0166666666664</v>
      </c>
      <c r="J180" s="36">
        <v>4633.0333333333338</v>
      </c>
      <c r="K180" s="31">
        <v>4245</v>
      </c>
      <c r="L180" s="31">
        <v>3901.1</v>
      </c>
      <c r="M180" s="31">
        <v>16.44295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562.70000000000005</v>
      </c>
      <c r="D181" s="36">
        <v>562.15</v>
      </c>
      <c r="E181" s="36">
        <v>553.5</v>
      </c>
      <c r="F181" s="36">
        <v>544.30000000000007</v>
      </c>
      <c r="G181" s="36">
        <v>535.65000000000009</v>
      </c>
      <c r="H181" s="36">
        <v>571.34999999999991</v>
      </c>
      <c r="I181" s="36">
        <v>579.99999999999977</v>
      </c>
      <c r="J181" s="36">
        <v>589.19999999999982</v>
      </c>
      <c r="K181" s="31">
        <v>570.79999999999995</v>
      </c>
      <c r="L181" s="31">
        <v>552.95000000000005</v>
      </c>
      <c r="M181" s="31">
        <v>16.852139999999999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2437.9499999999998</v>
      </c>
      <c r="D182" s="36">
        <v>2443.65</v>
      </c>
      <c r="E182" s="36">
        <v>2425.3000000000002</v>
      </c>
      <c r="F182" s="36">
        <v>2412.65</v>
      </c>
      <c r="G182" s="36">
        <v>2394.3000000000002</v>
      </c>
      <c r="H182" s="36">
        <v>2456.3000000000002</v>
      </c>
      <c r="I182" s="36">
        <v>2474.6499999999996</v>
      </c>
      <c r="J182" s="36">
        <v>2487.3000000000002</v>
      </c>
      <c r="K182" s="31">
        <v>2462</v>
      </c>
      <c r="L182" s="31">
        <v>2431</v>
      </c>
      <c r="M182" s="31">
        <v>2.2907500000000001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1252.75</v>
      </c>
      <c r="D183" s="36">
        <v>1251.55</v>
      </c>
      <c r="E183" s="36">
        <v>1235.1999999999998</v>
      </c>
      <c r="F183" s="36">
        <v>1217.6499999999999</v>
      </c>
      <c r="G183" s="36">
        <v>1201.2999999999997</v>
      </c>
      <c r="H183" s="36">
        <v>1269.0999999999999</v>
      </c>
      <c r="I183" s="36">
        <v>1285.4499999999998</v>
      </c>
      <c r="J183" s="36">
        <v>1303</v>
      </c>
      <c r="K183" s="31">
        <v>1267.9000000000001</v>
      </c>
      <c r="L183" s="31">
        <v>1234</v>
      </c>
      <c r="M183" s="31">
        <v>21.353929999999998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692.1</v>
      </c>
      <c r="D184" s="36">
        <v>693.26666666666677</v>
      </c>
      <c r="E184" s="36">
        <v>686.53333333333353</v>
      </c>
      <c r="F184" s="36">
        <v>680.96666666666681</v>
      </c>
      <c r="G184" s="36">
        <v>674.23333333333358</v>
      </c>
      <c r="H184" s="36">
        <v>698.83333333333348</v>
      </c>
      <c r="I184" s="36">
        <v>705.56666666666683</v>
      </c>
      <c r="J184" s="36">
        <v>711.13333333333344</v>
      </c>
      <c r="K184" s="31">
        <v>700</v>
      </c>
      <c r="L184" s="31">
        <v>687.7</v>
      </c>
      <c r="M184" s="31">
        <v>4.8773600000000004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703.45</v>
      </c>
      <c r="D185" s="36">
        <v>705.9666666666667</v>
      </c>
      <c r="E185" s="36">
        <v>696.93333333333339</v>
      </c>
      <c r="F185" s="36">
        <v>690.41666666666674</v>
      </c>
      <c r="G185" s="36">
        <v>681.38333333333344</v>
      </c>
      <c r="H185" s="36">
        <v>712.48333333333335</v>
      </c>
      <c r="I185" s="36">
        <v>721.51666666666665</v>
      </c>
      <c r="J185" s="36">
        <v>728.0333333333333</v>
      </c>
      <c r="K185" s="31">
        <v>715</v>
      </c>
      <c r="L185" s="31">
        <v>699.45</v>
      </c>
      <c r="M185" s="31">
        <v>6.4671000000000003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1034.2</v>
      </c>
      <c r="D186" s="36">
        <v>1034.6833333333334</v>
      </c>
      <c r="E186" s="36">
        <v>1026.5166666666669</v>
      </c>
      <c r="F186" s="36">
        <v>1018.8333333333335</v>
      </c>
      <c r="G186" s="36">
        <v>1010.666666666667</v>
      </c>
      <c r="H186" s="36">
        <v>1042.3666666666668</v>
      </c>
      <c r="I186" s="36">
        <v>1050.5333333333333</v>
      </c>
      <c r="J186" s="36">
        <v>1058.2166666666667</v>
      </c>
      <c r="K186" s="31">
        <v>1042.8499999999999</v>
      </c>
      <c r="L186" s="31">
        <v>1027</v>
      </c>
      <c r="M186" s="31">
        <v>8.9670100000000001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1808.65</v>
      </c>
      <c r="D187" s="36">
        <v>1816.8833333333332</v>
      </c>
      <c r="E187" s="36">
        <v>1791.7666666666664</v>
      </c>
      <c r="F187" s="36">
        <v>1774.8833333333332</v>
      </c>
      <c r="G187" s="36">
        <v>1749.7666666666664</v>
      </c>
      <c r="H187" s="36">
        <v>1833.7666666666664</v>
      </c>
      <c r="I187" s="36">
        <v>1858.8833333333332</v>
      </c>
      <c r="J187" s="36">
        <v>1875.7666666666664</v>
      </c>
      <c r="K187" s="31">
        <v>1842</v>
      </c>
      <c r="L187" s="31">
        <v>1800</v>
      </c>
      <c r="M187" s="31">
        <v>8.7682400000000005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949.7</v>
      </c>
      <c r="D188" s="36">
        <v>951.06666666666661</v>
      </c>
      <c r="E188" s="36">
        <v>943.93333333333317</v>
      </c>
      <c r="F188" s="36">
        <v>938.16666666666652</v>
      </c>
      <c r="G188" s="36">
        <v>931.03333333333308</v>
      </c>
      <c r="H188" s="36">
        <v>956.83333333333326</v>
      </c>
      <c r="I188" s="36">
        <v>963.9666666666667</v>
      </c>
      <c r="J188" s="36">
        <v>969.73333333333335</v>
      </c>
      <c r="K188" s="31">
        <v>958.2</v>
      </c>
      <c r="L188" s="31">
        <v>945.3</v>
      </c>
      <c r="M188" s="31">
        <v>9.9992199999999993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9087.35</v>
      </c>
      <c r="D189" s="36">
        <v>9096.1999999999989</v>
      </c>
      <c r="E189" s="36">
        <v>8992.3999999999978</v>
      </c>
      <c r="F189" s="36">
        <v>8897.4499999999989</v>
      </c>
      <c r="G189" s="36">
        <v>8793.6499999999978</v>
      </c>
      <c r="H189" s="36">
        <v>9191.1499999999978</v>
      </c>
      <c r="I189" s="36">
        <v>9294.9499999999971</v>
      </c>
      <c r="J189" s="36">
        <v>9389.8999999999978</v>
      </c>
      <c r="K189" s="31">
        <v>9200</v>
      </c>
      <c r="L189" s="31">
        <v>9001.25</v>
      </c>
      <c r="M189" s="31">
        <v>1.36439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730.8</v>
      </c>
      <c r="D190" s="36">
        <v>731.2166666666667</v>
      </c>
      <c r="E190" s="36">
        <v>727.68333333333339</v>
      </c>
      <c r="F190" s="36">
        <v>724.56666666666672</v>
      </c>
      <c r="G190" s="36">
        <v>721.03333333333342</v>
      </c>
      <c r="H190" s="36">
        <v>734.33333333333337</v>
      </c>
      <c r="I190" s="36">
        <v>737.86666666666667</v>
      </c>
      <c r="J190" s="36">
        <v>740.98333333333335</v>
      </c>
      <c r="K190" s="31">
        <v>734.75</v>
      </c>
      <c r="L190" s="31">
        <v>728.1</v>
      </c>
      <c r="M190" s="31">
        <v>54.503970000000002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337.05</v>
      </c>
      <c r="D191" s="36">
        <v>337.25</v>
      </c>
      <c r="E191" s="36">
        <v>334.2</v>
      </c>
      <c r="F191" s="36">
        <v>331.34999999999997</v>
      </c>
      <c r="G191" s="36">
        <v>328.29999999999995</v>
      </c>
      <c r="H191" s="36">
        <v>340.1</v>
      </c>
      <c r="I191" s="36">
        <v>343.15</v>
      </c>
      <c r="J191" s="36">
        <v>346.00000000000006</v>
      </c>
      <c r="K191" s="31">
        <v>340.3</v>
      </c>
      <c r="L191" s="31">
        <v>334.4</v>
      </c>
      <c r="M191" s="31">
        <v>155.61816999999999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136.6</v>
      </c>
      <c r="D192" s="36">
        <v>136.43333333333331</v>
      </c>
      <c r="E192" s="36">
        <v>135.26666666666662</v>
      </c>
      <c r="F192" s="36">
        <v>133.93333333333331</v>
      </c>
      <c r="G192" s="36">
        <v>132.76666666666662</v>
      </c>
      <c r="H192" s="36">
        <v>137.76666666666662</v>
      </c>
      <c r="I192" s="36">
        <v>138.93333333333331</v>
      </c>
      <c r="J192" s="36">
        <v>140.26666666666662</v>
      </c>
      <c r="K192" s="31">
        <v>137.6</v>
      </c>
      <c r="L192" s="31">
        <v>135.1</v>
      </c>
      <c r="M192" s="31">
        <v>384.61876999999998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3859.2</v>
      </c>
      <c r="D193" s="36">
        <v>3872.7833333333333</v>
      </c>
      <c r="E193" s="36">
        <v>3816.5666666666666</v>
      </c>
      <c r="F193" s="36">
        <v>3773.9333333333334</v>
      </c>
      <c r="G193" s="36">
        <v>3717.7166666666667</v>
      </c>
      <c r="H193" s="36">
        <v>3915.4166666666665</v>
      </c>
      <c r="I193" s="36">
        <v>3971.6333333333328</v>
      </c>
      <c r="J193" s="36">
        <v>4014.2666666666664</v>
      </c>
      <c r="K193" s="31">
        <v>3929</v>
      </c>
      <c r="L193" s="31">
        <v>3830.15</v>
      </c>
      <c r="M193" s="31">
        <v>25.21612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1291.75</v>
      </c>
      <c r="D194" s="36">
        <v>1303.75</v>
      </c>
      <c r="E194" s="36">
        <v>1274.45</v>
      </c>
      <c r="F194" s="36">
        <v>1257.1500000000001</v>
      </c>
      <c r="G194" s="36">
        <v>1227.8500000000001</v>
      </c>
      <c r="H194" s="36">
        <v>1321.05</v>
      </c>
      <c r="I194" s="36">
        <v>1350.3500000000001</v>
      </c>
      <c r="J194" s="36">
        <v>1367.6499999999999</v>
      </c>
      <c r="K194" s="31">
        <v>1333.05</v>
      </c>
      <c r="L194" s="31">
        <v>1286.45</v>
      </c>
      <c r="M194" s="31">
        <v>26.713480000000001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3664.25</v>
      </c>
      <c r="D195" s="36">
        <v>3660.3666666666668</v>
      </c>
      <c r="E195" s="36">
        <v>3609.0333333333338</v>
      </c>
      <c r="F195" s="36">
        <v>3553.8166666666671</v>
      </c>
      <c r="G195" s="36">
        <v>3502.483333333334</v>
      </c>
      <c r="H195" s="36">
        <v>3715.5833333333335</v>
      </c>
      <c r="I195" s="36">
        <v>3766.9166666666665</v>
      </c>
      <c r="J195" s="36">
        <v>3822.1333333333332</v>
      </c>
      <c r="K195" s="31">
        <v>3711.7</v>
      </c>
      <c r="L195" s="31">
        <v>3605.15</v>
      </c>
      <c r="M195" s="31">
        <v>1.3123899999999999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3619.6</v>
      </c>
      <c r="D196" s="36">
        <v>3626.8999999999996</v>
      </c>
      <c r="E196" s="36">
        <v>3586.5999999999995</v>
      </c>
      <c r="F196" s="36">
        <v>3553.6</v>
      </c>
      <c r="G196" s="36">
        <v>3513.2999999999997</v>
      </c>
      <c r="H196" s="36">
        <v>3659.8999999999992</v>
      </c>
      <c r="I196" s="36">
        <v>3700.1999999999994</v>
      </c>
      <c r="J196" s="36">
        <v>3733.1999999999989</v>
      </c>
      <c r="K196" s="31">
        <v>3667.2</v>
      </c>
      <c r="L196" s="31">
        <v>3593.9</v>
      </c>
      <c r="M196" s="31">
        <v>6.9984999999999999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2144.1999999999998</v>
      </c>
      <c r="D197" s="36">
        <v>2130.7999999999997</v>
      </c>
      <c r="E197" s="36">
        <v>2108.5999999999995</v>
      </c>
      <c r="F197" s="36">
        <v>2072.9999999999995</v>
      </c>
      <c r="G197" s="36">
        <v>2050.7999999999993</v>
      </c>
      <c r="H197" s="36">
        <v>2166.3999999999996</v>
      </c>
      <c r="I197" s="36">
        <v>2188.5999999999995</v>
      </c>
      <c r="J197" s="36">
        <v>2224.1999999999998</v>
      </c>
      <c r="K197" s="31">
        <v>2153</v>
      </c>
      <c r="L197" s="31">
        <v>2095.1999999999998</v>
      </c>
      <c r="M197" s="31">
        <v>5.6866000000000003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930.85</v>
      </c>
      <c r="D198" s="36">
        <v>921.29999999999984</v>
      </c>
      <c r="E198" s="36">
        <v>903.59999999999968</v>
      </c>
      <c r="F198" s="36">
        <v>876.3499999999998</v>
      </c>
      <c r="G198" s="36">
        <v>858.64999999999964</v>
      </c>
      <c r="H198" s="36">
        <v>948.54999999999973</v>
      </c>
      <c r="I198" s="36">
        <v>966.24999999999977</v>
      </c>
      <c r="J198" s="36">
        <v>993.49999999999977</v>
      </c>
      <c r="K198" s="31">
        <v>939</v>
      </c>
      <c r="L198" s="31">
        <v>894.05</v>
      </c>
      <c r="M198" s="31">
        <v>6.5185399999999998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2971.45</v>
      </c>
      <c r="D199" s="36">
        <v>2978.0499999999997</v>
      </c>
      <c r="E199" s="36">
        <v>2954.5999999999995</v>
      </c>
      <c r="F199" s="36">
        <v>2937.7499999999995</v>
      </c>
      <c r="G199" s="36">
        <v>2914.2999999999993</v>
      </c>
      <c r="H199" s="36">
        <v>2994.8999999999996</v>
      </c>
      <c r="I199" s="36">
        <v>3018.3499999999995</v>
      </c>
      <c r="J199" s="36">
        <v>3035.2</v>
      </c>
      <c r="K199" s="31">
        <v>3001.5</v>
      </c>
      <c r="L199" s="31">
        <v>2961.2</v>
      </c>
      <c r="M199" s="31">
        <v>6.4670800000000002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37.299999999999997</v>
      </c>
      <c r="D200" s="36">
        <v>37.433333333333337</v>
      </c>
      <c r="E200" s="36">
        <v>36.766666666666673</v>
      </c>
      <c r="F200" s="36">
        <v>36.233333333333334</v>
      </c>
      <c r="G200" s="36">
        <v>35.56666666666667</v>
      </c>
      <c r="H200" s="36">
        <v>37.966666666666676</v>
      </c>
      <c r="I200" s="36">
        <v>38.633333333333333</v>
      </c>
      <c r="J200" s="36">
        <v>39.166666666666679</v>
      </c>
      <c r="K200" s="31">
        <v>38.1</v>
      </c>
      <c r="L200" s="31">
        <v>36.9</v>
      </c>
      <c r="M200" s="31">
        <v>142.99144999999999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97.55</v>
      </c>
      <c r="D201" s="36">
        <v>96.116666666666674</v>
      </c>
      <c r="E201" s="36">
        <v>93.933333333333351</v>
      </c>
      <c r="F201" s="36">
        <v>90.316666666666677</v>
      </c>
      <c r="G201" s="36">
        <v>88.133333333333354</v>
      </c>
      <c r="H201" s="36">
        <v>99.733333333333348</v>
      </c>
      <c r="I201" s="36">
        <v>101.91666666666669</v>
      </c>
      <c r="J201" s="36">
        <v>105.53333333333335</v>
      </c>
      <c r="K201" s="31">
        <v>98.3</v>
      </c>
      <c r="L201" s="31">
        <v>92.5</v>
      </c>
      <c r="M201" s="31">
        <v>276.87040000000002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1999.65</v>
      </c>
      <c r="D202" s="36">
        <v>2010.5</v>
      </c>
      <c r="E202" s="36">
        <v>1985.7</v>
      </c>
      <c r="F202" s="36">
        <v>1971.75</v>
      </c>
      <c r="G202" s="36">
        <v>1946.95</v>
      </c>
      <c r="H202" s="36">
        <v>2024.45</v>
      </c>
      <c r="I202" s="36">
        <v>2049.25</v>
      </c>
      <c r="J202" s="36">
        <v>2063.1999999999998</v>
      </c>
      <c r="K202" s="31">
        <v>2035.3</v>
      </c>
      <c r="L202" s="31">
        <v>1996.55</v>
      </c>
      <c r="M202" s="31">
        <v>9.3624399999999994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1704.55</v>
      </c>
      <c r="D203" s="36">
        <v>1709</v>
      </c>
      <c r="E203" s="36">
        <v>1693.9</v>
      </c>
      <c r="F203" s="36">
        <v>1683.25</v>
      </c>
      <c r="G203" s="36">
        <v>1668.15</v>
      </c>
      <c r="H203" s="36">
        <v>1719.65</v>
      </c>
      <c r="I203" s="36">
        <v>1734.75</v>
      </c>
      <c r="J203" s="36">
        <v>1745.4</v>
      </c>
      <c r="K203" s="31">
        <v>1724.1</v>
      </c>
      <c r="L203" s="31">
        <v>1698.35</v>
      </c>
      <c r="M203" s="31">
        <v>2.51146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9970.35</v>
      </c>
      <c r="D204" s="36">
        <v>9980.0333333333328</v>
      </c>
      <c r="E204" s="36">
        <v>9932.0666666666657</v>
      </c>
      <c r="F204" s="36">
        <v>9893.7833333333328</v>
      </c>
      <c r="G204" s="36">
        <v>9845.8166666666657</v>
      </c>
      <c r="H204" s="36">
        <v>10018.316666666666</v>
      </c>
      <c r="I204" s="36">
        <v>10066.283333333333</v>
      </c>
      <c r="J204" s="36">
        <v>10104.566666666666</v>
      </c>
      <c r="K204" s="31">
        <v>10028</v>
      </c>
      <c r="L204" s="31">
        <v>9941.75</v>
      </c>
      <c r="M204" s="31">
        <v>2.6656200000000001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123.1</v>
      </c>
      <c r="D205" s="36">
        <v>124.53333333333335</v>
      </c>
      <c r="E205" s="36">
        <v>121.16666666666669</v>
      </c>
      <c r="F205" s="36">
        <v>119.23333333333333</v>
      </c>
      <c r="G205" s="36">
        <v>115.86666666666667</v>
      </c>
      <c r="H205" s="36">
        <v>126.4666666666667</v>
      </c>
      <c r="I205" s="36">
        <v>129.83333333333334</v>
      </c>
      <c r="J205" s="36">
        <v>131.76666666666671</v>
      </c>
      <c r="K205" s="31">
        <v>127.9</v>
      </c>
      <c r="L205" s="31">
        <v>122.6</v>
      </c>
      <c r="M205" s="31">
        <v>321.48228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606.54999999999995</v>
      </c>
      <c r="D206" s="36">
        <v>608.76666666666665</v>
      </c>
      <c r="E206" s="36">
        <v>602.7833333333333</v>
      </c>
      <c r="F206" s="36">
        <v>599.01666666666665</v>
      </c>
      <c r="G206" s="36">
        <v>593.0333333333333</v>
      </c>
      <c r="H206" s="36">
        <v>612.5333333333333</v>
      </c>
      <c r="I206" s="36">
        <v>618.51666666666665</v>
      </c>
      <c r="J206" s="36">
        <v>622.2833333333333</v>
      </c>
      <c r="K206" s="31">
        <v>614.75</v>
      </c>
      <c r="L206" s="31">
        <v>605</v>
      </c>
      <c r="M206" s="31">
        <v>16.852799999999998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1132</v>
      </c>
      <c r="D207" s="36">
        <v>1123.3500000000001</v>
      </c>
      <c r="E207" s="36">
        <v>1102.7000000000003</v>
      </c>
      <c r="F207" s="36">
        <v>1073.4000000000001</v>
      </c>
      <c r="G207" s="36">
        <v>1052.7500000000002</v>
      </c>
      <c r="H207" s="36">
        <v>1152.6500000000003</v>
      </c>
      <c r="I207" s="36">
        <v>1173.3000000000004</v>
      </c>
      <c r="J207" s="36">
        <v>1202.6000000000004</v>
      </c>
      <c r="K207" s="31">
        <v>1144</v>
      </c>
      <c r="L207" s="31">
        <v>1094.05</v>
      </c>
      <c r="M207" s="31">
        <v>18.3064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260.7</v>
      </c>
      <c r="D208" s="36">
        <v>260.36666666666667</v>
      </c>
      <c r="E208" s="36">
        <v>257.23333333333335</v>
      </c>
      <c r="F208" s="36">
        <v>253.76666666666665</v>
      </c>
      <c r="G208" s="36">
        <v>250.63333333333333</v>
      </c>
      <c r="H208" s="36">
        <v>263.83333333333337</v>
      </c>
      <c r="I208" s="36">
        <v>266.9666666666667</v>
      </c>
      <c r="J208" s="36">
        <v>270.43333333333339</v>
      </c>
      <c r="K208" s="31">
        <v>263.5</v>
      </c>
      <c r="L208" s="31">
        <v>256.89999999999998</v>
      </c>
      <c r="M208" s="31">
        <v>123.88584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868.75</v>
      </c>
      <c r="D209" s="36">
        <v>866.31666666666661</v>
      </c>
      <c r="E209" s="36">
        <v>860.13333333333321</v>
      </c>
      <c r="F209" s="36">
        <v>851.51666666666665</v>
      </c>
      <c r="G209" s="36">
        <v>845.33333333333326</v>
      </c>
      <c r="H209" s="36">
        <v>874.93333333333317</v>
      </c>
      <c r="I209" s="36">
        <v>881.11666666666656</v>
      </c>
      <c r="J209" s="36">
        <v>889.73333333333312</v>
      </c>
      <c r="K209" s="31">
        <v>872.5</v>
      </c>
      <c r="L209" s="31">
        <v>857.7</v>
      </c>
      <c r="M209" s="31">
        <v>18.635429999999999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1345.3</v>
      </c>
      <c r="D210" s="36">
        <v>1349.3500000000001</v>
      </c>
      <c r="E210" s="36">
        <v>1336.0000000000002</v>
      </c>
      <c r="F210" s="36">
        <v>1326.7</v>
      </c>
      <c r="G210" s="36">
        <v>1313.3500000000001</v>
      </c>
      <c r="H210" s="36">
        <v>1358.6500000000003</v>
      </c>
      <c r="I210" s="36">
        <v>1372.0000000000002</v>
      </c>
      <c r="J210" s="36">
        <v>1381.3000000000004</v>
      </c>
      <c r="K210" s="31">
        <v>1362.7</v>
      </c>
      <c r="L210" s="31">
        <v>1340.05</v>
      </c>
      <c r="M210" s="31">
        <v>1.8157300000000001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445.25</v>
      </c>
      <c r="D211" s="36">
        <v>446.91666666666669</v>
      </c>
      <c r="E211" s="36">
        <v>440.33333333333337</v>
      </c>
      <c r="F211" s="36">
        <v>435.41666666666669</v>
      </c>
      <c r="G211" s="36">
        <v>428.83333333333337</v>
      </c>
      <c r="H211" s="36">
        <v>451.83333333333337</v>
      </c>
      <c r="I211" s="36">
        <v>458.41666666666674</v>
      </c>
      <c r="J211" s="36">
        <v>463.33333333333337</v>
      </c>
      <c r="K211" s="31">
        <v>453.5</v>
      </c>
      <c r="L211" s="31">
        <v>442</v>
      </c>
      <c r="M211" s="31">
        <v>100.91036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22.8</v>
      </c>
      <c r="D212" s="36">
        <v>22.483333333333331</v>
      </c>
      <c r="E212" s="36">
        <v>21.966666666666661</v>
      </c>
      <c r="F212" s="36">
        <v>21.133333333333329</v>
      </c>
      <c r="G212" s="36">
        <v>20.61666666666666</v>
      </c>
      <c r="H212" s="36">
        <v>23.316666666666663</v>
      </c>
      <c r="I212" s="36">
        <v>23.833333333333336</v>
      </c>
      <c r="J212" s="36">
        <v>24.666666666666664</v>
      </c>
      <c r="K212" s="31">
        <v>23</v>
      </c>
      <c r="L212" s="31">
        <v>21.65</v>
      </c>
      <c r="M212" s="31">
        <v>5428.0885200000002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280.5</v>
      </c>
      <c r="D213" s="36">
        <v>276.16666666666669</v>
      </c>
      <c r="E213" s="36">
        <v>270.33333333333337</v>
      </c>
      <c r="F213" s="36">
        <v>260.16666666666669</v>
      </c>
      <c r="G213" s="36">
        <v>254.33333333333337</v>
      </c>
      <c r="H213" s="36">
        <v>286.33333333333337</v>
      </c>
      <c r="I213" s="36">
        <v>292.16666666666674</v>
      </c>
      <c r="J213" s="36">
        <v>302.33333333333337</v>
      </c>
      <c r="K213" s="31">
        <v>282</v>
      </c>
      <c r="L213" s="31">
        <v>266</v>
      </c>
      <c r="M213" s="31">
        <v>262.59528999999998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128.55000000000001</v>
      </c>
      <c r="D214" s="36">
        <v>126.43333333333334</v>
      </c>
      <c r="E214" s="36">
        <v>123.66666666666669</v>
      </c>
      <c r="F214" s="36">
        <v>118.78333333333335</v>
      </c>
      <c r="G214" s="36">
        <v>116.01666666666669</v>
      </c>
      <c r="H214" s="36">
        <v>131.31666666666666</v>
      </c>
      <c r="I214" s="36">
        <v>134.08333333333331</v>
      </c>
      <c r="J214" s="36">
        <v>138.96666666666667</v>
      </c>
      <c r="K214" s="31">
        <v>129.19999999999999</v>
      </c>
      <c r="L214" s="31">
        <v>121.55</v>
      </c>
      <c r="M214" s="31">
        <v>895.53155000000004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680.6</v>
      </c>
      <c r="D215" s="36">
        <v>671.35</v>
      </c>
      <c r="E215" s="36">
        <v>660.35</v>
      </c>
      <c r="F215" s="36">
        <v>640.1</v>
      </c>
      <c r="G215" s="36">
        <v>629.1</v>
      </c>
      <c r="H215" s="36">
        <v>691.6</v>
      </c>
      <c r="I215" s="36">
        <v>702.6</v>
      </c>
      <c r="J215" s="36">
        <v>722.85</v>
      </c>
      <c r="K215" s="31">
        <v>682.35</v>
      </c>
      <c r="L215" s="31">
        <v>651.1</v>
      </c>
      <c r="M215" s="31">
        <v>69.697019999999995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6"/>
      <c r="B1" s="347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45279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0" t="s">
        <v>16</v>
      </c>
      <c r="B9" s="342" t="s">
        <v>18</v>
      </c>
      <c r="C9" s="345" t="s">
        <v>20</v>
      </c>
      <c r="D9" s="345" t="s">
        <v>21</v>
      </c>
      <c r="E9" s="337" t="s">
        <v>22</v>
      </c>
      <c r="F9" s="338"/>
      <c r="G9" s="339"/>
      <c r="H9" s="337" t="s">
        <v>23</v>
      </c>
      <c r="I9" s="338"/>
      <c r="J9" s="339"/>
      <c r="K9" s="26"/>
      <c r="L9" s="27"/>
      <c r="M9" s="48"/>
      <c r="N9" s="1"/>
      <c r="O9" s="1"/>
    </row>
    <row r="10" spans="1:15" ht="42.75" customHeight="1">
      <c r="A10" s="341"/>
      <c r="B10" s="344"/>
      <c r="C10" s="344"/>
      <c r="D10" s="34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665.25</v>
      </c>
      <c r="D11" s="36">
        <v>664.6</v>
      </c>
      <c r="E11" s="36">
        <v>657.2</v>
      </c>
      <c r="F11" s="36">
        <v>649.15</v>
      </c>
      <c r="G11" s="36">
        <v>641.75</v>
      </c>
      <c r="H11" s="36">
        <v>672.65000000000009</v>
      </c>
      <c r="I11" s="36">
        <v>680.05</v>
      </c>
      <c r="J11" s="36">
        <v>688.10000000000014</v>
      </c>
      <c r="K11" s="31">
        <v>672</v>
      </c>
      <c r="L11" s="31">
        <v>656.55</v>
      </c>
      <c r="M11" s="31">
        <v>4.3040099999999999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31016.05</v>
      </c>
      <c r="D12" s="36">
        <v>31062.716666666664</v>
      </c>
      <c r="E12" s="36">
        <v>30730.333333333328</v>
      </c>
      <c r="F12" s="36">
        <v>30444.616666666665</v>
      </c>
      <c r="G12" s="36">
        <v>30112.23333333333</v>
      </c>
      <c r="H12" s="36">
        <v>31348.433333333327</v>
      </c>
      <c r="I12" s="36">
        <v>31680.816666666666</v>
      </c>
      <c r="J12" s="36">
        <v>31966.533333333326</v>
      </c>
      <c r="K12" s="31">
        <v>31395.1</v>
      </c>
      <c r="L12" s="31">
        <v>30777</v>
      </c>
      <c r="M12" s="31">
        <v>1.436E-2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492.85</v>
      </c>
      <c r="D13" s="36">
        <v>487.16666666666669</v>
      </c>
      <c r="E13" s="36">
        <v>479.58333333333337</v>
      </c>
      <c r="F13" s="36">
        <v>466.31666666666666</v>
      </c>
      <c r="G13" s="36">
        <v>458.73333333333335</v>
      </c>
      <c r="H13" s="36">
        <v>500.43333333333339</v>
      </c>
      <c r="I13" s="36">
        <v>508.01666666666677</v>
      </c>
      <c r="J13" s="36">
        <v>521.28333333333342</v>
      </c>
      <c r="K13" s="31">
        <v>494.75</v>
      </c>
      <c r="L13" s="31">
        <v>473.9</v>
      </c>
      <c r="M13" s="31">
        <v>4.38225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602.45000000000005</v>
      </c>
      <c r="D14" s="36">
        <v>599.08333333333337</v>
      </c>
      <c r="E14" s="36">
        <v>593.91666666666674</v>
      </c>
      <c r="F14" s="36">
        <v>585.38333333333333</v>
      </c>
      <c r="G14" s="36">
        <v>580.2166666666667</v>
      </c>
      <c r="H14" s="36">
        <v>607.61666666666679</v>
      </c>
      <c r="I14" s="36">
        <v>612.78333333333353</v>
      </c>
      <c r="J14" s="36">
        <v>621.31666666666683</v>
      </c>
      <c r="K14" s="31">
        <v>604.25</v>
      </c>
      <c r="L14" s="31">
        <v>590.54999999999995</v>
      </c>
      <c r="M14" s="31">
        <v>24.808240000000001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1555.9</v>
      </c>
      <c r="D15" s="36">
        <v>1556.9833333333333</v>
      </c>
      <c r="E15" s="36">
        <v>1533.9666666666667</v>
      </c>
      <c r="F15" s="36">
        <v>1512.0333333333333</v>
      </c>
      <c r="G15" s="36">
        <v>1489.0166666666667</v>
      </c>
      <c r="H15" s="36">
        <v>1578.9166666666667</v>
      </c>
      <c r="I15" s="36">
        <v>1601.9333333333336</v>
      </c>
      <c r="J15" s="36">
        <v>1623.8666666666668</v>
      </c>
      <c r="K15" s="31">
        <v>1580</v>
      </c>
      <c r="L15" s="31">
        <v>1535.05</v>
      </c>
      <c r="M15" s="31">
        <v>2.6340300000000001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4888.3999999999996</v>
      </c>
      <c r="D16" s="36">
        <v>4875.75</v>
      </c>
      <c r="E16" s="36">
        <v>4794.5</v>
      </c>
      <c r="F16" s="36">
        <v>4700.6000000000004</v>
      </c>
      <c r="G16" s="36">
        <v>4619.3500000000004</v>
      </c>
      <c r="H16" s="36">
        <v>4969.6499999999996</v>
      </c>
      <c r="I16" s="36">
        <v>5050.8999999999996</v>
      </c>
      <c r="J16" s="36">
        <v>5144.7999999999993</v>
      </c>
      <c r="K16" s="31">
        <v>4957</v>
      </c>
      <c r="L16" s="31">
        <v>4781.8500000000004</v>
      </c>
      <c r="M16" s="31">
        <v>3.5607899999999999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22780.3</v>
      </c>
      <c r="D17" s="36">
        <v>22778.399999999998</v>
      </c>
      <c r="E17" s="36">
        <v>22621.899999999994</v>
      </c>
      <c r="F17" s="36">
        <v>22463.499999999996</v>
      </c>
      <c r="G17" s="36">
        <v>22306.999999999993</v>
      </c>
      <c r="H17" s="36">
        <v>22936.799999999996</v>
      </c>
      <c r="I17" s="36">
        <v>23093.300000000003</v>
      </c>
      <c r="J17" s="36">
        <v>23251.699999999997</v>
      </c>
      <c r="K17" s="31">
        <v>22934.9</v>
      </c>
      <c r="L17" s="31">
        <v>22620</v>
      </c>
      <c r="M17" s="31">
        <v>0.20584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2237.25</v>
      </c>
      <c r="D18" s="36">
        <v>2229.6833333333334</v>
      </c>
      <c r="E18" s="36">
        <v>2218.5666666666666</v>
      </c>
      <c r="F18" s="36">
        <v>2199.8833333333332</v>
      </c>
      <c r="G18" s="36">
        <v>2188.7666666666664</v>
      </c>
      <c r="H18" s="36">
        <v>2248.3666666666668</v>
      </c>
      <c r="I18" s="36">
        <v>2259.4833333333336</v>
      </c>
      <c r="J18" s="36">
        <v>2278.166666666667</v>
      </c>
      <c r="K18" s="31">
        <v>2240.8000000000002</v>
      </c>
      <c r="L18" s="31">
        <v>2211</v>
      </c>
      <c r="M18" s="31">
        <v>3.1289500000000001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2980.6</v>
      </c>
      <c r="D19" s="36">
        <v>2989.8166666666671</v>
      </c>
      <c r="E19" s="36">
        <v>2951.8833333333341</v>
      </c>
      <c r="F19" s="36">
        <v>2923.166666666667</v>
      </c>
      <c r="G19" s="36">
        <v>2885.233333333334</v>
      </c>
      <c r="H19" s="36">
        <v>3018.5333333333342</v>
      </c>
      <c r="I19" s="36">
        <v>3056.4666666666676</v>
      </c>
      <c r="J19" s="36">
        <v>3085.1833333333343</v>
      </c>
      <c r="K19" s="31">
        <v>3027.75</v>
      </c>
      <c r="L19" s="31">
        <v>2961.1</v>
      </c>
      <c r="M19" s="31">
        <v>23.159220000000001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1524.65</v>
      </c>
      <c r="D20" s="36">
        <v>1523.25</v>
      </c>
      <c r="E20" s="36">
        <v>1501.65</v>
      </c>
      <c r="F20" s="36">
        <v>1478.65</v>
      </c>
      <c r="G20" s="36">
        <v>1457.0500000000002</v>
      </c>
      <c r="H20" s="36">
        <v>1546.25</v>
      </c>
      <c r="I20" s="36">
        <v>1567.85</v>
      </c>
      <c r="J20" s="36">
        <v>1590.85</v>
      </c>
      <c r="K20" s="31">
        <v>1544.85</v>
      </c>
      <c r="L20" s="31">
        <v>1500.25</v>
      </c>
      <c r="M20" s="31">
        <v>10.77675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1094.3</v>
      </c>
      <c r="D21" s="36">
        <v>1089.8166666666666</v>
      </c>
      <c r="E21" s="36">
        <v>1077.2333333333331</v>
      </c>
      <c r="F21" s="36">
        <v>1060.1666666666665</v>
      </c>
      <c r="G21" s="36">
        <v>1047.583333333333</v>
      </c>
      <c r="H21" s="36">
        <v>1106.8833333333332</v>
      </c>
      <c r="I21" s="36">
        <v>1119.4666666666667</v>
      </c>
      <c r="J21" s="36">
        <v>1136.5333333333333</v>
      </c>
      <c r="K21" s="31">
        <v>1102.4000000000001</v>
      </c>
      <c r="L21" s="31">
        <v>1072.75</v>
      </c>
      <c r="M21" s="31">
        <v>54.483420000000002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539.35</v>
      </c>
      <c r="D22" s="36">
        <v>538.93333333333328</v>
      </c>
      <c r="E22" s="36">
        <v>532.46666666666658</v>
      </c>
      <c r="F22" s="36">
        <v>525.58333333333326</v>
      </c>
      <c r="G22" s="36">
        <v>519.11666666666656</v>
      </c>
      <c r="H22" s="36">
        <v>545.81666666666661</v>
      </c>
      <c r="I22" s="36">
        <v>552.2833333333333</v>
      </c>
      <c r="J22" s="36">
        <v>559.16666666666663</v>
      </c>
      <c r="K22" s="31">
        <v>545.4</v>
      </c>
      <c r="L22" s="31">
        <v>532.04999999999995</v>
      </c>
      <c r="M22" s="31">
        <v>20.487349999999999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1030.55</v>
      </c>
      <c r="D23" s="36">
        <v>1033.2666666666667</v>
      </c>
      <c r="E23" s="36">
        <v>1017.2833333333333</v>
      </c>
      <c r="F23" s="36">
        <v>1004.0166666666667</v>
      </c>
      <c r="G23" s="36">
        <v>988.0333333333333</v>
      </c>
      <c r="H23" s="36">
        <v>1046.5333333333333</v>
      </c>
      <c r="I23" s="36">
        <v>1062.5166666666664</v>
      </c>
      <c r="J23" s="36">
        <v>1075.7833333333333</v>
      </c>
      <c r="K23" s="31">
        <v>1049.25</v>
      </c>
      <c r="L23" s="31">
        <v>1020</v>
      </c>
      <c r="M23" s="31">
        <v>48.363900000000001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366.8</v>
      </c>
      <c r="D24" s="36">
        <v>367.98333333333335</v>
      </c>
      <c r="E24" s="36">
        <v>364.06666666666672</v>
      </c>
      <c r="F24" s="36">
        <v>361.33333333333337</v>
      </c>
      <c r="G24" s="36">
        <v>357.41666666666674</v>
      </c>
      <c r="H24" s="36">
        <v>370.7166666666667</v>
      </c>
      <c r="I24" s="36">
        <v>374.63333333333333</v>
      </c>
      <c r="J24" s="36">
        <v>377.36666666666667</v>
      </c>
      <c r="K24" s="31">
        <v>371.9</v>
      </c>
      <c r="L24" s="31">
        <v>365.25</v>
      </c>
      <c r="M24" s="31">
        <v>12.739089999999999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165.9</v>
      </c>
      <c r="D25" s="36">
        <v>165.63333333333333</v>
      </c>
      <c r="E25" s="36">
        <v>164.66666666666666</v>
      </c>
      <c r="F25" s="36">
        <v>163.43333333333334</v>
      </c>
      <c r="G25" s="36">
        <v>162.46666666666667</v>
      </c>
      <c r="H25" s="36">
        <v>166.86666666666665</v>
      </c>
      <c r="I25" s="36">
        <v>167.83333333333334</v>
      </c>
      <c r="J25" s="36">
        <v>169.06666666666663</v>
      </c>
      <c r="K25" s="31">
        <v>166.6</v>
      </c>
      <c r="L25" s="31">
        <v>164.4</v>
      </c>
      <c r="M25" s="31">
        <v>40.376890000000003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233.45</v>
      </c>
      <c r="D26" s="36">
        <v>233.1</v>
      </c>
      <c r="E26" s="36">
        <v>229.95</v>
      </c>
      <c r="F26" s="36">
        <v>226.45</v>
      </c>
      <c r="G26" s="36">
        <v>223.29999999999998</v>
      </c>
      <c r="H26" s="36">
        <v>236.6</v>
      </c>
      <c r="I26" s="36">
        <v>239.75000000000003</v>
      </c>
      <c r="J26" s="36">
        <v>243.25</v>
      </c>
      <c r="K26" s="31">
        <v>236.25</v>
      </c>
      <c r="L26" s="31">
        <v>229.6</v>
      </c>
      <c r="M26" s="31">
        <v>19.413869999999999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368.65</v>
      </c>
      <c r="D27" s="36">
        <v>370.36666666666662</v>
      </c>
      <c r="E27" s="36">
        <v>364.38333333333321</v>
      </c>
      <c r="F27" s="36">
        <v>360.11666666666662</v>
      </c>
      <c r="G27" s="36">
        <v>354.13333333333321</v>
      </c>
      <c r="H27" s="36">
        <v>374.63333333333321</v>
      </c>
      <c r="I27" s="36">
        <v>380.61666666666667</v>
      </c>
      <c r="J27" s="36">
        <v>384.88333333333321</v>
      </c>
      <c r="K27" s="31">
        <v>376.35</v>
      </c>
      <c r="L27" s="31">
        <v>366.1</v>
      </c>
      <c r="M27" s="31">
        <v>3.5325299999999999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909.35</v>
      </c>
      <c r="D28" s="36">
        <v>919.94999999999993</v>
      </c>
      <c r="E28" s="36">
        <v>890.89999999999986</v>
      </c>
      <c r="F28" s="36">
        <v>872.44999999999993</v>
      </c>
      <c r="G28" s="36">
        <v>843.39999999999986</v>
      </c>
      <c r="H28" s="36">
        <v>938.39999999999986</v>
      </c>
      <c r="I28" s="36">
        <v>967.44999999999982</v>
      </c>
      <c r="J28" s="36">
        <v>985.89999999999986</v>
      </c>
      <c r="K28" s="31">
        <v>949</v>
      </c>
      <c r="L28" s="31">
        <v>901.5</v>
      </c>
      <c r="M28" s="31">
        <v>4.0411000000000001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1245.8</v>
      </c>
      <c r="D29" s="36">
        <v>1244.1000000000001</v>
      </c>
      <c r="E29" s="36">
        <v>1221.7000000000003</v>
      </c>
      <c r="F29" s="36">
        <v>1197.6000000000001</v>
      </c>
      <c r="G29" s="36">
        <v>1175.2000000000003</v>
      </c>
      <c r="H29" s="36">
        <v>1268.2000000000003</v>
      </c>
      <c r="I29" s="36">
        <v>1290.6000000000004</v>
      </c>
      <c r="J29" s="36">
        <v>1314.7000000000003</v>
      </c>
      <c r="K29" s="31">
        <v>1266.5</v>
      </c>
      <c r="L29" s="31">
        <v>1220</v>
      </c>
      <c r="M29" s="31">
        <v>7.5591799999999996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3563.75</v>
      </c>
      <c r="D30" s="36">
        <v>3580.5499999999997</v>
      </c>
      <c r="E30" s="36">
        <v>3531.0999999999995</v>
      </c>
      <c r="F30" s="36">
        <v>3498.45</v>
      </c>
      <c r="G30" s="36">
        <v>3448.9999999999995</v>
      </c>
      <c r="H30" s="36">
        <v>3613.1999999999994</v>
      </c>
      <c r="I30" s="36">
        <v>3662.6499999999992</v>
      </c>
      <c r="J30" s="36">
        <v>3695.2999999999993</v>
      </c>
      <c r="K30" s="31">
        <v>3630</v>
      </c>
      <c r="L30" s="31">
        <v>3547.9</v>
      </c>
      <c r="M30" s="31">
        <v>0.42369000000000001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1890.25</v>
      </c>
      <c r="D31" s="36">
        <v>1894.7666666666667</v>
      </c>
      <c r="E31" s="36">
        <v>1873.4833333333333</v>
      </c>
      <c r="F31" s="36">
        <v>1856.7166666666667</v>
      </c>
      <c r="G31" s="36">
        <v>1835.4333333333334</v>
      </c>
      <c r="H31" s="36">
        <v>1911.5333333333333</v>
      </c>
      <c r="I31" s="36">
        <v>1932.8166666666666</v>
      </c>
      <c r="J31" s="36">
        <v>1949.5833333333333</v>
      </c>
      <c r="K31" s="31">
        <v>1916.05</v>
      </c>
      <c r="L31" s="31">
        <v>1878</v>
      </c>
      <c r="M31" s="31">
        <v>1.26064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774.75</v>
      </c>
      <c r="D32" s="36">
        <v>779.58333333333337</v>
      </c>
      <c r="E32" s="36">
        <v>765.7166666666667</v>
      </c>
      <c r="F32" s="36">
        <v>756.68333333333328</v>
      </c>
      <c r="G32" s="36">
        <v>742.81666666666661</v>
      </c>
      <c r="H32" s="36">
        <v>788.61666666666679</v>
      </c>
      <c r="I32" s="36">
        <v>802.48333333333335</v>
      </c>
      <c r="J32" s="36">
        <v>811.51666666666688</v>
      </c>
      <c r="K32" s="31">
        <v>793.45</v>
      </c>
      <c r="L32" s="31">
        <v>770.55</v>
      </c>
      <c r="M32" s="31">
        <v>2.2728000000000002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4903.25</v>
      </c>
      <c r="D33" s="36">
        <v>4905.3833333333341</v>
      </c>
      <c r="E33" s="36">
        <v>4850.4166666666679</v>
      </c>
      <c r="F33" s="36">
        <v>4797.5833333333339</v>
      </c>
      <c r="G33" s="36">
        <v>4742.6166666666677</v>
      </c>
      <c r="H33" s="36">
        <v>4958.2166666666681</v>
      </c>
      <c r="I33" s="36">
        <v>5013.1833333333334</v>
      </c>
      <c r="J33" s="36">
        <v>5066.0166666666682</v>
      </c>
      <c r="K33" s="31">
        <v>4960.3500000000004</v>
      </c>
      <c r="L33" s="31">
        <v>4852.55</v>
      </c>
      <c r="M33" s="31">
        <v>1.61198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2311.1999999999998</v>
      </c>
      <c r="D34" s="36">
        <v>2329.75</v>
      </c>
      <c r="E34" s="36">
        <v>2282.4499999999998</v>
      </c>
      <c r="F34" s="36">
        <v>2253.6999999999998</v>
      </c>
      <c r="G34" s="36">
        <v>2206.3999999999996</v>
      </c>
      <c r="H34" s="36">
        <v>2358.5</v>
      </c>
      <c r="I34" s="36">
        <v>2405.8000000000002</v>
      </c>
      <c r="J34" s="36">
        <v>2434.5500000000002</v>
      </c>
      <c r="K34" s="31">
        <v>2377.0500000000002</v>
      </c>
      <c r="L34" s="31">
        <v>2301</v>
      </c>
      <c r="M34" s="31">
        <v>0.81030000000000002</v>
      </c>
      <c r="N34" s="1"/>
      <c r="O34" s="1"/>
    </row>
    <row r="35" spans="1:15" ht="12.75" customHeight="1">
      <c r="A35" s="33">
        <v>25</v>
      </c>
      <c r="B35" s="53" t="s">
        <v>882</v>
      </c>
      <c r="C35" s="31">
        <v>781.25</v>
      </c>
      <c r="D35" s="36">
        <v>775.94999999999993</v>
      </c>
      <c r="E35" s="36">
        <v>762.44999999999982</v>
      </c>
      <c r="F35" s="36">
        <v>743.64999999999986</v>
      </c>
      <c r="G35" s="36">
        <v>730.14999999999975</v>
      </c>
      <c r="H35" s="36">
        <v>794.74999999999989</v>
      </c>
      <c r="I35" s="36">
        <v>808.25000000000011</v>
      </c>
      <c r="J35" s="36">
        <v>827.05</v>
      </c>
      <c r="K35" s="31">
        <v>789.45</v>
      </c>
      <c r="L35" s="31">
        <v>757.15</v>
      </c>
      <c r="M35" s="31">
        <v>9.6591799999999992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3234.4</v>
      </c>
      <c r="D36" s="36">
        <v>3256.3166666666671</v>
      </c>
      <c r="E36" s="36">
        <v>3191.3333333333339</v>
      </c>
      <c r="F36" s="36">
        <v>3148.2666666666669</v>
      </c>
      <c r="G36" s="36">
        <v>3083.2833333333338</v>
      </c>
      <c r="H36" s="36">
        <v>3299.3833333333341</v>
      </c>
      <c r="I36" s="36">
        <v>3364.3666666666668</v>
      </c>
      <c r="J36" s="36">
        <v>3407.4333333333343</v>
      </c>
      <c r="K36" s="31">
        <v>3321.3</v>
      </c>
      <c r="L36" s="31">
        <v>3213.25</v>
      </c>
      <c r="M36" s="31">
        <v>1.2740800000000001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525.65</v>
      </c>
      <c r="D37" s="36">
        <v>527.48333333333335</v>
      </c>
      <c r="E37" s="36">
        <v>522.4666666666667</v>
      </c>
      <c r="F37" s="36">
        <v>519.2833333333333</v>
      </c>
      <c r="G37" s="36">
        <v>514.26666666666665</v>
      </c>
      <c r="H37" s="36">
        <v>530.66666666666674</v>
      </c>
      <c r="I37" s="36">
        <v>535.68333333333339</v>
      </c>
      <c r="J37" s="36">
        <v>538.86666666666679</v>
      </c>
      <c r="K37" s="31">
        <v>532.5</v>
      </c>
      <c r="L37" s="31">
        <v>524.29999999999995</v>
      </c>
      <c r="M37" s="31">
        <v>28.75095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3355.3</v>
      </c>
      <c r="D38" s="36">
        <v>3305.7833333333333</v>
      </c>
      <c r="E38" s="36">
        <v>3226.5666666666666</v>
      </c>
      <c r="F38" s="36">
        <v>3097.8333333333335</v>
      </c>
      <c r="G38" s="36">
        <v>3018.6166666666668</v>
      </c>
      <c r="H38" s="36">
        <v>3434.5166666666664</v>
      </c>
      <c r="I38" s="36">
        <v>3513.7333333333327</v>
      </c>
      <c r="J38" s="36">
        <v>3642.4666666666662</v>
      </c>
      <c r="K38" s="31">
        <v>3385</v>
      </c>
      <c r="L38" s="31">
        <v>3177.05</v>
      </c>
      <c r="M38" s="31">
        <v>6.4223299999999997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1031.5</v>
      </c>
      <c r="D39" s="36">
        <v>1035.8500000000001</v>
      </c>
      <c r="E39" s="36">
        <v>1022.7000000000003</v>
      </c>
      <c r="F39" s="36">
        <v>1013.9000000000001</v>
      </c>
      <c r="G39" s="36">
        <v>1000.7500000000002</v>
      </c>
      <c r="H39" s="36">
        <v>1044.6500000000003</v>
      </c>
      <c r="I39" s="36">
        <v>1057.8000000000004</v>
      </c>
      <c r="J39" s="36">
        <v>1066.6000000000004</v>
      </c>
      <c r="K39" s="31">
        <v>1049</v>
      </c>
      <c r="L39" s="31">
        <v>1027.05</v>
      </c>
      <c r="M39" s="31">
        <v>0.74451000000000001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5418.25</v>
      </c>
      <c r="D40" s="36">
        <v>5411.416666666667</v>
      </c>
      <c r="E40" s="36">
        <v>5377.8333333333339</v>
      </c>
      <c r="F40" s="36">
        <v>5337.416666666667</v>
      </c>
      <c r="G40" s="36">
        <v>5303.8333333333339</v>
      </c>
      <c r="H40" s="36">
        <v>5451.8333333333339</v>
      </c>
      <c r="I40" s="36">
        <v>5485.4166666666679</v>
      </c>
      <c r="J40" s="36">
        <v>5525.8333333333339</v>
      </c>
      <c r="K40" s="31">
        <v>5445</v>
      </c>
      <c r="L40" s="31">
        <v>5371</v>
      </c>
      <c r="M40" s="31">
        <v>0.60150999999999999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1607.45</v>
      </c>
      <c r="D41" s="36">
        <v>1611.2333333333333</v>
      </c>
      <c r="E41" s="36">
        <v>1596.4666666666667</v>
      </c>
      <c r="F41" s="36">
        <v>1585.4833333333333</v>
      </c>
      <c r="G41" s="36">
        <v>1570.7166666666667</v>
      </c>
      <c r="H41" s="36">
        <v>1622.2166666666667</v>
      </c>
      <c r="I41" s="36">
        <v>1636.9833333333336</v>
      </c>
      <c r="J41" s="36">
        <v>1647.9666666666667</v>
      </c>
      <c r="K41" s="31">
        <v>1626</v>
      </c>
      <c r="L41" s="31">
        <v>1600.25</v>
      </c>
      <c r="M41" s="31">
        <v>7.8836599999999999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5498.65</v>
      </c>
      <c r="D42" s="36">
        <v>5533.4666666666672</v>
      </c>
      <c r="E42" s="36">
        <v>5459.1833333333343</v>
      </c>
      <c r="F42" s="36">
        <v>5419.7166666666672</v>
      </c>
      <c r="G42" s="36">
        <v>5345.4333333333343</v>
      </c>
      <c r="H42" s="36">
        <v>5572.9333333333343</v>
      </c>
      <c r="I42" s="36">
        <v>5647.2166666666672</v>
      </c>
      <c r="J42" s="36">
        <v>5686.6833333333343</v>
      </c>
      <c r="K42" s="31">
        <v>5607.75</v>
      </c>
      <c r="L42" s="31">
        <v>5494</v>
      </c>
      <c r="M42" s="31">
        <v>4.2832100000000004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453.05</v>
      </c>
      <c r="D43" s="36">
        <v>452.68333333333334</v>
      </c>
      <c r="E43" s="36">
        <v>448.36666666666667</v>
      </c>
      <c r="F43" s="36">
        <v>443.68333333333334</v>
      </c>
      <c r="G43" s="36">
        <v>439.36666666666667</v>
      </c>
      <c r="H43" s="36">
        <v>457.36666666666667</v>
      </c>
      <c r="I43" s="36">
        <v>461.68333333333339</v>
      </c>
      <c r="J43" s="36">
        <v>466.36666666666667</v>
      </c>
      <c r="K43" s="31">
        <v>457</v>
      </c>
      <c r="L43" s="31">
        <v>448</v>
      </c>
      <c r="M43" s="31">
        <v>11.757619999999999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328.65</v>
      </c>
      <c r="D44" s="36">
        <v>328.84999999999997</v>
      </c>
      <c r="E44" s="36">
        <v>324.34999999999991</v>
      </c>
      <c r="F44" s="36">
        <v>320.04999999999995</v>
      </c>
      <c r="G44" s="36">
        <v>315.5499999999999</v>
      </c>
      <c r="H44" s="36">
        <v>333.14999999999992</v>
      </c>
      <c r="I44" s="36">
        <v>337.65000000000003</v>
      </c>
      <c r="J44" s="36">
        <v>341.94999999999993</v>
      </c>
      <c r="K44" s="31">
        <v>333.35</v>
      </c>
      <c r="L44" s="31">
        <v>324.55</v>
      </c>
      <c r="M44" s="31">
        <v>4.8420899999999998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611.5</v>
      </c>
      <c r="D45" s="36">
        <v>617.13333333333333</v>
      </c>
      <c r="E45" s="36">
        <v>594.36666666666667</v>
      </c>
      <c r="F45" s="36">
        <v>577.23333333333335</v>
      </c>
      <c r="G45" s="36">
        <v>554.4666666666667</v>
      </c>
      <c r="H45" s="36">
        <v>634.26666666666665</v>
      </c>
      <c r="I45" s="36">
        <v>657.0333333333333</v>
      </c>
      <c r="J45" s="36">
        <v>674.16666666666663</v>
      </c>
      <c r="K45" s="31">
        <v>639.9</v>
      </c>
      <c r="L45" s="31">
        <v>600</v>
      </c>
      <c r="M45" s="31">
        <v>58.367089999999997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566.85</v>
      </c>
      <c r="D46" s="36">
        <v>567.26666666666665</v>
      </c>
      <c r="E46" s="36">
        <v>560.2833333333333</v>
      </c>
      <c r="F46" s="36">
        <v>553.7166666666667</v>
      </c>
      <c r="G46" s="36">
        <v>546.73333333333335</v>
      </c>
      <c r="H46" s="36">
        <v>573.83333333333326</v>
      </c>
      <c r="I46" s="36">
        <v>580.81666666666661</v>
      </c>
      <c r="J46" s="36">
        <v>587.38333333333321</v>
      </c>
      <c r="K46" s="31">
        <v>574.25</v>
      </c>
      <c r="L46" s="31">
        <v>560.70000000000005</v>
      </c>
      <c r="M46" s="31">
        <v>1.17014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175.3</v>
      </c>
      <c r="D47" s="36">
        <v>174.88333333333333</v>
      </c>
      <c r="E47" s="36">
        <v>173.91666666666666</v>
      </c>
      <c r="F47" s="36">
        <v>172.53333333333333</v>
      </c>
      <c r="G47" s="36">
        <v>171.56666666666666</v>
      </c>
      <c r="H47" s="36">
        <v>176.26666666666665</v>
      </c>
      <c r="I47" s="36">
        <v>177.23333333333335</v>
      </c>
      <c r="J47" s="36">
        <v>178.61666666666665</v>
      </c>
      <c r="K47" s="31">
        <v>175.85</v>
      </c>
      <c r="L47" s="31">
        <v>173.5</v>
      </c>
      <c r="M47" s="31">
        <v>118.61227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3332.05</v>
      </c>
      <c r="D48" s="36">
        <v>3321.2833333333333</v>
      </c>
      <c r="E48" s="36">
        <v>3306.7666666666664</v>
      </c>
      <c r="F48" s="36">
        <v>3281.4833333333331</v>
      </c>
      <c r="G48" s="36">
        <v>3266.9666666666662</v>
      </c>
      <c r="H48" s="36">
        <v>3346.5666666666666</v>
      </c>
      <c r="I48" s="36">
        <v>3361.0833333333339</v>
      </c>
      <c r="J48" s="36">
        <v>3386.3666666666668</v>
      </c>
      <c r="K48" s="31">
        <v>3335.8</v>
      </c>
      <c r="L48" s="31">
        <v>3296</v>
      </c>
      <c r="M48" s="31">
        <v>9.1193600000000004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395.6</v>
      </c>
      <c r="D49" s="36">
        <v>395.5</v>
      </c>
      <c r="E49" s="36">
        <v>390.4</v>
      </c>
      <c r="F49" s="36">
        <v>385.2</v>
      </c>
      <c r="G49" s="36">
        <v>380.09999999999997</v>
      </c>
      <c r="H49" s="36">
        <v>400.7</v>
      </c>
      <c r="I49" s="36">
        <v>405.8</v>
      </c>
      <c r="J49" s="36">
        <v>411</v>
      </c>
      <c r="K49" s="31">
        <v>400.6</v>
      </c>
      <c r="L49" s="31">
        <v>390.3</v>
      </c>
      <c r="M49" s="31">
        <v>2.2176200000000001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1941.3</v>
      </c>
      <c r="D50" s="36">
        <v>1949.25</v>
      </c>
      <c r="E50" s="36">
        <v>1924.5</v>
      </c>
      <c r="F50" s="36">
        <v>1907.7</v>
      </c>
      <c r="G50" s="36">
        <v>1882.95</v>
      </c>
      <c r="H50" s="36">
        <v>1966.05</v>
      </c>
      <c r="I50" s="36">
        <v>1990.8</v>
      </c>
      <c r="J50" s="36">
        <v>2007.6</v>
      </c>
      <c r="K50" s="31">
        <v>1974</v>
      </c>
      <c r="L50" s="31">
        <v>1932.45</v>
      </c>
      <c r="M50" s="31">
        <v>3.7083200000000001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7030.05</v>
      </c>
      <c r="D51" s="36">
        <v>7012.4666666666672</v>
      </c>
      <c r="E51" s="36">
        <v>6944.9833333333345</v>
      </c>
      <c r="F51" s="36">
        <v>6859.916666666667</v>
      </c>
      <c r="G51" s="36">
        <v>6792.4333333333343</v>
      </c>
      <c r="H51" s="36">
        <v>7097.5333333333347</v>
      </c>
      <c r="I51" s="36">
        <v>7165.0166666666682</v>
      </c>
      <c r="J51" s="36">
        <v>7250.0833333333348</v>
      </c>
      <c r="K51" s="31">
        <v>7079.95</v>
      </c>
      <c r="L51" s="31">
        <v>6927.4</v>
      </c>
      <c r="M51" s="31">
        <v>0.61170000000000002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748.65</v>
      </c>
      <c r="D52" s="36">
        <v>749.9666666666667</v>
      </c>
      <c r="E52" s="36">
        <v>741.68333333333339</v>
      </c>
      <c r="F52" s="36">
        <v>734.7166666666667</v>
      </c>
      <c r="G52" s="36">
        <v>726.43333333333339</v>
      </c>
      <c r="H52" s="36">
        <v>756.93333333333339</v>
      </c>
      <c r="I52" s="36">
        <v>765.2166666666667</v>
      </c>
      <c r="J52" s="36">
        <v>772.18333333333339</v>
      </c>
      <c r="K52" s="31">
        <v>758.25</v>
      </c>
      <c r="L52" s="31">
        <v>743</v>
      </c>
      <c r="M52" s="31">
        <v>18.43431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1022.15</v>
      </c>
      <c r="D53" s="36">
        <v>1027.6333333333334</v>
      </c>
      <c r="E53" s="36">
        <v>1013.2666666666669</v>
      </c>
      <c r="F53" s="36">
        <v>1004.3833333333334</v>
      </c>
      <c r="G53" s="36">
        <v>990.01666666666688</v>
      </c>
      <c r="H53" s="36">
        <v>1036.5166666666669</v>
      </c>
      <c r="I53" s="36">
        <v>1050.8833333333332</v>
      </c>
      <c r="J53" s="36">
        <v>1059.7666666666669</v>
      </c>
      <c r="K53" s="31">
        <v>1042</v>
      </c>
      <c r="L53" s="31">
        <v>1018.75</v>
      </c>
      <c r="M53" s="31">
        <v>14.679959999999999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396.85</v>
      </c>
      <c r="D54" s="36">
        <v>396.76666666666665</v>
      </c>
      <c r="E54" s="36">
        <v>393.58333333333331</v>
      </c>
      <c r="F54" s="36">
        <v>390.31666666666666</v>
      </c>
      <c r="G54" s="36">
        <v>387.13333333333333</v>
      </c>
      <c r="H54" s="36">
        <v>400.0333333333333</v>
      </c>
      <c r="I54" s="36">
        <v>403.2166666666667</v>
      </c>
      <c r="J54" s="36">
        <v>406.48333333333329</v>
      </c>
      <c r="K54" s="31">
        <v>399.95</v>
      </c>
      <c r="L54" s="31">
        <v>393.5</v>
      </c>
      <c r="M54" s="31">
        <v>1.8289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4010.15</v>
      </c>
      <c r="D55" s="36">
        <v>4029.9833333333336</v>
      </c>
      <c r="E55" s="36">
        <v>3980.166666666667</v>
      </c>
      <c r="F55" s="36">
        <v>3950.1833333333334</v>
      </c>
      <c r="G55" s="36">
        <v>3900.3666666666668</v>
      </c>
      <c r="H55" s="36">
        <v>4059.9666666666672</v>
      </c>
      <c r="I55" s="36">
        <v>4109.7833333333338</v>
      </c>
      <c r="J55" s="36">
        <v>4139.7666666666673</v>
      </c>
      <c r="K55" s="31">
        <v>4079.8</v>
      </c>
      <c r="L55" s="31">
        <v>4000</v>
      </c>
      <c r="M55" s="31">
        <v>2.2152699999999999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1111.3499999999999</v>
      </c>
      <c r="D56" s="36">
        <v>1112.8500000000001</v>
      </c>
      <c r="E56" s="36">
        <v>1105.7000000000003</v>
      </c>
      <c r="F56" s="36">
        <v>1100.0500000000002</v>
      </c>
      <c r="G56" s="36">
        <v>1092.9000000000003</v>
      </c>
      <c r="H56" s="36">
        <v>1118.5000000000002</v>
      </c>
      <c r="I56" s="36">
        <v>1125.6500000000003</v>
      </c>
      <c r="J56" s="36">
        <v>1131.3000000000002</v>
      </c>
      <c r="K56" s="31">
        <v>1120</v>
      </c>
      <c r="L56" s="31">
        <v>1107.2</v>
      </c>
      <c r="M56" s="31">
        <v>79.224680000000006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6465.7</v>
      </c>
      <c r="D57" s="36">
        <v>6404.8666666666659</v>
      </c>
      <c r="E57" s="36">
        <v>6322.9833333333318</v>
      </c>
      <c r="F57" s="36">
        <v>6180.2666666666655</v>
      </c>
      <c r="G57" s="36">
        <v>6098.3833333333314</v>
      </c>
      <c r="H57" s="36">
        <v>6547.5833333333321</v>
      </c>
      <c r="I57" s="36">
        <v>6629.4666666666653</v>
      </c>
      <c r="J57" s="36">
        <v>6772.1833333333325</v>
      </c>
      <c r="K57" s="31">
        <v>6486.75</v>
      </c>
      <c r="L57" s="31">
        <v>6262.15</v>
      </c>
      <c r="M57" s="31">
        <v>8.5106099999999998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7587.6</v>
      </c>
      <c r="D58" s="36">
        <v>7574.5333333333328</v>
      </c>
      <c r="E58" s="36">
        <v>7539.0666666666657</v>
      </c>
      <c r="F58" s="36">
        <v>7490.5333333333328</v>
      </c>
      <c r="G58" s="36">
        <v>7455.0666666666657</v>
      </c>
      <c r="H58" s="36">
        <v>7623.0666666666657</v>
      </c>
      <c r="I58" s="36">
        <v>7658.5333333333328</v>
      </c>
      <c r="J58" s="36">
        <v>7707.0666666666657</v>
      </c>
      <c r="K58" s="31">
        <v>7610</v>
      </c>
      <c r="L58" s="31">
        <v>7526</v>
      </c>
      <c r="M58" s="31">
        <v>10.82798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1724.6</v>
      </c>
      <c r="D59" s="36">
        <v>1727.2333333333333</v>
      </c>
      <c r="E59" s="36">
        <v>1715.9166666666667</v>
      </c>
      <c r="F59" s="36">
        <v>1707.2333333333333</v>
      </c>
      <c r="G59" s="36">
        <v>1695.9166666666667</v>
      </c>
      <c r="H59" s="36">
        <v>1735.9166666666667</v>
      </c>
      <c r="I59" s="36">
        <v>1747.2333333333333</v>
      </c>
      <c r="J59" s="36">
        <v>1755.9166666666667</v>
      </c>
      <c r="K59" s="31">
        <v>1738.55</v>
      </c>
      <c r="L59" s="31">
        <v>1718.55</v>
      </c>
      <c r="M59" s="31">
        <v>6.9612400000000001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7894.6</v>
      </c>
      <c r="D60" s="36">
        <v>7934.8666666666659</v>
      </c>
      <c r="E60" s="36">
        <v>7829.8833333333314</v>
      </c>
      <c r="F60" s="36">
        <v>7765.1666666666652</v>
      </c>
      <c r="G60" s="36">
        <v>7660.1833333333307</v>
      </c>
      <c r="H60" s="36">
        <v>7999.5833333333321</v>
      </c>
      <c r="I60" s="36">
        <v>8104.5666666666675</v>
      </c>
      <c r="J60" s="36">
        <v>8169.2833333333328</v>
      </c>
      <c r="K60" s="31">
        <v>8039.85</v>
      </c>
      <c r="L60" s="31">
        <v>7870.15</v>
      </c>
      <c r="M60" s="31">
        <v>0.39140999999999998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2398.9</v>
      </c>
      <c r="D61" s="36">
        <v>2400.4500000000003</v>
      </c>
      <c r="E61" s="36">
        <v>2351.0000000000005</v>
      </c>
      <c r="F61" s="36">
        <v>2303.1000000000004</v>
      </c>
      <c r="G61" s="36">
        <v>2253.6500000000005</v>
      </c>
      <c r="H61" s="36">
        <v>2448.3500000000004</v>
      </c>
      <c r="I61" s="36">
        <v>2497.8000000000002</v>
      </c>
      <c r="J61" s="36">
        <v>2545.7000000000003</v>
      </c>
      <c r="K61" s="31">
        <v>2449.9</v>
      </c>
      <c r="L61" s="31">
        <v>2352.5500000000002</v>
      </c>
      <c r="M61" s="31">
        <v>3.1517599999999999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2524.85</v>
      </c>
      <c r="D62" s="36">
        <v>2537</v>
      </c>
      <c r="E62" s="36">
        <v>2496.85</v>
      </c>
      <c r="F62" s="36">
        <v>2468.85</v>
      </c>
      <c r="G62" s="36">
        <v>2428.6999999999998</v>
      </c>
      <c r="H62" s="36">
        <v>2565</v>
      </c>
      <c r="I62" s="36">
        <v>2605.1499999999996</v>
      </c>
      <c r="J62" s="36">
        <v>2633.15</v>
      </c>
      <c r="K62" s="31">
        <v>2577.15</v>
      </c>
      <c r="L62" s="31">
        <v>2509</v>
      </c>
      <c r="M62" s="31">
        <v>2.7042799999999998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400.5</v>
      </c>
      <c r="D63" s="36">
        <v>403.5</v>
      </c>
      <c r="E63" s="36">
        <v>392</v>
      </c>
      <c r="F63" s="36">
        <v>383.5</v>
      </c>
      <c r="G63" s="36">
        <v>372</v>
      </c>
      <c r="H63" s="36">
        <v>412</v>
      </c>
      <c r="I63" s="36">
        <v>423.5</v>
      </c>
      <c r="J63" s="36">
        <v>432</v>
      </c>
      <c r="K63" s="31">
        <v>415</v>
      </c>
      <c r="L63" s="31">
        <v>395</v>
      </c>
      <c r="M63" s="31">
        <v>121.84793999999999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253.5</v>
      </c>
      <c r="D64" s="36">
        <v>253.20000000000002</v>
      </c>
      <c r="E64" s="36">
        <v>250.3</v>
      </c>
      <c r="F64" s="36">
        <v>247.1</v>
      </c>
      <c r="G64" s="36">
        <v>244.2</v>
      </c>
      <c r="H64" s="36">
        <v>256.40000000000003</v>
      </c>
      <c r="I64" s="36">
        <v>259.30000000000007</v>
      </c>
      <c r="J64" s="36">
        <v>262.50000000000006</v>
      </c>
      <c r="K64" s="31">
        <v>256.10000000000002</v>
      </c>
      <c r="L64" s="31">
        <v>250</v>
      </c>
      <c r="M64" s="31">
        <v>97.941159999999996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224.3</v>
      </c>
      <c r="D65" s="36">
        <v>224.91666666666666</v>
      </c>
      <c r="E65" s="36">
        <v>222.2833333333333</v>
      </c>
      <c r="F65" s="36">
        <v>220.26666666666665</v>
      </c>
      <c r="G65" s="36">
        <v>217.6333333333333</v>
      </c>
      <c r="H65" s="36">
        <v>226.93333333333331</v>
      </c>
      <c r="I65" s="36">
        <v>229.56666666666669</v>
      </c>
      <c r="J65" s="36">
        <v>231.58333333333331</v>
      </c>
      <c r="K65" s="31">
        <v>227.55</v>
      </c>
      <c r="L65" s="31">
        <v>222.9</v>
      </c>
      <c r="M65" s="31">
        <v>126.57351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111.5</v>
      </c>
      <c r="D66" s="36">
        <v>111.76666666666667</v>
      </c>
      <c r="E66" s="36">
        <v>110.53333333333333</v>
      </c>
      <c r="F66" s="36">
        <v>109.56666666666666</v>
      </c>
      <c r="G66" s="36">
        <v>108.33333333333333</v>
      </c>
      <c r="H66" s="36">
        <v>112.73333333333333</v>
      </c>
      <c r="I66" s="36">
        <v>113.96666666666665</v>
      </c>
      <c r="J66" s="36">
        <v>114.93333333333334</v>
      </c>
      <c r="K66" s="31">
        <v>113</v>
      </c>
      <c r="L66" s="31">
        <v>110.8</v>
      </c>
      <c r="M66" s="31">
        <v>249.36286000000001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47.65</v>
      </c>
      <c r="D67" s="36">
        <v>47.5</v>
      </c>
      <c r="E67" s="36">
        <v>46.7</v>
      </c>
      <c r="F67" s="36">
        <v>45.75</v>
      </c>
      <c r="G67" s="36">
        <v>44.95</v>
      </c>
      <c r="H67" s="36">
        <v>48.45</v>
      </c>
      <c r="I67" s="36">
        <v>49.25</v>
      </c>
      <c r="J67" s="36">
        <v>50.2</v>
      </c>
      <c r="K67" s="31">
        <v>48.3</v>
      </c>
      <c r="L67" s="31">
        <v>46.55</v>
      </c>
      <c r="M67" s="31">
        <v>429.50297999999998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3053.55</v>
      </c>
      <c r="D68" s="36">
        <v>3078.25</v>
      </c>
      <c r="E68" s="36">
        <v>3006.55</v>
      </c>
      <c r="F68" s="36">
        <v>2959.55</v>
      </c>
      <c r="G68" s="36">
        <v>2887.8500000000004</v>
      </c>
      <c r="H68" s="36">
        <v>3125.25</v>
      </c>
      <c r="I68" s="36">
        <v>3196.95</v>
      </c>
      <c r="J68" s="36">
        <v>3243.95</v>
      </c>
      <c r="K68" s="31">
        <v>3149.95</v>
      </c>
      <c r="L68" s="31">
        <v>3031.25</v>
      </c>
      <c r="M68" s="31">
        <v>0.51390999999999998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1671.05</v>
      </c>
      <c r="D69" s="36">
        <v>1666.3</v>
      </c>
      <c r="E69" s="36">
        <v>1648.1</v>
      </c>
      <c r="F69" s="36">
        <v>1625.1499999999999</v>
      </c>
      <c r="G69" s="36">
        <v>1606.9499999999998</v>
      </c>
      <c r="H69" s="36">
        <v>1689.25</v>
      </c>
      <c r="I69" s="36">
        <v>1707.4500000000003</v>
      </c>
      <c r="J69" s="36">
        <v>1730.4</v>
      </c>
      <c r="K69" s="31">
        <v>1684.5</v>
      </c>
      <c r="L69" s="31">
        <v>1643.35</v>
      </c>
      <c r="M69" s="31">
        <v>3.7117300000000002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5436.85</v>
      </c>
      <c r="D70" s="36">
        <v>5429.0999999999995</v>
      </c>
      <c r="E70" s="36">
        <v>5368.7999999999993</v>
      </c>
      <c r="F70" s="36">
        <v>5300.75</v>
      </c>
      <c r="G70" s="36">
        <v>5240.45</v>
      </c>
      <c r="H70" s="36">
        <v>5497.1499999999987</v>
      </c>
      <c r="I70" s="36">
        <v>5557.45</v>
      </c>
      <c r="J70" s="36">
        <v>5625.4999999999982</v>
      </c>
      <c r="K70" s="31">
        <v>5489.4</v>
      </c>
      <c r="L70" s="31">
        <v>5361.05</v>
      </c>
      <c r="M70" s="31">
        <v>0.52358000000000005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2565.4</v>
      </c>
      <c r="D71" s="36">
        <v>2565.7999999999997</v>
      </c>
      <c r="E71" s="36">
        <v>2501.5999999999995</v>
      </c>
      <c r="F71" s="36">
        <v>2437.7999999999997</v>
      </c>
      <c r="G71" s="36">
        <v>2373.5999999999995</v>
      </c>
      <c r="H71" s="36">
        <v>2629.5999999999995</v>
      </c>
      <c r="I71" s="36">
        <v>2693.7999999999993</v>
      </c>
      <c r="J71" s="36">
        <v>2757.5999999999995</v>
      </c>
      <c r="K71" s="31">
        <v>2630</v>
      </c>
      <c r="L71" s="31">
        <v>2502</v>
      </c>
      <c r="M71" s="31">
        <v>1.9930699999999999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593.35</v>
      </c>
      <c r="D72" s="36">
        <v>590.2833333333333</v>
      </c>
      <c r="E72" s="36">
        <v>584.66666666666663</v>
      </c>
      <c r="F72" s="36">
        <v>575.98333333333335</v>
      </c>
      <c r="G72" s="36">
        <v>570.36666666666667</v>
      </c>
      <c r="H72" s="36">
        <v>598.96666666666658</v>
      </c>
      <c r="I72" s="36">
        <v>604.58333333333337</v>
      </c>
      <c r="J72" s="36">
        <v>613.26666666666654</v>
      </c>
      <c r="K72" s="31">
        <v>595.9</v>
      </c>
      <c r="L72" s="31">
        <v>581.6</v>
      </c>
      <c r="M72" s="31">
        <v>12.97864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1529.25</v>
      </c>
      <c r="D73" s="36">
        <v>1507.75</v>
      </c>
      <c r="E73" s="36">
        <v>1417.5</v>
      </c>
      <c r="F73" s="36">
        <v>1305.75</v>
      </c>
      <c r="G73" s="36">
        <v>1215.5</v>
      </c>
      <c r="H73" s="36">
        <v>1619.5</v>
      </c>
      <c r="I73" s="36">
        <v>1709.75</v>
      </c>
      <c r="J73" s="36">
        <v>1821.5</v>
      </c>
      <c r="K73" s="31">
        <v>1598</v>
      </c>
      <c r="L73" s="31">
        <v>1396</v>
      </c>
      <c r="M73" s="31">
        <v>54.096269999999997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172.7</v>
      </c>
      <c r="D74" s="36">
        <v>172.16666666666666</v>
      </c>
      <c r="E74" s="36">
        <v>169.98333333333332</v>
      </c>
      <c r="F74" s="36">
        <v>167.26666666666665</v>
      </c>
      <c r="G74" s="36">
        <v>165.08333333333331</v>
      </c>
      <c r="H74" s="36">
        <v>174.88333333333333</v>
      </c>
      <c r="I74" s="36">
        <v>177.06666666666666</v>
      </c>
      <c r="J74" s="36">
        <v>179.78333333333333</v>
      </c>
      <c r="K74" s="31">
        <v>174.35</v>
      </c>
      <c r="L74" s="31">
        <v>169.45</v>
      </c>
      <c r="M74" s="31">
        <v>359.01409000000001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1206.8</v>
      </c>
      <c r="D75" s="36">
        <v>1201.1666666666667</v>
      </c>
      <c r="E75" s="36">
        <v>1186.6333333333334</v>
      </c>
      <c r="F75" s="36">
        <v>1166.4666666666667</v>
      </c>
      <c r="G75" s="36">
        <v>1151.9333333333334</v>
      </c>
      <c r="H75" s="36">
        <v>1221.3333333333335</v>
      </c>
      <c r="I75" s="36">
        <v>1235.8666666666668</v>
      </c>
      <c r="J75" s="36">
        <v>1256.0333333333335</v>
      </c>
      <c r="K75" s="31">
        <v>1215.7</v>
      </c>
      <c r="L75" s="31">
        <v>1181</v>
      </c>
      <c r="M75" s="31">
        <v>10.276770000000001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187.4</v>
      </c>
      <c r="D76" s="36">
        <v>185.18333333333331</v>
      </c>
      <c r="E76" s="36">
        <v>182.11666666666662</v>
      </c>
      <c r="F76" s="36">
        <v>176.83333333333331</v>
      </c>
      <c r="G76" s="36">
        <v>173.76666666666662</v>
      </c>
      <c r="H76" s="36">
        <v>190.46666666666661</v>
      </c>
      <c r="I76" s="36">
        <v>193.53333333333327</v>
      </c>
      <c r="J76" s="36">
        <v>198.81666666666661</v>
      </c>
      <c r="K76" s="31">
        <v>188.25</v>
      </c>
      <c r="L76" s="31">
        <v>179.9</v>
      </c>
      <c r="M76" s="31">
        <v>254.04383000000001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447.25</v>
      </c>
      <c r="D77" s="36">
        <v>447.2</v>
      </c>
      <c r="E77" s="36">
        <v>444.15</v>
      </c>
      <c r="F77" s="36">
        <v>441.05</v>
      </c>
      <c r="G77" s="36">
        <v>438</v>
      </c>
      <c r="H77" s="36">
        <v>450.29999999999995</v>
      </c>
      <c r="I77" s="36">
        <v>453.35</v>
      </c>
      <c r="J77" s="36">
        <v>456.44999999999993</v>
      </c>
      <c r="K77" s="31">
        <v>450.25</v>
      </c>
      <c r="L77" s="31">
        <v>444.1</v>
      </c>
      <c r="M77" s="31">
        <v>84.155320000000003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990.25</v>
      </c>
      <c r="D78" s="36">
        <v>990.4</v>
      </c>
      <c r="E78" s="36">
        <v>982</v>
      </c>
      <c r="F78" s="36">
        <v>973.75</v>
      </c>
      <c r="G78" s="36">
        <v>965.35</v>
      </c>
      <c r="H78" s="36">
        <v>998.65</v>
      </c>
      <c r="I78" s="36">
        <v>1007.0499999999998</v>
      </c>
      <c r="J78" s="36">
        <v>1015.3</v>
      </c>
      <c r="K78" s="31">
        <v>998.8</v>
      </c>
      <c r="L78" s="31">
        <v>982.15</v>
      </c>
      <c r="M78" s="31">
        <v>57.502630000000003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535.85</v>
      </c>
      <c r="D79" s="36">
        <v>539</v>
      </c>
      <c r="E79" s="36">
        <v>529.4</v>
      </c>
      <c r="F79" s="36">
        <v>522.94999999999993</v>
      </c>
      <c r="G79" s="36">
        <v>513.34999999999991</v>
      </c>
      <c r="H79" s="36">
        <v>545.45000000000005</v>
      </c>
      <c r="I79" s="36">
        <v>555.04999999999995</v>
      </c>
      <c r="J79" s="36">
        <v>561.50000000000011</v>
      </c>
      <c r="K79" s="31">
        <v>548.6</v>
      </c>
      <c r="L79" s="31">
        <v>532.54999999999995</v>
      </c>
      <c r="M79" s="31">
        <v>2.8960699999999999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254.1</v>
      </c>
      <c r="D80" s="36">
        <v>253.31666666666669</v>
      </c>
      <c r="E80" s="36">
        <v>249.83333333333337</v>
      </c>
      <c r="F80" s="36">
        <v>245.56666666666669</v>
      </c>
      <c r="G80" s="36">
        <v>242.08333333333337</v>
      </c>
      <c r="H80" s="36">
        <v>257.58333333333337</v>
      </c>
      <c r="I80" s="36">
        <v>261.06666666666666</v>
      </c>
      <c r="J80" s="36">
        <v>265.33333333333337</v>
      </c>
      <c r="K80" s="31">
        <v>256.8</v>
      </c>
      <c r="L80" s="31">
        <v>249.05</v>
      </c>
      <c r="M80" s="31">
        <v>43.100270000000002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1419.5</v>
      </c>
      <c r="D81" s="36">
        <v>1425.5166666666664</v>
      </c>
      <c r="E81" s="36">
        <v>1401.0833333333328</v>
      </c>
      <c r="F81" s="36">
        <v>1382.6666666666663</v>
      </c>
      <c r="G81" s="36">
        <v>1358.2333333333327</v>
      </c>
      <c r="H81" s="36">
        <v>1443.9333333333329</v>
      </c>
      <c r="I81" s="36">
        <v>1468.3666666666663</v>
      </c>
      <c r="J81" s="36">
        <v>1486.7833333333331</v>
      </c>
      <c r="K81" s="31">
        <v>1449.95</v>
      </c>
      <c r="L81" s="31">
        <v>1407.1</v>
      </c>
      <c r="M81" s="31">
        <v>0.75002999999999997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716.45</v>
      </c>
      <c r="D82" s="36">
        <v>716.56666666666661</v>
      </c>
      <c r="E82" s="36">
        <v>705.68333333333317</v>
      </c>
      <c r="F82" s="36">
        <v>694.91666666666652</v>
      </c>
      <c r="G82" s="36">
        <v>684.03333333333308</v>
      </c>
      <c r="H82" s="36">
        <v>727.33333333333326</v>
      </c>
      <c r="I82" s="36">
        <v>738.2166666666667</v>
      </c>
      <c r="J82" s="36">
        <v>748.98333333333335</v>
      </c>
      <c r="K82" s="31">
        <v>727.45</v>
      </c>
      <c r="L82" s="31">
        <v>705.8</v>
      </c>
      <c r="M82" s="31">
        <v>25.587589999999999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306.2</v>
      </c>
      <c r="D83" s="36">
        <v>307.73333333333329</v>
      </c>
      <c r="E83" s="36">
        <v>301.56666666666661</v>
      </c>
      <c r="F83" s="36">
        <v>296.93333333333334</v>
      </c>
      <c r="G83" s="36">
        <v>290.76666666666665</v>
      </c>
      <c r="H83" s="36">
        <v>312.36666666666656</v>
      </c>
      <c r="I83" s="36">
        <v>318.53333333333319</v>
      </c>
      <c r="J83" s="36">
        <v>323.16666666666652</v>
      </c>
      <c r="K83" s="31">
        <v>313.89999999999998</v>
      </c>
      <c r="L83" s="31">
        <v>303.10000000000002</v>
      </c>
      <c r="M83" s="31">
        <v>29.714369999999999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7526.35</v>
      </c>
      <c r="D84" s="36">
        <v>7494.0999999999995</v>
      </c>
      <c r="E84" s="36">
        <v>7356.2499999999991</v>
      </c>
      <c r="F84" s="36">
        <v>7186.15</v>
      </c>
      <c r="G84" s="36">
        <v>7048.2999999999993</v>
      </c>
      <c r="H84" s="36">
        <v>7664.1999999999989</v>
      </c>
      <c r="I84" s="36">
        <v>7802.0499999999993</v>
      </c>
      <c r="J84" s="36">
        <v>7972.1499999999987</v>
      </c>
      <c r="K84" s="31">
        <v>7631.95</v>
      </c>
      <c r="L84" s="31">
        <v>7324</v>
      </c>
      <c r="M84" s="31">
        <v>0.1772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964.1</v>
      </c>
      <c r="D85" s="36">
        <v>972.08333333333337</v>
      </c>
      <c r="E85" s="36">
        <v>954.06666666666672</v>
      </c>
      <c r="F85" s="36">
        <v>944.0333333333333</v>
      </c>
      <c r="G85" s="36">
        <v>926.01666666666665</v>
      </c>
      <c r="H85" s="36">
        <v>982.11666666666679</v>
      </c>
      <c r="I85" s="36">
        <v>1000.1333333333334</v>
      </c>
      <c r="J85" s="36">
        <v>1010.1666666666669</v>
      </c>
      <c r="K85" s="31">
        <v>990.1</v>
      </c>
      <c r="L85" s="31">
        <v>962.05</v>
      </c>
      <c r="M85" s="31">
        <v>2.0495700000000001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1344.95</v>
      </c>
      <c r="D86" s="36">
        <v>1357.1000000000001</v>
      </c>
      <c r="E86" s="36">
        <v>1328.5000000000002</v>
      </c>
      <c r="F86" s="36">
        <v>1312.0500000000002</v>
      </c>
      <c r="G86" s="36">
        <v>1283.4500000000003</v>
      </c>
      <c r="H86" s="36">
        <v>1373.5500000000002</v>
      </c>
      <c r="I86" s="36">
        <v>1402.15</v>
      </c>
      <c r="J86" s="36">
        <v>1418.6000000000001</v>
      </c>
      <c r="K86" s="31">
        <v>1385.7</v>
      </c>
      <c r="L86" s="31">
        <v>1340.65</v>
      </c>
      <c r="M86" s="31">
        <v>1.0888100000000001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440.5</v>
      </c>
      <c r="D87" s="36">
        <v>437.43333333333334</v>
      </c>
      <c r="E87" s="36">
        <v>430.36666666666667</v>
      </c>
      <c r="F87" s="36">
        <v>420.23333333333335</v>
      </c>
      <c r="G87" s="36">
        <v>413.16666666666669</v>
      </c>
      <c r="H87" s="36">
        <v>447.56666666666666</v>
      </c>
      <c r="I87" s="36">
        <v>454.63333333333338</v>
      </c>
      <c r="J87" s="36">
        <v>464.76666666666665</v>
      </c>
      <c r="K87" s="31">
        <v>444.5</v>
      </c>
      <c r="L87" s="31">
        <v>427.3</v>
      </c>
      <c r="M87" s="31">
        <v>4.6767799999999999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21970.45</v>
      </c>
      <c r="D88" s="36">
        <v>21909.5</v>
      </c>
      <c r="E88" s="36">
        <v>21775.95</v>
      </c>
      <c r="F88" s="36">
        <v>21581.45</v>
      </c>
      <c r="G88" s="36">
        <v>21447.9</v>
      </c>
      <c r="H88" s="36">
        <v>22104</v>
      </c>
      <c r="I88" s="36">
        <v>22237.550000000003</v>
      </c>
      <c r="J88" s="36">
        <v>22432.05</v>
      </c>
      <c r="K88" s="31">
        <v>22043.05</v>
      </c>
      <c r="L88" s="31">
        <v>21715</v>
      </c>
      <c r="M88" s="31">
        <v>9.7000000000000003E-2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858.8</v>
      </c>
      <c r="D89" s="36">
        <v>857.0333333333333</v>
      </c>
      <c r="E89" s="36">
        <v>839.16666666666663</v>
      </c>
      <c r="F89" s="36">
        <v>819.5333333333333</v>
      </c>
      <c r="G89" s="36">
        <v>801.66666666666663</v>
      </c>
      <c r="H89" s="36">
        <v>876.66666666666663</v>
      </c>
      <c r="I89" s="36">
        <v>894.53333333333342</v>
      </c>
      <c r="J89" s="36">
        <v>914.16666666666663</v>
      </c>
      <c r="K89" s="31">
        <v>874.9</v>
      </c>
      <c r="L89" s="31">
        <v>837.4</v>
      </c>
      <c r="M89" s="31">
        <v>4.0087000000000002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20.05</v>
      </c>
      <c r="D90" s="36">
        <v>19.983333333333334</v>
      </c>
      <c r="E90" s="36">
        <v>19.56666666666667</v>
      </c>
      <c r="F90" s="36">
        <v>19.083333333333336</v>
      </c>
      <c r="G90" s="36">
        <v>18.666666666666671</v>
      </c>
      <c r="H90" s="36">
        <v>20.466666666666669</v>
      </c>
      <c r="I90" s="36">
        <v>20.883333333333333</v>
      </c>
      <c r="J90" s="36">
        <v>21.366666666666667</v>
      </c>
      <c r="K90" s="31">
        <v>20.399999999999999</v>
      </c>
      <c r="L90" s="31">
        <v>19.5</v>
      </c>
      <c r="M90" s="31">
        <v>153.99847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4879.5</v>
      </c>
      <c r="D91" s="36">
        <v>4880.6833333333334</v>
      </c>
      <c r="E91" s="36">
        <v>4835.8666666666668</v>
      </c>
      <c r="F91" s="36">
        <v>4792.2333333333336</v>
      </c>
      <c r="G91" s="36">
        <v>4747.416666666667</v>
      </c>
      <c r="H91" s="36">
        <v>4924.3166666666666</v>
      </c>
      <c r="I91" s="36">
        <v>4969.1333333333341</v>
      </c>
      <c r="J91" s="36">
        <v>5012.7666666666664</v>
      </c>
      <c r="K91" s="31">
        <v>4925.5</v>
      </c>
      <c r="L91" s="31">
        <v>4837.05</v>
      </c>
      <c r="M91" s="31">
        <v>2.23278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2371.75</v>
      </c>
      <c r="D92" s="36">
        <v>2346.5166666666664</v>
      </c>
      <c r="E92" s="36">
        <v>2300.333333333333</v>
      </c>
      <c r="F92" s="36">
        <v>2228.9166666666665</v>
      </c>
      <c r="G92" s="36">
        <v>2182.7333333333331</v>
      </c>
      <c r="H92" s="36">
        <v>2417.9333333333329</v>
      </c>
      <c r="I92" s="36">
        <v>2464.1166666666663</v>
      </c>
      <c r="J92" s="36">
        <v>2535.5333333333328</v>
      </c>
      <c r="K92" s="31">
        <v>2392.6999999999998</v>
      </c>
      <c r="L92" s="31">
        <v>2275.1</v>
      </c>
      <c r="M92" s="31">
        <v>9.8127800000000001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2105.75</v>
      </c>
      <c r="D93" s="36">
        <v>2123.5166666666669</v>
      </c>
      <c r="E93" s="36">
        <v>2077.2333333333336</v>
      </c>
      <c r="F93" s="36">
        <v>2048.7166666666667</v>
      </c>
      <c r="G93" s="36">
        <v>2002.4333333333334</v>
      </c>
      <c r="H93" s="36">
        <v>2152.0333333333338</v>
      </c>
      <c r="I93" s="36">
        <v>2198.3166666666675</v>
      </c>
      <c r="J93" s="36">
        <v>2226.8333333333339</v>
      </c>
      <c r="K93" s="31">
        <v>2169.8000000000002</v>
      </c>
      <c r="L93" s="31">
        <v>2095</v>
      </c>
      <c r="M93" s="31">
        <v>1.2888299999999999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277.60000000000002</v>
      </c>
      <c r="D94" s="36">
        <v>278.45</v>
      </c>
      <c r="E94" s="36">
        <v>272</v>
      </c>
      <c r="F94" s="36">
        <v>266.40000000000003</v>
      </c>
      <c r="G94" s="36">
        <v>259.95000000000005</v>
      </c>
      <c r="H94" s="36">
        <v>284.04999999999995</v>
      </c>
      <c r="I94" s="36">
        <v>290.49999999999989</v>
      </c>
      <c r="J94" s="36">
        <v>296.09999999999991</v>
      </c>
      <c r="K94" s="31">
        <v>284.89999999999998</v>
      </c>
      <c r="L94" s="31">
        <v>272.85000000000002</v>
      </c>
      <c r="M94" s="31">
        <v>16.52807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783.55</v>
      </c>
      <c r="D95" s="36">
        <v>784.61666666666679</v>
      </c>
      <c r="E95" s="36">
        <v>778.13333333333355</v>
      </c>
      <c r="F95" s="36">
        <v>772.71666666666681</v>
      </c>
      <c r="G95" s="36">
        <v>766.23333333333358</v>
      </c>
      <c r="H95" s="36">
        <v>790.03333333333353</v>
      </c>
      <c r="I95" s="36">
        <v>796.51666666666665</v>
      </c>
      <c r="J95" s="36">
        <v>801.93333333333351</v>
      </c>
      <c r="K95" s="31">
        <v>791.1</v>
      </c>
      <c r="L95" s="31">
        <v>779.2</v>
      </c>
      <c r="M95" s="31">
        <v>3.1064099999999999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441.8</v>
      </c>
      <c r="D96" s="36">
        <v>444.5</v>
      </c>
      <c r="E96" s="36">
        <v>438.05</v>
      </c>
      <c r="F96" s="36">
        <v>434.3</v>
      </c>
      <c r="G96" s="36">
        <v>427.85</v>
      </c>
      <c r="H96" s="36">
        <v>448.25</v>
      </c>
      <c r="I96" s="36">
        <v>454.70000000000005</v>
      </c>
      <c r="J96" s="36">
        <v>458.45</v>
      </c>
      <c r="K96" s="31">
        <v>450.95</v>
      </c>
      <c r="L96" s="31">
        <v>440.75</v>
      </c>
      <c r="M96" s="31">
        <v>63.026069999999997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763.9</v>
      </c>
      <c r="D97" s="36">
        <v>763.68333333333339</v>
      </c>
      <c r="E97" s="36">
        <v>758.46666666666681</v>
      </c>
      <c r="F97" s="36">
        <v>753.03333333333342</v>
      </c>
      <c r="G97" s="36">
        <v>747.81666666666683</v>
      </c>
      <c r="H97" s="36">
        <v>769.11666666666679</v>
      </c>
      <c r="I97" s="36">
        <v>774.33333333333348</v>
      </c>
      <c r="J97" s="36">
        <v>779.76666666666677</v>
      </c>
      <c r="K97" s="31">
        <v>768.9</v>
      </c>
      <c r="L97" s="31">
        <v>758.25</v>
      </c>
      <c r="M97" s="31">
        <v>0.45669999999999999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1191.8499999999999</v>
      </c>
      <c r="D98" s="36">
        <v>1194.3500000000001</v>
      </c>
      <c r="E98" s="36">
        <v>1182.0500000000002</v>
      </c>
      <c r="F98" s="36">
        <v>1172.25</v>
      </c>
      <c r="G98" s="36">
        <v>1159.95</v>
      </c>
      <c r="H98" s="36">
        <v>1204.1500000000003</v>
      </c>
      <c r="I98" s="36">
        <v>1216.45</v>
      </c>
      <c r="J98" s="36">
        <v>1226.2500000000005</v>
      </c>
      <c r="K98" s="31">
        <v>1206.6500000000001</v>
      </c>
      <c r="L98" s="31">
        <v>1184.55</v>
      </c>
      <c r="M98" s="31">
        <v>1.5365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147.6</v>
      </c>
      <c r="D99" s="36">
        <v>147.91666666666666</v>
      </c>
      <c r="E99" s="36">
        <v>144.88333333333333</v>
      </c>
      <c r="F99" s="36">
        <v>142.16666666666666</v>
      </c>
      <c r="G99" s="36">
        <v>139.13333333333333</v>
      </c>
      <c r="H99" s="36">
        <v>150.63333333333333</v>
      </c>
      <c r="I99" s="36">
        <v>153.66666666666669</v>
      </c>
      <c r="J99" s="36">
        <v>156.38333333333333</v>
      </c>
      <c r="K99" s="31">
        <v>150.94999999999999</v>
      </c>
      <c r="L99" s="31">
        <v>145.19999999999999</v>
      </c>
      <c r="M99" s="31">
        <v>51.100990000000003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628.85</v>
      </c>
      <c r="D100" s="36">
        <v>632.98333333333335</v>
      </c>
      <c r="E100" s="36">
        <v>623.16666666666674</v>
      </c>
      <c r="F100" s="36">
        <v>617.48333333333335</v>
      </c>
      <c r="G100" s="36">
        <v>607.66666666666674</v>
      </c>
      <c r="H100" s="36">
        <v>638.66666666666674</v>
      </c>
      <c r="I100" s="36">
        <v>648.48333333333335</v>
      </c>
      <c r="J100" s="36">
        <v>654.16666666666674</v>
      </c>
      <c r="K100" s="31">
        <v>642.79999999999995</v>
      </c>
      <c r="L100" s="31">
        <v>627.29999999999995</v>
      </c>
      <c r="M100" s="31">
        <v>1.0690999999999999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2427</v>
      </c>
      <c r="D101" s="36">
        <v>2404.3333333333335</v>
      </c>
      <c r="E101" s="36">
        <v>2374.666666666667</v>
      </c>
      <c r="F101" s="36">
        <v>2322.3333333333335</v>
      </c>
      <c r="G101" s="36">
        <v>2292.666666666667</v>
      </c>
      <c r="H101" s="36">
        <v>2456.666666666667</v>
      </c>
      <c r="I101" s="36">
        <v>2486.3333333333339</v>
      </c>
      <c r="J101" s="36">
        <v>2538.666666666667</v>
      </c>
      <c r="K101" s="31">
        <v>2434</v>
      </c>
      <c r="L101" s="31">
        <v>2352</v>
      </c>
      <c r="M101" s="31">
        <v>3.25061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50.55</v>
      </c>
      <c r="D102" s="36">
        <v>50.083333333333336</v>
      </c>
      <c r="E102" s="36">
        <v>48.56666666666667</v>
      </c>
      <c r="F102" s="36">
        <v>46.583333333333336</v>
      </c>
      <c r="G102" s="36">
        <v>45.06666666666667</v>
      </c>
      <c r="H102" s="36">
        <v>52.06666666666667</v>
      </c>
      <c r="I102" s="36">
        <v>53.583333333333336</v>
      </c>
      <c r="J102" s="36">
        <v>55.56666666666667</v>
      </c>
      <c r="K102" s="31">
        <v>51.6</v>
      </c>
      <c r="L102" s="31">
        <v>48.1</v>
      </c>
      <c r="M102" s="31">
        <v>530.59324000000004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1895.2</v>
      </c>
      <c r="D103" s="36">
        <v>1895.4833333333336</v>
      </c>
      <c r="E103" s="36">
        <v>1870.3166666666671</v>
      </c>
      <c r="F103" s="36">
        <v>1845.4333333333334</v>
      </c>
      <c r="G103" s="36">
        <v>1820.2666666666669</v>
      </c>
      <c r="H103" s="36">
        <v>1920.3666666666672</v>
      </c>
      <c r="I103" s="36">
        <v>1945.5333333333338</v>
      </c>
      <c r="J103" s="36">
        <v>1970.4166666666674</v>
      </c>
      <c r="K103" s="31">
        <v>1920.65</v>
      </c>
      <c r="L103" s="31">
        <v>1870.6</v>
      </c>
      <c r="M103" s="31">
        <v>9.2269699999999997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768.7</v>
      </c>
      <c r="D104" s="36">
        <v>765.9</v>
      </c>
      <c r="E104" s="36">
        <v>759.8</v>
      </c>
      <c r="F104" s="36">
        <v>750.9</v>
      </c>
      <c r="G104" s="36">
        <v>744.8</v>
      </c>
      <c r="H104" s="36">
        <v>774.8</v>
      </c>
      <c r="I104" s="36">
        <v>780.90000000000009</v>
      </c>
      <c r="J104" s="36">
        <v>789.8</v>
      </c>
      <c r="K104" s="31">
        <v>772</v>
      </c>
      <c r="L104" s="31">
        <v>757</v>
      </c>
      <c r="M104" s="31">
        <v>3.1991800000000001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1206.1500000000001</v>
      </c>
      <c r="D105" s="36">
        <v>1215.8666666666666</v>
      </c>
      <c r="E105" s="36">
        <v>1192.8833333333332</v>
      </c>
      <c r="F105" s="36">
        <v>1179.6166666666666</v>
      </c>
      <c r="G105" s="36">
        <v>1156.6333333333332</v>
      </c>
      <c r="H105" s="36">
        <v>1229.1333333333332</v>
      </c>
      <c r="I105" s="36">
        <v>1252.1166666666663</v>
      </c>
      <c r="J105" s="36">
        <v>1265.3833333333332</v>
      </c>
      <c r="K105" s="31">
        <v>1238.8499999999999</v>
      </c>
      <c r="L105" s="31">
        <v>1202.5999999999999</v>
      </c>
      <c r="M105" s="31">
        <v>1.5106299999999999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8193.65</v>
      </c>
      <c r="D106" s="36">
        <v>8229.4</v>
      </c>
      <c r="E106" s="36">
        <v>8146.4</v>
      </c>
      <c r="F106" s="36">
        <v>8099.15</v>
      </c>
      <c r="G106" s="36">
        <v>8016.15</v>
      </c>
      <c r="H106" s="36">
        <v>8276.65</v>
      </c>
      <c r="I106" s="36">
        <v>8359.65</v>
      </c>
      <c r="J106" s="36">
        <v>8406.9</v>
      </c>
      <c r="K106" s="31">
        <v>8312.4</v>
      </c>
      <c r="L106" s="31">
        <v>8182.15</v>
      </c>
      <c r="M106" s="31">
        <v>0.16641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124.5</v>
      </c>
      <c r="D107" s="36">
        <v>123.73333333333333</v>
      </c>
      <c r="E107" s="36">
        <v>121.46666666666667</v>
      </c>
      <c r="F107" s="36">
        <v>118.43333333333334</v>
      </c>
      <c r="G107" s="36">
        <v>116.16666666666667</v>
      </c>
      <c r="H107" s="36">
        <v>126.76666666666667</v>
      </c>
      <c r="I107" s="36">
        <v>129.03333333333336</v>
      </c>
      <c r="J107" s="36">
        <v>132.06666666666666</v>
      </c>
      <c r="K107" s="31">
        <v>126</v>
      </c>
      <c r="L107" s="31">
        <v>120.7</v>
      </c>
      <c r="M107" s="31">
        <v>143.25729999999999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456.55</v>
      </c>
      <c r="D108" s="36">
        <v>459.84999999999997</v>
      </c>
      <c r="E108" s="36">
        <v>451.69999999999993</v>
      </c>
      <c r="F108" s="36">
        <v>446.84999999999997</v>
      </c>
      <c r="G108" s="36">
        <v>438.69999999999993</v>
      </c>
      <c r="H108" s="36">
        <v>464.69999999999993</v>
      </c>
      <c r="I108" s="36">
        <v>472.84999999999991</v>
      </c>
      <c r="J108" s="36">
        <v>477.69999999999993</v>
      </c>
      <c r="K108" s="31">
        <v>468</v>
      </c>
      <c r="L108" s="31">
        <v>455</v>
      </c>
      <c r="M108" s="31">
        <v>16.956019999999999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669.4</v>
      </c>
      <c r="D109" s="36">
        <v>668.36666666666667</v>
      </c>
      <c r="E109" s="36">
        <v>661.73333333333335</v>
      </c>
      <c r="F109" s="36">
        <v>654.06666666666672</v>
      </c>
      <c r="G109" s="36">
        <v>647.43333333333339</v>
      </c>
      <c r="H109" s="36">
        <v>676.0333333333333</v>
      </c>
      <c r="I109" s="36">
        <v>682.66666666666674</v>
      </c>
      <c r="J109" s="36">
        <v>690.33333333333326</v>
      </c>
      <c r="K109" s="31">
        <v>675</v>
      </c>
      <c r="L109" s="31">
        <v>660.7</v>
      </c>
      <c r="M109" s="31">
        <v>2.4576899999999999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353.6</v>
      </c>
      <c r="D110" s="36">
        <v>352.86666666666662</v>
      </c>
      <c r="E110" s="36">
        <v>349.73333333333323</v>
      </c>
      <c r="F110" s="36">
        <v>345.86666666666662</v>
      </c>
      <c r="G110" s="36">
        <v>342.73333333333323</v>
      </c>
      <c r="H110" s="36">
        <v>356.73333333333323</v>
      </c>
      <c r="I110" s="36">
        <v>359.86666666666656</v>
      </c>
      <c r="J110" s="36">
        <v>363.73333333333323</v>
      </c>
      <c r="K110" s="31">
        <v>356</v>
      </c>
      <c r="L110" s="31">
        <v>349</v>
      </c>
      <c r="M110" s="31">
        <v>23.1996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480.1</v>
      </c>
      <c r="D111" s="36">
        <v>478.7166666666667</v>
      </c>
      <c r="E111" s="36">
        <v>475.33333333333337</v>
      </c>
      <c r="F111" s="36">
        <v>470.56666666666666</v>
      </c>
      <c r="G111" s="36">
        <v>467.18333333333334</v>
      </c>
      <c r="H111" s="36">
        <v>483.48333333333341</v>
      </c>
      <c r="I111" s="36">
        <v>486.86666666666673</v>
      </c>
      <c r="J111" s="36">
        <v>491.63333333333344</v>
      </c>
      <c r="K111" s="31">
        <v>482.1</v>
      </c>
      <c r="L111" s="31">
        <v>473.95</v>
      </c>
      <c r="M111" s="31">
        <v>1.8439300000000001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1036.8499999999999</v>
      </c>
      <c r="D112" s="36">
        <v>1048.6500000000001</v>
      </c>
      <c r="E112" s="36">
        <v>1021.1000000000001</v>
      </c>
      <c r="F112" s="36">
        <v>1005.3500000000001</v>
      </c>
      <c r="G112" s="36">
        <v>977.80000000000018</v>
      </c>
      <c r="H112" s="36">
        <v>1064.4000000000001</v>
      </c>
      <c r="I112" s="36">
        <v>1091.9500000000003</v>
      </c>
      <c r="J112" s="36">
        <v>1107.7</v>
      </c>
      <c r="K112" s="31">
        <v>1076.2</v>
      </c>
      <c r="L112" s="31">
        <v>1032.9000000000001</v>
      </c>
      <c r="M112" s="31">
        <v>2.8675999999999999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1248.3</v>
      </c>
      <c r="D113" s="36">
        <v>1248.4166666666667</v>
      </c>
      <c r="E113" s="36">
        <v>1241.8833333333334</v>
      </c>
      <c r="F113" s="36">
        <v>1235.4666666666667</v>
      </c>
      <c r="G113" s="36">
        <v>1228.9333333333334</v>
      </c>
      <c r="H113" s="36">
        <v>1254.8333333333335</v>
      </c>
      <c r="I113" s="36">
        <v>1261.3666666666668</v>
      </c>
      <c r="J113" s="36">
        <v>1267.7833333333335</v>
      </c>
      <c r="K113" s="31">
        <v>1254.95</v>
      </c>
      <c r="L113" s="31">
        <v>1242</v>
      </c>
      <c r="M113" s="31">
        <v>21.29177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480.4</v>
      </c>
      <c r="D114" s="36">
        <v>480.38333333333338</v>
      </c>
      <c r="E114" s="36">
        <v>474.01666666666677</v>
      </c>
      <c r="F114" s="36">
        <v>467.63333333333338</v>
      </c>
      <c r="G114" s="36">
        <v>461.26666666666677</v>
      </c>
      <c r="H114" s="36">
        <v>486.76666666666677</v>
      </c>
      <c r="I114" s="36">
        <v>493.13333333333344</v>
      </c>
      <c r="J114" s="36">
        <v>499.51666666666677</v>
      </c>
      <c r="K114" s="31">
        <v>486.75</v>
      </c>
      <c r="L114" s="31">
        <v>474</v>
      </c>
      <c r="M114" s="31">
        <v>6.6277900000000001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1216.8</v>
      </c>
      <c r="D115" s="36">
        <v>1209.2833333333333</v>
      </c>
      <c r="E115" s="36">
        <v>1199.6166666666666</v>
      </c>
      <c r="F115" s="36">
        <v>1182.4333333333332</v>
      </c>
      <c r="G115" s="36">
        <v>1172.7666666666664</v>
      </c>
      <c r="H115" s="36">
        <v>1226.4666666666667</v>
      </c>
      <c r="I115" s="36">
        <v>1236.1333333333337</v>
      </c>
      <c r="J115" s="36">
        <v>1253.3166666666668</v>
      </c>
      <c r="K115" s="31">
        <v>1218.95</v>
      </c>
      <c r="L115" s="31">
        <v>1192.0999999999999</v>
      </c>
      <c r="M115" s="31">
        <v>19.95091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165.25</v>
      </c>
      <c r="D116" s="36">
        <v>164.16666666666666</v>
      </c>
      <c r="E116" s="36">
        <v>160.5333333333333</v>
      </c>
      <c r="F116" s="36">
        <v>155.81666666666663</v>
      </c>
      <c r="G116" s="36">
        <v>152.18333333333328</v>
      </c>
      <c r="H116" s="36">
        <v>168.88333333333333</v>
      </c>
      <c r="I116" s="36">
        <v>172.51666666666671</v>
      </c>
      <c r="J116" s="36">
        <v>177.23333333333335</v>
      </c>
      <c r="K116" s="31">
        <v>167.8</v>
      </c>
      <c r="L116" s="31">
        <v>159.44999999999999</v>
      </c>
      <c r="M116" s="31">
        <v>83.03425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1526.8</v>
      </c>
      <c r="D117" s="36">
        <v>1514.0666666666668</v>
      </c>
      <c r="E117" s="36">
        <v>1489.1333333333337</v>
      </c>
      <c r="F117" s="36">
        <v>1451.4666666666669</v>
      </c>
      <c r="G117" s="36">
        <v>1426.5333333333338</v>
      </c>
      <c r="H117" s="36">
        <v>1551.7333333333336</v>
      </c>
      <c r="I117" s="36">
        <v>1576.6666666666665</v>
      </c>
      <c r="J117" s="36">
        <v>1614.3333333333335</v>
      </c>
      <c r="K117" s="31">
        <v>1539</v>
      </c>
      <c r="L117" s="31">
        <v>1476.4</v>
      </c>
      <c r="M117" s="31">
        <v>2.98977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347.65</v>
      </c>
      <c r="D118" s="36">
        <v>347.06666666666666</v>
      </c>
      <c r="E118" s="36">
        <v>342.88333333333333</v>
      </c>
      <c r="F118" s="36">
        <v>338.11666666666667</v>
      </c>
      <c r="G118" s="36">
        <v>333.93333333333334</v>
      </c>
      <c r="H118" s="36">
        <v>351.83333333333331</v>
      </c>
      <c r="I118" s="36">
        <v>356.01666666666659</v>
      </c>
      <c r="J118" s="36">
        <v>360.7833333333333</v>
      </c>
      <c r="K118" s="31">
        <v>351.25</v>
      </c>
      <c r="L118" s="31">
        <v>342.3</v>
      </c>
      <c r="M118" s="31">
        <v>79.596850000000003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1270.4000000000001</v>
      </c>
      <c r="D119" s="36">
        <v>1274.4666666666667</v>
      </c>
      <c r="E119" s="36">
        <v>1260.9333333333334</v>
      </c>
      <c r="F119" s="36">
        <v>1251.4666666666667</v>
      </c>
      <c r="G119" s="36">
        <v>1237.9333333333334</v>
      </c>
      <c r="H119" s="36">
        <v>1283.9333333333334</v>
      </c>
      <c r="I119" s="36">
        <v>1297.4666666666667</v>
      </c>
      <c r="J119" s="36">
        <v>1306.9333333333334</v>
      </c>
      <c r="K119" s="31">
        <v>1288</v>
      </c>
      <c r="L119" s="31">
        <v>1265</v>
      </c>
      <c r="M119" s="31">
        <v>15.13766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6441.1</v>
      </c>
      <c r="D120" s="36">
        <v>6416.75</v>
      </c>
      <c r="E120" s="36">
        <v>6355.4</v>
      </c>
      <c r="F120" s="36">
        <v>6269.7</v>
      </c>
      <c r="G120" s="36">
        <v>6208.3499999999995</v>
      </c>
      <c r="H120" s="36">
        <v>6502.45</v>
      </c>
      <c r="I120" s="36">
        <v>6563.8</v>
      </c>
      <c r="J120" s="36">
        <v>6649.5</v>
      </c>
      <c r="K120" s="31">
        <v>6478.1</v>
      </c>
      <c r="L120" s="31">
        <v>6331.05</v>
      </c>
      <c r="M120" s="31">
        <v>6.0354400000000004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2363.1999999999998</v>
      </c>
      <c r="D121" s="36">
        <v>2373.9</v>
      </c>
      <c r="E121" s="36">
        <v>2347.9</v>
      </c>
      <c r="F121" s="36">
        <v>2332.6</v>
      </c>
      <c r="G121" s="36">
        <v>2306.6</v>
      </c>
      <c r="H121" s="36">
        <v>2389.2000000000003</v>
      </c>
      <c r="I121" s="36">
        <v>2415.2000000000003</v>
      </c>
      <c r="J121" s="36">
        <v>2430.5000000000005</v>
      </c>
      <c r="K121" s="31">
        <v>2399.9</v>
      </c>
      <c r="L121" s="31">
        <v>2358.6</v>
      </c>
      <c r="M121" s="31">
        <v>1.87639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2690.6</v>
      </c>
      <c r="D122" s="36">
        <v>2695.45</v>
      </c>
      <c r="E122" s="36">
        <v>2668.8499999999995</v>
      </c>
      <c r="F122" s="36">
        <v>2647.0999999999995</v>
      </c>
      <c r="G122" s="36">
        <v>2620.4999999999991</v>
      </c>
      <c r="H122" s="36">
        <v>2717.2</v>
      </c>
      <c r="I122" s="36">
        <v>2743.8</v>
      </c>
      <c r="J122" s="36">
        <v>2765.55</v>
      </c>
      <c r="K122" s="31">
        <v>2722.05</v>
      </c>
      <c r="L122" s="31">
        <v>2673.7</v>
      </c>
      <c r="M122" s="31">
        <v>4.5544399999999996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869.35</v>
      </c>
      <c r="D123" s="36">
        <v>865.08333333333337</v>
      </c>
      <c r="E123" s="36">
        <v>856.4666666666667</v>
      </c>
      <c r="F123" s="36">
        <v>843.58333333333337</v>
      </c>
      <c r="G123" s="36">
        <v>834.9666666666667</v>
      </c>
      <c r="H123" s="36">
        <v>877.9666666666667</v>
      </c>
      <c r="I123" s="36">
        <v>886.58333333333326</v>
      </c>
      <c r="J123" s="36">
        <v>899.4666666666667</v>
      </c>
      <c r="K123" s="31">
        <v>873.7</v>
      </c>
      <c r="L123" s="31">
        <v>852.2</v>
      </c>
      <c r="M123" s="31">
        <v>17.40503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1239.25</v>
      </c>
      <c r="D124" s="36">
        <v>1243.05</v>
      </c>
      <c r="E124" s="36">
        <v>1231.1999999999998</v>
      </c>
      <c r="F124" s="36">
        <v>1223.1499999999999</v>
      </c>
      <c r="G124" s="36">
        <v>1211.2999999999997</v>
      </c>
      <c r="H124" s="36">
        <v>1251.0999999999999</v>
      </c>
      <c r="I124" s="36">
        <v>1262.9499999999998</v>
      </c>
      <c r="J124" s="36">
        <v>1271</v>
      </c>
      <c r="K124" s="31">
        <v>1254.9000000000001</v>
      </c>
      <c r="L124" s="31">
        <v>1235</v>
      </c>
      <c r="M124" s="31">
        <v>1.0193399999999999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5297.9</v>
      </c>
      <c r="D125" s="36">
        <v>5344.15</v>
      </c>
      <c r="E125" s="36">
        <v>5228.3499999999995</v>
      </c>
      <c r="F125" s="36">
        <v>5158.8</v>
      </c>
      <c r="G125" s="36">
        <v>5043</v>
      </c>
      <c r="H125" s="36">
        <v>5413.6999999999989</v>
      </c>
      <c r="I125" s="36">
        <v>5529.4999999999982</v>
      </c>
      <c r="J125" s="36">
        <v>5599.0499999999984</v>
      </c>
      <c r="K125" s="31">
        <v>5459.95</v>
      </c>
      <c r="L125" s="31">
        <v>5274.6</v>
      </c>
      <c r="M125" s="31">
        <v>0.32502999999999999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1689.25</v>
      </c>
      <c r="D126" s="36">
        <v>1700.7666666666664</v>
      </c>
      <c r="E126" s="36">
        <v>1669.5833333333328</v>
      </c>
      <c r="F126" s="36">
        <v>1649.9166666666663</v>
      </c>
      <c r="G126" s="36">
        <v>1618.7333333333327</v>
      </c>
      <c r="H126" s="36">
        <v>1720.4333333333329</v>
      </c>
      <c r="I126" s="36">
        <v>1751.6166666666663</v>
      </c>
      <c r="J126" s="36">
        <v>1771.2833333333331</v>
      </c>
      <c r="K126" s="31">
        <v>1731.95</v>
      </c>
      <c r="L126" s="31">
        <v>1681.1</v>
      </c>
      <c r="M126" s="31">
        <v>1.27206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4245.25</v>
      </c>
      <c r="D127" s="36">
        <v>4241.2666666666664</v>
      </c>
      <c r="E127" s="36">
        <v>4209.0333333333328</v>
      </c>
      <c r="F127" s="36">
        <v>4172.8166666666666</v>
      </c>
      <c r="G127" s="36">
        <v>4140.583333333333</v>
      </c>
      <c r="H127" s="36">
        <v>4277.4833333333327</v>
      </c>
      <c r="I127" s="36">
        <v>4309.7166666666662</v>
      </c>
      <c r="J127" s="36">
        <v>4345.9333333333325</v>
      </c>
      <c r="K127" s="31">
        <v>4273.5</v>
      </c>
      <c r="L127" s="31">
        <v>4205.05</v>
      </c>
      <c r="M127" s="31">
        <v>0.21486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293.35000000000002</v>
      </c>
      <c r="D128" s="36">
        <v>291.81666666666666</v>
      </c>
      <c r="E128" s="36">
        <v>288.68333333333334</v>
      </c>
      <c r="F128" s="36">
        <v>284.01666666666665</v>
      </c>
      <c r="G128" s="36">
        <v>280.88333333333333</v>
      </c>
      <c r="H128" s="36">
        <v>296.48333333333335</v>
      </c>
      <c r="I128" s="36">
        <v>299.61666666666667</v>
      </c>
      <c r="J128" s="36">
        <v>304.28333333333336</v>
      </c>
      <c r="K128" s="31">
        <v>294.95</v>
      </c>
      <c r="L128" s="31">
        <v>287.14999999999998</v>
      </c>
      <c r="M128" s="31">
        <v>24.84562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399.65</v>
      </c>
      <c r="D129" s="36">
        <v>401.09999999999997</v>
      </c>
      <c r="E129" s="36">
        <v>396.94999999999993</v>
      </c>
      <c r="F129" s="36">
        <v>394.24999999999994</v>
      </c>
      <c r="G129" s="36">
        <v>390.09999999999991</v>
      </c>
      <c r="H129" s="36">
        <v>403.79999999999995</v>
      </c>
      <c r="I129" s="36">
        <v>407.94999999999993</v>
      </c>
      <c r="J129" s="36">
        <v>410.65</v>
      </c>
      <c r="K129" s="31">
        <v>405.25</v>
      </c>
      <c r="L129" s="31">
        <v>398.4</v>
      </c>
      <c r="M129" s="31">
        <v>2.1749999999999998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1960.9</v>
      </c>
      <c r="D130" s="36">
        <v>1953.4666666666665</v>
      </c>
      <c r="E130" s="36">
        <v>1937.4333333333329</v>
      </c>
      <c r="F130" s="36">
        <v>1913.9666666666665</v>
      </c>
      <c r="G130" s="36">
        <v>1897.9333333333329</v>
      </c>
      <c r="H130" s="36">
        <v>1976.9333333333329</v>
      </c>
      <c r="I130" s="36">
        <v>1992.9666666666662</v>
      </c>
      <c r="J130" s="36">
        <v>2016.4333333333329</v>
      </c>
      <c r="K130" s="31">
        <v>1969.5</v>
      </c>
      <c r="L130" s="31">
        <v>1930</v>
      </c>
      <c r="M130" s="31">
        <v>3.4842200000000001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2231.5</v>
      </c>
      <c r="D131" s="36">
        <v>2208.7333333333336</v>
      </c>
      <c r="E131" s="36">
        <v>2162.8666666666672</v>
      </c>
      <c r="F131" s="36">
        <v>2094.2333333333336</v>
      </c>
      <c r="G131" s="36">
        <v>2048.3666666666672</v>
      </c>
      <c r="H131" s="36">
        <v>2277.3666666666672</v>
      </c>
      <c r="I131" s="36">
        <v>2323.233333333334</v>
      </c>
      <c r="J131" s="36">
        <v>2391.8666666666672</v>
      </c>
      <c r="K131" s="31">
        <v>2254.6</v>
      </c>
      <c r="L131" s="31">
        <v>2140.1</v>
      </c>
      <c r="M131" s="31">
        <v>7.5933400000000004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540.5</v>
      </c>
      <c r="D132" s="36">
        <v>540.2833333333333</v>
      </c>
      <c r="E132" s="36">
        <v>537.51666666666665</v>
      </c>
      <c r="F132" s="36">
        <v>534.5333333333333</v>
      </c>
      <c r="G132" s="36">
        <v>531.76666666666665</v>
      </c>
      <c r="H132" s="36">
        <v>543.26666666666665</v>
      </c>
      <c r="I132" s="36">
        <v>546.0333333333333</v>
      </c>
      <c r="J132" s="36">
        <v>549.01666666666665</v>
      </c>
      <c r="K132" s="31">
        <v>543.04999999999995</v>
      </c>
      <c r="L132" s="31">
        <v>537.29999999999995</v>
      </c>
      <c r="M132" s="31">
        <v>27.00975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2339.15</v>
      </c>
      <c r="D133" s="36">
        <v>2347.8333333333335</v>
      </c>
      <c r="E133" s="36">
        <v>2315.666666666667</v>
      </c>
      <c r="F133" s="36">
        <v>2292.1833333333334</v>
      </c>
      <c r="G133" s="36">
        <v>2260.0166666666669</v>
      </c>
      <c r="H133" s="36">
        <v>2371.3166666666671</v>
      </c>
      <c r="I133" s="36">
        <v>2403.483333333334</v>
      </c>
      <c r="J133" s="36">
        <v>2426.9666666666672</v>
      </c>
      <c r="K133" s="31">
        <v>2380</v>
      </c>
      <c r="L133" s="31">
        <v>2324.35</v>
      </c>
      <c r="M133" s="31">
        <v>1.8295699999999999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2001.1</v>
      </c>
      <c r="D134" s="36">
        <v>2007.45</v>
      </c>
      <c r="E134" s="36">
        <v>1989.9</v>
      </c>
      <c r="F134" s="36">
        <v>1978.7</v>
      </c>
      <c r="G134" s="36">
        <v>1961.15</v>
      </c>
      <c r="H134" s="36">
        <v>2018.65</v>
      </c>
      <c r="I134" s="36">
        <v>2036.1999999999998</v>
      </c>
      <c r="J134" s="36">
        <v>2047.4</v>
      </c>
      <c r="K134" s="31">
        <v>2025</v>
      </c>
      <c r="L134" s="31">
        <v>1996.25</v>
      </c>
      <c r="M134" s="31">
        <v>0.51892000000000005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997.95</v>
      </c>
      <c r="D135" s="36">
        <v>992.63333333333333</v>
      </c>
      <c r="E135" s="36">
        <v>980.31666666666661</v>
      </c>
      <c r="F135" s="36">
        <v>962.68333333333328</v>
      </c>
      <c r="G135" s="36">
        <v>950.36666666666656</v>
      </c>
      <c r="H135" s="36">
        <v>1010.2666666666667</v>
      </c>
      <c r="I135" s="36">
        <v>1022.5833333333335</v>
      </c>
      <c r="J135" s="36">
        <v>1040.2166666666667</v>
      </c>
      <c r="K135" s="31">
        <v>1004.95</v>
      </c>
      <c r="L135" s="31">
        <v>975</v>
      </c>
      <c r="M135" s="31">
        <v>0.90410999999999997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699.3</v>
      </c>
      <c r="D136" s="36">
        <v>685.93333333333339</v>
      </c>
      <c r="E136" s="36">
        <v>666.91666666666674</v>
      </c>
      <c r="F136" s="36">
        <v>634.5333333333333</v>
      </c>
      <c r="G136" s="36">
        <v>615.51666666666665</v>
      </c>
      <c r="H136" s="36">
        <v>718.31666666666683</v>
      </c>
      <c r="I136" s="36">
        <v>737.33333333333348</v>
      </c>
      <c r="J136" s="36">
        <v>769.71666666666692</v>
      </c>
      <c r="K136" s="31">
        <v>704.95</v>
      </c>
      <c r="L136" s="31">
        <v>653.54999999999995</v>
      </c>
      <c r="M136" s="31">
        <v>26.265239999999999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2311.9</v>
      </c>
      <c r="D137" s="36">
        <v>2313.2999999999997</v>
      </c>
      <c r="E137" s="36">
        <v>2283.5999999999995</v>
      </c>
      <c r="F137" s="36">
        <v>2255.2999999999997</v>
      </c>
      <c r="G137" s="36">
        <v>2225.5999999999995</v>
      </c>
      <c r="H137" s="36">
        <v>2341.5999999999995</v>
      </c>
      <c r="I137" s="36">
        <v>2371.2999999999993</v>
      </c>
      <c r="J137" s="36">
        <v>2399.5999999999995</v>
      </c>
      <c r="K137" s="31">
        <v>2343</v>
      </c>
      <c r="L137" s="31">
        <v>2285</v>
      </c>
      <c r="M137" s="31">
        <v>2.49742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359.95</v>
      </c>
      <c r="D138" s="36">
        <v>359.75</v>
      </c>
      <c r="E138" s="36">
        <v>355.5</v>
      </c>
      <c r="F138" s="36">
        <v>351.05</v>
      </c>
      <c r="G138" s="36">
        <v>346.8</v>
      </c>
      <c r="H138" s="36">
        <v>364.2</v>
      </c>
      <c r="I138" s="36">
        <v>368.45</v>
      </c>
      <c r="J138" s="36">
        <v>372.9</v>
      </c>
      <c r="K138" s="31">
        <v>364</v>
      </c>
      <c r="L138" s="31">
        <v>355.3</v>
      </c>
      <c r="M138" s="31">
        <v>35.151220000000002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142.05000000000001</v>
      </c>
      <c r="D139" s="36">
        <v>141.29999999999998</v>
      </c>
      <c r="E139" s="36">
        <v>139.74999999999997</v>
      </c>
      <c r="F139" s="36">
        <v>137.44999999999999</v>
      </c>
      <c r="G139" s="36">
        <v>135.89999999999998</v>
      </c>
      <c r="H139" s="36">
        <v>143.59999999999997</v>
      </c>
      <c r="I139" s="36">
        <v>145.14999999999998</v>
      </c>
      <c r="J139" s="36">
        <v>147.44999999999996</v>
      </c>
      <c r="K139" s="31">
        <v>142.85</v>
      </c>
      <c r="L139" s="31">
        <v>139</v>
      </c>
      <c r="M139" s="31">
        <v>40.72831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183.05</v>
      </c>
      <c r="D140" s="36">
        <v>184.11666666666667</v>
      </c>
      <c r="E140" s="36">
        <v>180.78333333333336</v>
      </c>
      <c r="F140" s="36">
        <v>178.51666666666668</v>
      </c>
      <c r="G140" s="36">
        <v>175.18333333333337</v>
      </c>
      <c r="H140" s="36">
        <v>186.38333333333335</v>
      </c>
      <c r="I140" s="36">
        <v>189.71666666666667</v>
      </c>
      <c r="J140" s="36">
        <v>191.98333333333335</v>
      </c>
      <c r="K140" s="31">
        <v>187.45</v>
      </c>
      <c r="L140" s="31">
        <v>181.85</v>
      </c>
      <c r="M140" s="31">
        <v>50.304589999999997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3713.05</v>
      </c>
      <c r="D141" s="36">
        <v>3724.75</v>
      </c>
      <c r="E141" s="36">
        <v>3675.55</v>
      </c>
      <c r="F141" s="36">
        <v>3638.05</v>
      </c>
      <c r="G141" s="36">
        <v>3588.8500000000004</v>
      </c>
      <c r="H141" s="36">
        <v>3762.25</v>
      </c>
      <c r="I141" s="36">
        <v>3811.45</v>
      </c>
      <c r="J141" s="36">
        <v>3848.95</v>
      </c>
      <c r="K141" s="31">
        <v>3773.95</v>
      </c>
      <c r="L141" s="31">
        <v>3687.25</v>
      </c>
      <c r="M141" s="31">
        <v>4.5713299999999997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6271.55</v>
      </c>
      <c r="D142" s="36">
        <v>6273.416666666667</v>
      </c>
      <c r="E142" s="36">
        <v>6218.1333333333341</v>
      </c>
      <c r="F142" s="36">
        <v>6164.7166666666672</v>
      </c>
      <c r="G142" s="36">
        <v>6109.4333333333343</v>
      </c>
      <c r="H142" s="36">
        <v>6326.8333333333339</v>
      </c>
      <c r="I142" s="36">
        <v>6382.1166666666668</v>
      </c>
      <c r="J142" s="36">
        <v>6435.5333333333338</v>
      </c>
      <c r="K142" s="31">
        <v>6328.7</v>
      </c>
      <c r="L142" s="31">
        <v>6220</v>
      </c>
      <c r="M142" s="31">
        <v>2.8444500000000001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697.1</v>
      </c>
      <c r="D143" s="36">
        <v>698.80000000000007</v>
      </c>
      <c r="E143" s="36">
        <v>691.75000000000011</v>
      </c>
      <c r="F143" s="36">
        <v>686.40000000000009</v>
      </c>
      <c r="G143" s="36">
        <v>679.35000000000014</v>
      </c>
      <c r="H143" s="36">
        <v>704.15000000000009</v>
      </c>
      <c r="I143" s="36">
        <v>711.2</v>
      </c>
      <c r="J143" s="36">
        <v>716.55000000000007</v>
      </c>
      <c r="K143" s="31">
        <v>705.85</v>
      </c>
      <c r="L143" s="31">
        <v>693.45</v>
      </c>
      <c r="M143" s="31">
        <v>19.065290000000001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2521.9499999999998</v>
      </c>
      <c r="D144" s="36">
        <v>2532.6666666666665</v>
      </c>
      <c r="E144" s="36">
        <v>2483.333333333333</v>
      </c>
      <c r="F144" s="36">
        <v>2444.7166666666667</v>
      </c>
      <c r="G144" s="36">
        <v>2395.3833333333332</v>
      </c>
      <c r="H144" s="36">
        <v>2571.2833333333328</v>
      </c>
      <c r="I144" s="36">
        <v>2620.6166666666659</v>
      </c>
      <c r="J144" s="36">
        <v>2659.2333333333327</v>
      </c>
      <c r="K144" s="31">
        <v>2582</v>
      </c>
      <c r="L144" s="31">
        <v>2494.0500000000002</v>
      </c>
      <c r="M144" s="31">
        <v>1.99705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5591.05</v>
      </c>
      <c r="D145" s="36">
        <v>5618.333333333333</v>
      </c>
      <c r="E145" s="36">
        <v>5547.6666666666661</v>
      </c>
      <c r="F145" s="36">
        <v>5504.2833333333328</v>
      </c>
      <c r="G145" s="36">
        <v>5433.6166666666659</v>
      </c>
      <c r="H145" s="36">
        <v>5661.7166666666662</v>
      </c>
      <c r="I145" s="36">
        <v>5732.3833333333323</v>
      </c>
      <c r="J145" s="36">
        <v>5775.7666666666664</v>
      </c>
      <c r="K145" s="31">
        <v>5689</v>
      </c>
      <c r="L145" s="31">
        <v>5574.95</v>
      </c>
      <c r="M145" s="31">
        <v>6.5585199999999997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556.75</v>
      </c>
      <c r="D146" s="36">
        <v>565.06666666666672</v>
      </c>
      <c r="E146" s="36">
        <v>544.68333333333339</v>
      </c>
      <c r="F146" s="36">
        <v>532.61666666666667</v>
      </c>
      <c r="G146" s="36">
        <v>512.23333333333335</v>
      </c>
      <c r="H146" s="36">
        <v>577.13333333333344</v>
      </c>
      <c r="I146" s="36">
        <v>597.51666666666688</v>
      </c>
      <c r="J146" s="36">
        <v>609.58333333333348</v>
      </c>
      <c r="K146" s="31">
        <v>585.45000000000005</v>
      </c>
      <c r="L146" s="31">
        <v>553</v>
      </c>
      <c r="M146" s="31">
        <v>17.68974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39.6</v>
      </c>
      <c r="D147" s="36">
        <v>39.6</v>
      </c>
      <c r="E147" s="36">
        <v>39.400000000000006</v>
      </c>
      <c r="F147" s="36">
        <v>39.200000000000003</v>
      </c>
      <c r="G147" s="36">
        <v>39.000000000000007</v>
      </c>
      <c r="H147" s="36">
        <v>39.800000000000004</v>
      </c>
      <c r="I147" s="36">
        <v>40.000000000000007</v>
      </c>
      <c r="J147" s="36">
        <v>40.200000000000003</v>
      </c>
      <c r="K147" s="31">
        <v>39.799999999999997</v>
      </c>
      <c r="L147" s="31">
        <v>39.4</v>
      </c>
      <c r="M147" s="31">
        <v>87.960369999999998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2512.6999999999998</v>
      </c>
      <c r="D148" s="36">
        <v>2521.4833333333331</v>
      </c>
      <c r="E148" s="36">
        <v>2486.2166666666662</v>
      </c>
      <c r="F148" s="36">
        <v>2459.7333333333331</v>
      </c>
      <c r="G148" s="36">
        <v>2424.4666666666662</v>
      </c>
      <c r="H148" s="36">
        <v>2547.9666666666662</v>
      </c>
      <c r="I148" s="36">
        <v>2583.2333333333336</v>
      </c>
      <c r="J148" s="36">
        <v>2609.7166666666662</v>
      </c>
      <c r="K148" s="31">
        <v>2556.75</v>
      </c>
      <c r="L148" s="31">
        <v>2495</v>
      </c>
      <c r="M148" s="31">
        <v>0.63900999999999997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4085.5</v>
      </c>
      <c r="D149" s="36">
        <v>4106.333333333333</v>
      </c>
      <c r="E149" s="36">
        <v>4047.6666666666661</v>
      </c>
      <c r="F149" s="36">
        <v>4009.833333333333</v>
      </c>
      <c r="G149" s="36">
        <v>3951.1666666666661</v>
      </c>
      <c r="H149" s="36">
        <v>4144.1666666666661</v>
      </c>
      <c r="I149" s="36">
        <v>4202.8333333333321</v>
      </c>
      <c r="J149" s="36">
        <v>4240.6666666666661</v>
      </c>
      <c r="K149" s="31">
        <v>4165</v>
      </c>
      <c r="L149" s="31">
        <v>4068.5</v>
      </c>
      <c r="M149" s="31">
        <v>8.8661999999999992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245.15</v>
      </c>
      <c r="D150" s="36">
        <v>245.93333333333331</v>
      </c>
      <c r="E150" s="36">
        <v>241.86666666666662</v>
      </c>
      <c r="F150" s="36">
        <v>238.58333333333331</v>
      </c>
      <c r="G150" s="36">
        <v>234.51666666666662</v>
      </c>
      <c r="H150" s="36">
        <v>249.21666666666661</v>
      </c>
      <c r="I150" s="36">
        <v>253.28333333333327</v>
      </c>
      <c r="J150" s="36">
        <v>256.56666666666661</v>
      </c>
      <c r="K150" s="31">
        <v>250</v>
      </c>
      <c r="L150" s="31">
        <v>242.65</v>
      </c>
      <c r="M150" s="31">
        <v>14.8934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519.25</v>
      </c>
      <c r="D151" s="36">
        <v>519.93333333333339</v>
      </c>
      <c r="E151" s="36">
        <v>512.41666666666674</v>
      </c>
      <c r="F151" s="36">
        <v>505.58333333333337</v>
      </c>
      <c r="G151" s="36">
        <v>498.06666666666672</v>
      </c>
      <c r="H151" s="36">
        <v>526.76666666666677</v>
      </c>
      <c r="I151" s="36">
        <v>534.28333333333342</v>
      </c>
      <c r="J151" s="36">
        <v>541.11666666666679</v>
      </c>
      <c r="K151" s="31">
        <v>527.45000000000005</v>
      </c>
      <c r="L151" s="31">
        <v>513.1</v>
      </c>
      <c r="M151" s="31">
        <v>2.73129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495.05</v>
      </c>
      <c r="D152" s="36">
        <v>496.63333333333338</v>
      </c>
      <c r="E152" s="36">
        <v>492.46666666666675</v>
      </c>
      <c r="F152" s="36">
        <v>489.88333333333338</v>
      </c>
      <c r="G152" s="36">
        <v>485.71666666666675</v>
      </c>
      <c r="H152" s="36">
        <v>499.21666666666675</v>
      </c>
      <c r="I152" s="36">
        <v>503.38333333333338</v>
      </c>
      <c r="J152" s="36">
        <v>505.96666666666675</v>
      </c>
      <c r="K152" s="31">
        <v>500.8</v>
      </c>
      <c r="L152" s="31">
        <v>494.05</v>
      </c>
      <c r="M152" s="31">
        <v>2.7143199999999998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1774.2</v>
      </c>
      <c r="D153" s="36">
        <v>1768.0833333333333</v>
      </c>
      <c r="E153" s="36">
        <v>1711.1666666666665</v>
      </c>
      <c r="F153" s="36">
        <v>1648.1333333333332</v>
      </c>
      <c r="G153" s="36">
        <v>1591.2166666666665</v>
      </c>
      <c r="H153" s="36">
        <v>1831.1166666666666</v>
      </c>
      <c r="I153" s="36">
        <v>1888.0333333333331</v>
      </c>
      <c r="J153" s="36">
        <v>1951.0666666666666</v>
      </c>
      <c r="K153" s="31">
        <v>1825</v>
      </c>
      <c r="L153" s="31">
        <v>1705.05</v>
      </c>
      <c r="M153" s="31">
        <v>3.6195400000000002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168.7</v>
      </c>
      <c r="D154" s="36">
        <v>167.96666666666667</v>
      </c>
      <c r="E154" s="36">
        <v>165.03333333333333</v>
      </c>
      <c r="F154" s="36">
        <v>161.36666666666667</v>
      </c>
      <c r="G154" s="36">
        <v>158.43333333333334</v>
      </c>
      <c r="H154" s="36">
        <v>171.63333333333333</v>
      </c>
      <c r="I154" s="36">
        <v>174.56666666666666</v>
      </c>
      <c r="J154" s="36">
        <v>178.23333333333332</v>
      </c>
      <c r="K154" s="31">
        <v>170.9</v>
      </c>
      <c r="L154" s="31">
        <v>164.3</v>
      </c>
      <c r="M154" s="31">
        <v>75.731260000000006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204</v>
      </c>
      <c r="D155" s="36">
        <v>203.55000000000004</v>
      </c>
      <c r="E155" s="36">
        <v>200.50000000000009</v>
      </c>
      <c r="F155" s="36">
        <v>197.00000000000006</v>
      </c>
      <c r="G155" s="36">
        <v>193.9500000000001</v>
      </c>
      <c r="H155" s="36">
        <v>207.05000000000007</v>
      </c>
      <c r="I155" s="36">
        <v>210.10000000000002</v>
      </c>
      <c r="J155" s="36">
        <v>213.60000000000005</v>
      </c>
      <c r="K155" s="31">
        <v>206.6</v>
      </c>
      <c r="L155" s="31">
        <v>200.05</v>
      </c>
      <c r="M155" s="31">
        <v>6.7309000000000001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106.4</v>
      </c>
      <c r="D156" s="36">
        <v>106.78333333333335</v>
      </c>
      <c r="E156" s="36">
        <v>105.51666666666669</v>
      </c>
      <c r="F156" s="36">
        <v>104.63333333333335</v>
      </c>
      <c r="G156" s="36">
        <v>103.3666666666667</v>
      </c>
      <c r="H156" s="36">
        <v>107.66666666666669</v>
      </c>
      <c r="I156" s="36">
        <v>108.93333333333334</v>
      </c>
      <c r="J156" s="36">
        <v>109.81666666666668</v>
      </c>
      <c r="K156" s="31">
        <v>108.05</v>
      </c>
      <c r="L156" s="31">
        <v>105.9</v>
      </c>
      <c r="M156" s="31">
        <v>31.11938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880.4</v>
      </c>
      <c r="D157" s="36">
        <v>881.4666666666667</v>
      </c>
      <c r="E157" s="36">
        <v>865.33333333333337</v>
      </c>
      <c r="F157" s="36">
        <v>850.26666666666665</v>
      </c>
      <c r="G157" s="36">
        <v>834.13333333333333</v>
      </c>
      <c r="H157" s="36">
        <v>896.53333333333342</v>
      </c>
      <c r="I157" s="36">
        <v>912.66666666666663</v>
      </c>
      <c r="J157" s="36">
        <v>927.73333333333346</v>
      </c>
      <c r="K157" s="31">
        <v>897.6</v>
      </c>
      <c r="L157" s="31">
        <v>866.4</v>
      </c>
      <c r="M157" s="31">
        <v>3.19495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3134.6</v>
      </c>
      <c r="D158" s="36">
        <v>3143.8833333333337</v>
      </c>
      <c r="E158" s="36">
        <v>3103.7666666666673</v>
      </c>
      <c r="F158" s="36">
        <v>3072.9333333333338</v>
      </c>
      <c r="G158" s="36">
        <v>3032.8166666666675</v>
      </c>
      <c r="H158" s="36">
        <v>3174.7166666666672</v>
      </c>
      <c r="I158" s="36">
        <v>3214.833333333333</v>
      </c>
      <c r="J158" s="36">
        <v>3245.666666666667</v>
      </c>
      <c r="K158" s="31">
        <v>3184</v>
      </c>
      <c r="L158" s="31">
        <v>3113.05</v>
      </c>
      <c r="M158" s="31">
        <v>2.3983099999999999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305.35000000000002</v>
      </c>
      <c r="D159" s="36">
        <v>299.51666666666665</v>
      </c>
      <c r="E159" s="36">
        <v>292.83333333333331</v>
      </c>
      <c r="F159" s="36">
        <v>280.31666666666666</v>
      </c>
      <c r="G159" s="36">
        <v>273.63333333333333</v>
      </c>
      <c r="H159" s="36">
        <v>312.0333333333333</v>
      </c>
      <c r="I159" s="36">
        <v>318.7166666666667</v>
      </c>
      <c r="J159" s="36">
        <v>331.23333333333329</v>
      </c>
      <c r="K159" s="31">
        <v>306.2</v>
      </c>
      <c r="L159" s="31">
        <v>287</v>
      </c>
      <c r="M159" s="31">
        <v>71.973169999999996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394.1</v>
      </c>
      <c r="D160" s="36">
        <v>397.63333333333338</v>
      </c>
      <c r="E160" s="36">
        <v>388.41666666666674</v>
      </c>
      <c r="F160" s="36">
        <v>382.73333333333335</v>
      </c>
      <c r="G160" s="36">
        <v>373.51666666666671</v>
      </c>
      <c r="H160" s="36">
        <v>403.31666666666678</v>
      </c>
      <c r="I160" s="36">
        <v>412.53333333333336</v>
      </c>
      <c r="J160" s="36">
        <v>418.21666666666681</v>
      </c>
      <c r="K160" s="31">
        <v>406.85</v>
      </c>
      <c r="L160" s="31">
        <v>391.95</v>
      </c>
      <c r="M160" s="31">
        <v>3.45153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156.55000000000001</v>
      </c>
      <c r="D161" s="36">
        <v>156.31666666666666</v>
      </c>
      <c r="E161" s="36">
        <v>154.93333333333334</v>
      </c>
      <c r="F161" s="36">
        <v>153.31666666666666</v>
      </c>
      <c r="G161" s="36">
        <v>151.93333333333334</v>
      </c>
      <c r="H161" s="36">
        <v>157.93333333333334</v>
      </c>
      <c r="I161" s="36">
        <v>159.31666666666666</v>
      </c>
      <c r="J161" s="36">
        <v>160.93333333333334</v>
      </c>
      <c r="K161" s="31">
        <v>157.69999999999999</v>
      </c>
      <c r="L161" s="31">
        <v>154.69999999999999</v>
      </c>
      <c r="M161" s="31">
        <v>145.40270000000001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807.45</v>
      </c>
      <c r="D162" s="36">
        <v>806.44999999999993</v>
      </c>
      <c r="E162" s="36">
        <v>790.89999999999986</v>
      </c>
      <c r="F162" s="36">
        <v>774.34999999999991</v>
      </c>
      <c r="G162" s="36">
        <v>758.79999999999984</v>
      </c>
      <c r="H162" s="36">
        <v>822.99999999999989</v>
      </c>
      <c r="I162" s="36">
        <v>838.54999999999984</v>
      </c>
      <c r="J162" s="36">
        <v>855.09999999999991</v>
      </c>
      <c r="K162" s="31">
        <v>822</v>
      </c>
      <c r="L162" s="31">
        <v>789.9</v>
      </c>
      <c r="M162" s="31">
        <v>13.54993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4572.95</v>
      </c>
      <c r="D163" s="36">
        <v>4649.2833333333328</v>
      </c>
      <c r="E163" s="36">
        <v>4398.6666666666661</v>
      </c>
      <c r="F163" s="36">
        <v>4224.3833333333332</v>
      </c>
      <c r="G163" s="36">
        <v>3973.7666666666664</v>
      </c>
      <c r="H163" s="36">
        <v>4823.5666666666657</v>
      </c>
      <c r="I163" s="36">
        <v>5074.1833333333325</v>
      </c>
      <c r="J163" s="36">
        <v>5248.4666666666653</v>
      </c>
      <c r="K163" s="31">
        <v>4899.8999999999996</v>
      </c>
      <c r="L163" s="31">
        <v>4475</v>
      </c>
      <c r="M163" s="31">
        <v>3.8430499999999999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1144.0999999999999</v>
      </c>
      <c r="D164" s="36">
        <v>1137.6833333333334</v>
      </c>
      <c r="E164" s="36">
        <v>1117.4166666666667</v>
      </c>
      <c r="F164" s="36">
        <v>1090.7333333333333</v>
      </c>
      <c r="G164" s="36">
        <v>1070.4666666666667</v>
      </c>
      <c r="H164" s="36">
        <v>1164.3666666666668</v>
      </c>
      <c r="I164" s="36">
        <v>1184.6333333333332</v>
      </c>
      <c r="J164" s="36">
        <v>1211.3166666666668</v>
      </c>
      <c r="K164" s="31">
        <v>1157.95</v>
      </c>
      <c r="L164" s="31">
        <v>1111</v>
      </c>
      <c r="M164" s="31">
        <v>3.78315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217.25</v>
      </c>
      <c r="D165" s="36">
        <v>215.66666666666666</v>
      </c>
      <c r="E165" s="36">
        <v>213.13333333333333</v>
      </c>
      <c r="F165" s="36">
        <v>209.01666666666668</v>
      </c>
      <c r="G165" s="36">
        <v>206.48333333333335</v>
      </c>
      <c r="H165" s="36">
        <v>219.7833333333333</v>
      </c>
      <c r="I165" s="36">
        <v>222.31666666666666</v>
      </c>
      <c r="J165" s="36">
        <v>226.43333333333328</v>
      </c>
      <c r="K165" s="31">
        <v>218.2</v>
      </c>
      <c r="L165" s="31">
        <v>211.55</v>
      </c>
      <c r="M165" s="31">
        <v>10.40803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189.05</v>
      </c>
      <c r="D166" s="36">
        <v>189.23333333333335</v>
      </c>
      <c r="E166" s="36">
        <v>186.51666666666671</v>
      </c>
      <c r="F166" s="36">
        <v>183.98333333333335</v>
      </c>
      <c r="G166" s="36">
        <v>181.26666666666671</v>
      </c>
      <c r="H166" s="36">
        <v>191.76666666666671</v>
      </c>
      <c r="I166" s="36">
        <v>194.48333333333335</v>
      </c>
      <c r="J166" s="36">
        <v>197.01666666666671</v>
      </c>
      <c r="K166" s="31">
        <v>191.95</v>
      </c>
      <c r="L166" s="31">
        <v>186.7</v>
      </c>
      <c r="M166" s="31">
        <v>28.976510000000001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729.25</v>
      </c>
      <c r="D167" s="36">
        <v>727.23333333333323</v>
      </c>
      <c r="E167" s="36">
        <v>719.71666666666647</v>
      </c>
      <c r="F167" s="36">
        <v>710.18333333333328</v>
      </c>
      <c r="G167" s="36">
        <v>702.66666666666652</v>
      </c>
      <c r="H167" s="36">
        <v>736.76666666666642</v>
      </c>
      <c r="I167" s="36">
        <v>744.28333333333308</v>
      </c>
      <c r="J167" s="36">
        <v>753.81666666666638</v>
      </c>
      <c r="K167" s="31">
        <v>734.75</v>
      </c>
      <c r="L167" s="31">
        <v>717.7</v>
      </c>
      <c r="M167" s="31">
        <v>3.9521600000000001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392.35</v>
      </c>
      <c r="D168" s="36">
        <v>392.5333333333333</v>
      </c>
      <c r="E168" s="36">
        <v>389.11666666666662</v>
      </c>
      <c r="F168" s="36">
        <v>385.88333333333333</v>
      </c>
      <c r="G168" s="36">
        <v>382.46666666666664</v>
      </c>
      <c r="H168" s="36">
        <v>395.76666666666659</v>
      </c>
      <c r="I168" s="36">
        <v>399.18333333333334</v>
      </c>
      <c r="J168" s="36">
        <v>402.41666666666657</v>
      </c>
      <c r="K168" s="31">
        <v>395.95</v>
      </c>
      <c r="L168" s="31">
        <v>389.3</v>
      </c>
      <c r="M168" s="31">
        <v>4.63131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174.2</v>
      </c>
      <c r="D169" s="36">
        <v>176.75</v>
      </c>
      <c r="E169" s="36">
        <v>170.1</v>
      </c>
      <c r="F169" s="36">
        <v>166</v>
      </c>
      <c r="G169" s="36">
        <v>159.35</v>
      </c>
      <c r="H169" s="36">
        <v>180.85</v>
      </c>
      <c r="I169" s="36">
        <v>187.49999999999997</v>
      </c>
      <c r="J169" s="36">
        <v>191.6</v>
      </c>
      <c r="K169" s="31">
        <v>183.4</v>
      </c>
      <c r="L169" s="31">
        <v>172.65</v>
      </c>
      <c r="M169" s="31">
        <v>64.327619999999996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1247.7</v>
      </c>
      <c r="D170" s="36">
        <v>1243.5999999999999</v>
      </c>
      <c r="E170" s="36">
        <v>1223.1999999999998</v>
      </c>
      <c r="F170" s="36">
        <v>1198.6999999999998</v>
      </c>
      <c r="G170" s="36">
        <v>1178.2999999999997</v>
      </c>
      <c r="H170" s="36">
        <v>1268.0999999999999</v>
      </c>
      <c r="I170" s="36">
        <v>1288.5</v>
      </c>
      <c r="J170" s="36">
        <v>1313</v>
      </c>
      <c r="K170" s="31">
        <v>1264</v>
      </c>
      <c r="L170" s="31">
        <v>1219.0999999999999</v>
      </c>
      <c r="M170" s="31">
        <v>0.49301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145.05000000000001</v>
      </c>
      <c r="D171" s="36">
        <v>145.68333333333334</v>
      </c>
      <c r="E171" s="36">
        <v>143.86666666666667</v>
      </c>
      <c r="F171" s="36">
        <v>142.68333333333334</v>
      </c>
      <c r="G171" s="36">
        <v>140.86666666666667</v>
      </c>
      <c r="H171" s="36">
        <v>146.86666666666667</v>
      </c>
      <c r="I171" s="36">
        <v>148.68333333333334</v>
      </c>
      <c r="J171" s="36">
        <v>149.86666666666667</v>
      </c>
      <c r="K171" s="31">
        <v>147.5</v>
      </c>
      <c r="L171" s="31">
        <v>144.5</v>
      </c>
      <c r="M171" s="31">
        <v>107.75891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2816.3</v>
      </c>
      <c r="D172" s="36">
        <v>2808.4333333333329</v>
      </c>
      <c r="E172" s="36">
        <v>2787.8666666666659</v>
      </c>
      <c r="F172" s="36">
        <v>2759.4333333333329</v>
      </c>
      <c r="G172" s="36">
        <v>2738.8666666666659</v>
      </c>
      <c r="H172" s="36">
        <v>2836.8666666666659</v>
      </c>
      <c r="I172" s="36">
        <v>2857.4333333333325</v>
      </c>
      <c r="J172" s="36">
        <v>2885.8666666666659</v>
      </c>
      <c r="K172" s="31">
        <v>2829</v>
      </c>
      <c r="L172" s="31">
        <v>2780</v>
      </c>
      <c r="M172" s="31">
        <v>0.45247999999999999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3311.9</v>
      </c>
      <c r="D173" s="36">
        <v>3294.5833333333335</v>
      </c>
      <c r="E173" s="36">
        <v>3244.3166666666671</v>
      </c>
      <c r="F173" s="36">
        <v>3176.7333333333336</v>
      </c>
      <c r="G173" s="36">
        <v>3126.4666666666672</v>
      </c>
      <c r="H173" s="36">
        <v>3362.166666666667</v>
      </c>
      <c r="I173" s="36">
        <v>3412.4333333333334</v>
      </c>
      <c r="J173" s="36">
        <v>3480.0166666666669</v>
      </c>
      <c r="K173" s="31">
        <v>3344.85</v>
      </c>
      <c r="L173" s="31">
        <v>3227</v>
      </c>
      <c r="M173" s="31">
        <v>0.50217999999999996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319.60000000000002</v>
      </c>
      <c r="D174" s="36">
        <v>320.41666666666669</v>
      </c>
      <c r="E174" s="36">
        <v>316.23333333333335</v>
      </c>
      <c r="F174" s="36">
        <v>312.86666666666667</v>
      </c>
      <c r="G174" s="36">
        <v>308.68333333333334</v>
      </c>
      <c r="H174" s="36">
        <v>323.78333333333336</v>
      </c>
      <c r="I174" s="36">
        <v>327.96666666666664</v>
      </c>
      <c r="J174" s="36">
        <v>331.33333333333337</v>
      </c>
      <c r="K174" s="31">
        <v>324.60000000000002</v>
      </c>
      <c r="L174" s="31">
        <v>317.05</v>
      </c>
      <c r="M174" s="31">
        <v>15.382490000000001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1839.95</v>
      </c>
      <c r="D175" s="36">
        <v>1822.8000000000002</v>
      </c>
      <c r="E175" s="36">
        <v>1792.2000000000003</v>
      </c>
      <c r="F175" s="36">
        <v>1744.45</v>
      </c>
      <c r="G175" s="36">
        <v>1713.8500000000001</v>
      </c>
      <c r="H175" s="36">
        <v>1870.5500000000004</v>
      </c>
      <c r="I175" s="36">
        <v>1901.1500000000003</v>
      </c>
      <c r="J175" s="36">
        <v>1948.9000000000005</v>
      </c>
      <c r="K175" s="31">
        <v>1853.4</v>
      </c>
      <c r="L175" s="31">
        <v>1775.05</v>
      </c>
      <c r="M175" s="31">
        <v>2.12493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1742.1</v>
      </c>
      <c r="D176" s="36">
        <v>1752.0666666666666</v>
      </c>
      <c r="E176" s="36">
        <v>1722.1333333333332</v>
      </c>
      <c r="F176" s="36">
        <v>1702.1666666666665</v>
      </c>
      <c r="G176" s="36">
        <v>1672.2333333333331</v>
      </c>
      <c r="H176" s="36">
        <v>1772.0333333333333</v>
      </c>
      <c r="I176" s="36">
        <v>1801.9666666666667</v>
      </c>
      <c r="J176" s="36">
        <v>1821.9333333333334</v>
      </c>
      <c r="K176" s="31">
        <v>1782</v>
      </c>
      <c r="L176" s="31">
        <v>1732.1</v>
      </c>
      <c r="M176" s="31">
        <v>0.96289999999999998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817.3</v>
      </c>
      <c r="D177" s="36">
        <v>824.76666666666677</v>
      </c>
      <c r="E177" s="36">
        <v>807.53333333333353</v>
      </c>
      <c r="F177" s="36">
        <v>797.76666666666677</v>
      </c>
      <c r="G177" s="36">
        <v>780.53333333333353</v>
      </c>
      <c r="H177" s="36">
        <v>834.53333333333353</v>
      </c>
      <c r="I177" s="36">
        <v>851.76666666666688</v>
      </c>
      <c r="J177" s="36">
        <v>861.53333333333353</v>
      </c>
      <c r="K177" s="31">
        <v>842</v>
      </c>
      <c r="L177" s="31">
        <v>815</v>
      </c>
      <c r="M177" s="31">
        <v>11.78792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922.8</v>
      </c>
      <c r="D178" s="36">
        <v>922.15</v>
      </c>
      <c r="E178" s="36">
        <v>914.3</v>
      </c>
      <c r="F178" s="36">
        <v>905.8</v>
      </c>
      <c r="G178" s="36">
        <v>897.94999999999993</v>
      </c>
      <c r="H178" s="36">
        <v>930.65</v>
      </c>
      <c r="I178" s="36">
        <v>938.50000000000011</v>
      </c>
      <c r="J178" s="36">
        <v>947</v>
      </c>
      <c r="K178" s="31">
        <v>930</v>
      </c>
      <c r="L178" s="31">
        <v>913.65</v>
      </c>
      <c r="M178" s="31">
        <v>2.20187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1515.2</v>
      </c>
      <c r="D179" s="36">
        <v>1528.0333333333335</v>
      </c>
      <c r="E179" s="36">
        <v>1497.166666666667</v>
      </c>
      <c r="F179" s="36">
        <v>1479.1333333333334</v>
      </c>
      <c r="G179" s="36">
        <v>1448.2666666666669</v>
      </c>
      <c r="H179" s="36">
        <v>1546.0666666666671</v>
      </c>
      <c r="I179" s="36">
        <v>1576.9333333333334</v>
      </c>
      <c r="J179" s="36">
        <v>1594.9666666666672</v>
      </c>
      <c r="K179" s="31">
        <v>1558.9</v>
      </c>
      <c r="L179" s="31">
        <v>1510</v>
      </c>
      <c r="M179" s="31">
        <v>2.2944499999999999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78.3</v>
      </c>
      <c r="D180" s="36">
        <v>77.61666666666666</v>
      </c>
      <c r="E180" s="36">
        <v>76.683333333333323</v>
      </c>
      <c r="F180" s="36">
        <v>75.066666666666663</v>
      </c>
      <c r="G180" s="36">
        <v>74.133333333333326</v>
      </c>
      <c r="H180" s="36">
        <v>79.23333333333332</v>
      </c>
      <c r="I180" s="36">
        <v>80.166666666666657</v>
      </c>
      <c r="J180" s="36">
        <v>81.783333333333317</v>
      </c>
      <c r="K180" s="31">
        <v>78.55</v>
      </c>
      <c r="L180" s="31">
        <v>76</v>
      </c>
      <c r="M180" s="31">
        <v>203.31389999999999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1297.45</v>
      </c>
      <c r="D181" s="36">
        <v>1295.2333333333333</v>
      </c>
      <c r="E181" s="36">
        <v>1282.1166666666668</v>
      </c>
      <c r="F181" s="36">
        <v>1266.7833333333335</v>
      </c>
      <c r="G181" s="36">
        <v>1253.666666666667</v>
      </c>
      <c r="H181" s="36">
        <v>1310.5666666666666</v>
      </c>
      <c r="I181" s="36">
        <v>1323.6833333333329</v>
      </c>
      <c r="J181" s="36">
        <v>1339.0166666666664</v>
      </c>
      <c r="K181" s="31">
        <v>1308.3499999999999</v>
      </c>
      <c r="L181" s="31">
        <v>1279.9000000000001</v>
      </c>
      <c r="M181" s="31">
        <v>1.04331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2070.4</v>
      </c>
      <c r="D182" s="36">
        <v>2071.7333333333331</v>
      </c>
      <c r="E182" s="36">
        <v>2058.4666666666662</v>
      </c>
      <c r="F182" s="36">
        <v>2046.5333333333333</v>
      </c>
      <c r="G182" s="36">
        <v>2033.2666666666664</v>
      </c>
      <c r="H182" s="36">
        <v>2083.6666666666661</v>
      </c>
      <c r="I182" s="36">
        <v>2096.9333333333334</v>
      </c>
      <c r="J182" s="36">
        <v>2108.8666666666659</v>
      </c>
      <c r="K182" s="31">
        <v>2085</v>
      </c>
      <c r="L182" s="31">
        <v>2059.8000000000002</v>
      </c>
      <c r="M182" s="31">
        <v>0.24526000000000001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561.85</v>
      </c>
      <c r="D183" s="36">
        <v>559.63333333333333</v>
      </c>
      <c r="E183" s="36">
        <v>554.36666666666667</v>
      </c>
      <c r="F183" s="36">
        <v>546.88333333333333</v>
      </c>
      <c r="G183" s="36">
        <v>541.61666666666667</v>
      </c>
      <c r="H183" s="36">
        <v>567.11666666666667</v>
      </c>
      <c r="I183" s="36">
        <v>572.38333333333333</v>
      </c>
      <c r="J183" s="36">
        <v>579.86666666666667</v>
      </c>
      <c r="K183" s="31">
        <v>564.9</v>
      </c>
      <c r="L183" s="31">
        <v>552.15</v>
      </c>
      <c r="M183" s="31">
        <v>3.06345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1030.5999999999999</v>
      </c>
      <c r="D184" s="36">
        <v>1035.8499999999999</v>
      </c>
      <c r="E184" s="36">
        <v>1021.0999999999999</v>
      </c>
      <c r="F184" s="36">
        <v>1011.5999999999999</v>
      </c>
      <c r="G184" s="36">
        <v>996.84999999999991</v>
      </c>
      <c r="H184" s="36">
        <v>1045.3499999999999</v>
      </c>
      <c r="I184" s="36">
        <v>1060.0999999999999</v>
      </c>
      <c r="J184" s="36">
        <v>1069.5999999999999</v>
      </c>
      <c r="K184" s="31">
        <v>1050.5999999999999</v>
      </c>
      <c r="L184" s="31">
        <v>1026.3499999999999</v>
      </c>
      <c r="M184" s="31">
        <v>7.5815900000000003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680.9</v>
      </c>
      <c r="D185" s="36">
        <v>681.25</v>
      </c>
      <c r="E185" s="36">
        <v>674.9</v>
      </c>
      <c r="F185" s="36">
        <v>668.9</v>
      </c>
      <c r="G185" s="36">
        <v>662.55</v>
      </c>
      <c r="H185" s="36">
        <v>687.25</v>
      </c>
      <c r="I185" s="36">
        <v>693.59999999999991</v>
      </c>
      <c r="J185" s="36">
        <v>699.6</v>
      </c>
      <c r="K185" s="31">
        <v>687.6</v>
      </c>
      <c r="L185" s="31">
        <v>675.25</v>
      </c>
      <c r="M185" s="31">
        <v>2.5797099999999999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1988.85</v>
      </c>
      <c r="D186" s="36">
        <v>2008.6333333333332</v>
      </c>
      <c r="E186" s="36">
        <v>1965.2166666666662</v>
      </c>
      <c r="F186" s="36">
        <v>1941.583333333333</v>
      </c>
      <c r="G186" s="36">
        <v>1898.1666666666661</v>
      </c>
      <c r="H186" s="36">
        <v>2032.2666666666664</v>
      </c>
      <c r="I186" s="36">
        <v>2075.6833333333334</v>
      </c>
      <c r="J186" s="36">
        <v>2099.3166666666666</v>
      </c>
      <c r="K186" s="31">
        <v>2052.0500000000002</v>
      </c>
      <c r="L186" s="31">
        <v>1985</v>
      </c>
      <c r="M186" s="31">
        <v>11.38208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402.3</v>
      </c>
      <c r="D187" s="36">
        <v>396.83333333333331</v>
      </c>
      <c r="E187" s="36">
        <v>388.16666666666663</v>
      </c>
      <c r="F187" s="36">
        <v>374.0333333333333</v>
      </c>
      <c r="G187" s="36">
        <v>365.36666666666662</v>
      </c>
      <c r="H187" s="36">
        <v>410.96666666666664</v>
      </c>
      <c r="I187" s="36">
        <v>419.63333333333327</v>
      </c>
      <c r="J187" s="36">
        <v>433.76666666666665</v>
      </c>
      <c r="K187" s="31">
        <v>405.5</v>
      </c>
      <c r="L187" s="31">
        <v>382.7</v>
      </c>
      <c r="M187" s="31">
        <v>44.336840000000002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555.5</v>
      </c>
      <c r="D188" s="36">
        <v>556.66666666666663</v>
      </c>
      <c r="E188" s="36">
        <v>544.83333333333326</v>
      </c>
      <c r="F188" s="36">
        <v>534.16666666666663</v>
      </c>
      <c r="G188" s="36">
        <v>522.33333333333326</v>
      </c>
      <c r="H188" s="36">
        <v>567.33333333333326</v>
      </c>
      <c r="I188" s="36">
        <v>579.16666666666652</v>
      </c>
      <c r="J188" s="36">
        <v>589.83333333333326</v>
      </c>
      <c r="K188" s="31">
        <v>568.5</v>
      </c>
      <c r="L188" s="31">
        <v>546</v>
      </c>
      <c r="M188" s="31">
        <v>43.185589999999998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2109.75</v>
      </c>
      <c r="D189" s="36">
        <v>2113.15</v>
      </c>
      <c r="E189" s="36">
        <v>2098.6000000000004</v>
      </c>
      <c r="F189" s="36">
        <v>2087.4500000000003</v>
      </c>
      <c r="G189" s="36">
        <v>2072.9000000000005</v>
      </c>
      <c r="H189" s="36">
        <v>2124.3000000000002</v>
      </c>
      <c r="I189" s="36">
        <v>2138.8500000000004</v>
      </c>
      <c r="J189" s="36">
        <v>2150</v>
      </c>
      <c r="K189" s="31">
        <v>2127.6999999999998</v>
      </c>
      <c r="L189" s="31">
        <v>2102</v>
      </c>
      <c r="M189" s="31">
        <v>3.1286100000000001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923</v>
      </c>
      <c r="D190" s="36">
        <v>916.48333333333323</v>
      </c>
      <c r="E190" s="36">
        <v>896.56666666666649</v>
      </c>
      <c r="F190" s="36">
        <v>870.13333333333321</v>
      </c>
      <c r="G190" s="36">
        <v>850.21666666666647</v>
      </c>
      <c r="H190" s="36">
        <v>942.91666666666652</v>
      </c>
      <c r="I190" s="36">
        <v>962.83333333333326</v>
      </c>
      <c r="J190" s="36">
        <v>989.26666666666654</v>
      </c>
      <c r="K190" s="31">
        <v>936.4</v>
      </c>
      <c r="L190" s="31">
        <v>890.05</v>
      </c>
      <c r="M190" s="31">
        <v>17.723710000000001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363.35</v>
      </c>
      <c r="D191" s="36">
        <v>361.9666666666667</v>
      </c>
      <c r="E191" s="36">
        <v>358.93333333333339</v>
      </c>
      <c r="F191" s="36">
        <v>354.51666666666671</v>
      </c>
      <c r="G191" s="36">
        <v>351.48333333333341</v>
      </c>
      <c r="H191" s="36">
        <v>366.38333333333338</v>
      </c>
      <c r="I191" s="36">
        <v>369.41666666666669</v>
      </c>
      <c r="J191" s="36">
        <v>373.83333333333337</v>
      </c>
      <c r="K191" s="31">
        <v>365</v>
      </c>
      <c r="L191" s="31">
        <v>357.55</v>
      </c>
      <c r="M191" s="31">
        <v>2.63462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2189.65</v>
      </c>
      <c r="D192" s="36">
        <v>2194.8833333333332</v>
      </c>
      <c r="E192" s="36">
        <v>2164.7666666666664</v>
      </c>
      <c r="F192" s="36">
        <v>2139.8833333333332</v>
      </c>
      <c r="G192" s="36">
        <v>2109.7666666666664</v>
      </c>
      <c r="H192" s="36">
        <v>2219.7666666666664</v>
      </c>
      <c r="I192" s="36">
        <v>2249.8833333333332</v>
      </c>
      <c r="J192" s="36">
        <v>2274.7666666666664</v>
      </c>
      <c r="K192" s="31">
        <v>2225</v>
      </c>
      <c r="L192" s="31">
        <v>2170</v>
      </c>
      <c r="M192" s="31">
        <v>0.51514000000000004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749.35</v>
      </c>
      <c r="D193" s="36">
        <v>751.6</v>
      </c>
      <c r="E193" s="36">
        <v>741.80000000000007</v>
      </c>
      <c r="F193" s="36">
        <v>734.25</v>
      </c>
      <c r="G193" s="36">
        <v>724.45</v>
      </c>
      <c r="H193" s="36">
        <v>759.15000000000009</v>
      </c>
      <c r="I193" s="36">
        <v>768.95</v>
      </c>
      <c r="J193" s="36">
        <v>776.50000000000011</v>
      </c>
      <c r="K193" s="31">
        <v>761.4</v>
      </c>
      <c r="L193" s="31">
        <v>744.05</v>
      </c>
      <c r="M193" s="31">
        <v>0.80610000000000004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392.95</v>
      </c>
      <c r="D194" s="36">
        <v>397.06666666666666</v>
      </c>
      <c r="E194" s="36">
        <v>383.83333333333331</v>
      </c>
      <c r="F194" s="36">
        <v>374.71666666666664</v>
      </c>
      <c r="G194" s="36">
        <v>361.48333333333329</v>
      </c>
      <c r="H194" s="36">
        <v>406.18333333333334</v>
      </c>
      <c r="I194" s="36">
        <v>419.41666666666669</v>
      </c>
      <c r="J194" s="36">
        <v>428.53333333333336</v>
      </c>
      <c r="K194" s="31">
        <v>410.3</v>
      </c>
      <c r="L194" s="31">
        <v>387.95</v>
      </c>
      <c r="M194" s="31">
        <v>7.9320700000000004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3355.75</v>
      </c>
      <c r="D195" s="36">
        <v>3321.5166666666664</v>
      </c>
      <c r="E195" s="36">
        <v>3268.0333333333328</v>
      </c>
      <c r="F195" s="36">
        <v>3180.3166666666666</v>
      </c>
      <c r="G195" s="36">
        <v>3126.833333333333</v>
      </c>
      <c r="H195" s="36">
        <v>3409.2333333333327</v>
      </c>
      <c r="I195" s="36">
        <v>3462.7166666666662</v>
      </c>
      <c r="J195" s="36">
        <v>3550.4333333333325</v>
      </c>
      <c r="K195" s="31">
        <v>3375</v>
      </c>
      <c r="L195" s="31">
        <v>3233.8</v>
      </c>
      <c r="M195" s="31">
        <v>1.7851600000000001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451.1</v>
      </c>
      <c r="D196" s="36">
        <v>451.7166666666667</v>
      </c>
      <c r="E196" s="36">
        <v>447.78333333333342</v>
      </c>
      <c r="F196" s="36">
        <v>444.4666666666667</v>
      </c>
      <c r="G196" s="36">
        <v>440.53333333333342</v>
      </c>
      <c r="H196" s="36">
        <v>455.03333333333342</v>
      </c>
      <c r="I196" s="36">
        <v>458.9666666666667</v>
      </c>
      <c r="J196" s="36">
        <v>462.28333333333342</v>
      </c>
      <c r="K196" s="31">
        <v>455.65</v>
      </c>
      <c r="L196" s="31">
        <v>448.4</v>
      </c>
      <c r="M196" s="31">
        <v>11.59333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740.9</v>
      </c>
      <c r="D197" s="36">
        <v>743</v>
      </c>
      <c r="E197" s="36">
        <v>736.5</v>
      </c>
      <c r="F197" s="36">
        <v>732.1</v>
      </c>
      <c r="G197" s="36">
        <v>725.6</v>
      </c>
      <c r="H197" s="36">
        <v>747.4</v>
      </c>
      <c r="I197" s="36">
        <v>753.9</v>
      </c>
      <c r="J197" s="36">
        <v>758.3</v>
      </c>
      <c r="K197" s="31">
        <v>749.5</v>
      </c>
      <c r="L197" s="31">
        <v>738.6</v>
      </c>
      <c r="M197" s="31">
        <v>5.0546100000000003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149.6</v>
      </c>
      <c r="D198" s="36">
        <v>150.35</v>
      </c>
      <c r="E198" s="36">
        <v>148.25</v>
      </c>
      <c r="F198" s="36">
        <v>146.9</v>
      </c>
      <c r="G198" s="36">
        <v>144.80000000000001</v>
      </c>
      <c r="H198" s="36">
        <v>151.69999999999999</v>
      </c>
      <c r="I198" s="36">
        <v>153.79999999999995</v>
      </c>
      <c r="J198" s="36">
        <v>155.14999999999998</v>
      </c>
      <c r="K198" s="31">
        <v>152.44999999999999</v>
      </c>
      <c r="L198" s="31">
        <v>149</v>
      </c>
      <c r="M198" s="31">
        <v>16.63786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230.6</v>
      </c>
      <c r="D199" s="36">
        <v>231.66666666666666</v>
      </c>
      <c r="E199" s="36">
        <v>228.43333333333331</v>
      </c>
      <c r="F199" s="36">
        <v>226.26666666666665</v>
      </c>
      <c r="G199" s="36">
        <v>223.0333333333333</v>
      </c>
      <c r="H199" s="36">
        <v>233.83333333333331</v>
      </c>
      <c r="I199" s="36">
        <v>237.06666666666666</v>
      </c>
      <c r="J199" s="36">
        <v>239.23333333333332</v>
      </c>
      <c r="K199" s="31">
        <v>234.9</v>
      </c>
      <c r="L199" s="31">
        <v>229.5</v>
      </c>
      <c r="M199" s="31">
        <v>28.440539999999999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285.7</v>
      </c>
      <c r="D200" s="36">
        <v>287.8</v>
      </c>
      <c r="E200" s="36">
        <v>282.15000000000003</v>
      </c>
      <c r="F200" s="36">
        <v>278.60000000000002</v>
      </c>
      <c r="G200" s="36">
        <v>272.95000000000005</v>
      </c>
      <c r="H200" s="36">
        <v>291.35000000000002</v>
      </c>
      <c r="I200" s="36">
        <v>297</v>
      </c>
      <c r="J200" s="36">
        <v>300.55</v>
      </c>
      <c r="K200" s="31">
        <v>293.45</v>
      </c>
      <c r="L200" s="31">
        <v>284.25</v>
      </c>
      <c r="M200" s="31">
        <v>9.9322900000000001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1804</v>
      </c>
      <c r="D201" s="36">
        <v>1818.3166666666666</v>
      </c>
      <c r="E201" s="36">
        <v>1779.6333333333332</v>
      </c>
      <c r="F201" s="36">
        <v>1755.2666666666667</v>
      </c>
      <c r="G201" s="36">
        <v>1716.5833333333333</v>
      </c>
      <c r="H201" s="36">
        <v>1842.6833333333332</v>
      </c>
      <c r="I201" s="36">
        <v>1881.3666666666666</v>
      </c>
      <c r="J201" s="36">
        <v>1905.7333333333331</v>
      </c>
      <c r="K201" s="31">
        <v>1857</v>
      </c>
      <c r="L201" s="31">
        <v>1793.95</v>
      </c>
      <c r="M201" s="31">
        <v>5.0902200000000004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936.4</v>
      </c>
      <c r="D202" s="36">
        <v>939.06666666666661</v>
      </c>
      <c r="E202" s="36">
        <v>924.33333333333326</v>
      </c>
      <c r="F202" s="36">
        <v>912.26666666666665</v>
      </c>
      <c r="G202" s="36">
        <v>897.5333333333333</v>
      </c>
      <c r="H202" s="36">
        <v>951.13333333333321</v>
      </c>
      <c r="I202" s="36">
        <v>965.86666666666656</v>
      </c>
      <c r="J202" s="36">
        <v>977.93333333333317</v>
      </c>
      <c r="K202" s="31">
        <v>953.8</v>
      </c>
      <c r="L202" s="31">
        <v>927</v>
      </c>
      <c r="M202" s="31">
        <v>8.9825199999999992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1345.85</v>
      </c>
      <c r="D203" s="36">
        <v>1342.0666666666666</v>
      </c>
      <c r="E203" s="36">
        <v>1328.2833333333333</v>
      </c>
      <c r="F203" s="36">
        <v>1310.7166666666667</v>
      </c>
      <c r="G203" s="36">
        <v>1296.9333333333334</v>
      </c>
      <c r="H203" s="36">
        <v>1359.6333333333332</v>
      </c>
      <c r="I203" s="36">
        <v>1373.4166666666665</v>
      </c>
      <c r="J203" s="36">
        <v>1390.9833333333331</v>
      </c>
      <c r="K203" s="31">
        <v>1355.85</v>
      </c>
      <c r="L203" s="31">
        <v>1324.5</v>
      </c>
      <c r="M203" s="31">
        <v>4.8826400000000003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1504.3</v>
      </c>
      <c r="D204" s="36">
        <v>1498.3999999999999</v>
      </c>
      <c r="E204" s="36">
        <v>1486.8999999999996</v>
      </c>
      <c r="F204" s="36">
        <v>1469.4999999999998</v>
      </c>
      <c r="G204" s="36">
        <v>1457.9999999999995</v>
      </c>
      <c r="H204" s="36">
        <v>1515.7999999999997</v>
      </c>
      <c r="I204" s="36">
        <v>1527.3000000000002</v>
      </c>
      <c r="J204" s="36">
        <v>1544.6999999999998</v>
      </c>
      <c r="K204" s="31">
        <v>1509.9</v>
      </c>
      <c r="L204" s="31">
        <v>1481</v>
      </c>
      <c r="M204" s="31">
        <v>30.755269999999999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3027.85</v>
      </c>
      <c r="D205" s="36">
        <v>3035.9500000000003</v>
      </c>
      <c r="E205" s="36">
        <v>3010.0000000000005</v>
      </c>
      <c r="F205" s="36">
        <v>2992.15</v>
      </c>
      <c r="G205" s="36">
        <v>2966.2000000000003</v>
      </c>
      <c r="H205" s="36">
        <v>3053.8000000000006</v>
      </c>
      <c r="I205" s="36">
        <v>3079.7500000000005</v>
      </c>
      <c r="J205" s="36">
        <v>3097.6000000000008</v>
      </c>
      <c r="K205" s="31">
        <v>3061.9</v>
      </c>
      <c r="L205" s="31">
        <v>3018.1</v>
      </c>
      <c r="M205" s="31">
        <v>4.7527299999999997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1655.7</v>
      </c>
      <c r="D206" s="36">
        <v>1657.1166666666668</v>
      </c>
      <c r="E206" s="36">
        <v>1649.5333333333335</v>
      </c>
      <c r="F206" s="36">
        <v>1643.3666666666668</v>
      </c>
      <c r="G206" s="36">
        <v>1635.7833333333335</v>
      </c>
      <c r="H206" s="36">
        <v>1663.2833333333335</v>
      </c>
      <c r="I206" s="36">
        <v>1670.8666666666666</v>
      </c>
      <c r="J206" s="36">
        <v>1677.0333333333335</v>
      </c>
      <c r="K206" s="31">
        <v>1664.7</v>
      </c>
      <c r="L206" s="31">
        <v>1650.95</v>
      </c>
      <c r="M206" s="31">
        <v>90.073769999999996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672.25</v>
      </c>
      <c r="D207" s="36">
        <v>671.2833333333333</v>
      </c>
      <c r="E207" s="36">
        <v>667.76666666666665</v>
      </c>
      <c r="F207" s="36">
        <v>663.2833333333333</v>
      </c>
      <c r="G207" s="36">
        <v>659.76666666666665</v>
      </c>
      <c r="H207" s="36">
        <v>675.76666666666665</v>
      </c>
      <c r="I207" s="36">
        <v>679.2833333333333</v>
      </c>
      <c r="J207" s="36">
        <v>683.76666666666665</v>
      </c>
      <c r="K207" s="31">
        <v>674.8</v>
      </c>
      <c r="L207" s="31">
        <v>666.8</v>
      </c>
      <c r="M207" s="31">
        <v>20.502859999999998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3889.75</v>
      </c>
      <c r="D208" s="36">
        <v>3907.5666666666671</v>
      </c>
      <c r="E208" s="36">
        <v>3866.5333333333342</v>
      </c>
      <c r="F208" s="36">
        <v>3843.3166666666671</v>
      </c>
      <c r="G208" s="36">
        <v>3802.2833333333342</v>
      </c>
      <c r="H208" s="36">
        <v>3930.7833333333342</v>
      </c>
      <c r="I208" s="36">
        <v>3971.8166666666671</v>
      </c>
      <c r="J208" s="36">
        <v>3995.0333333333342</v>
      </c>
      <c r="K208" s="31">
        <v>3948.6</v>
      </c>
      <c r="L208" s="31">
        <v>3884.35</v>
      </c>
      <c r="M208" s="31">
        <v>7.2582899999999997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78.099999999999994</v>
      </c>
      <c r="D209" s="36">
        <v>77.816666666666663</v>
      </c>
      <c r="E209" s="36">
        <v>74.48333333333332</v>
      </c>
      <c r="F209" s="36">
        <v>70.86666666666666</v>
      </c>
      <c r="G209" s="36">
        <v>67.533333333333317</v>
      </c>
      <c r="H209" s="36">
        <v>81.433333333333323</v>
      </c>
      <c r="I209" s="36">
        <v>84.766666666666666</v>
      </c>
      <c r="J209" s="36">
        <v>88.383333333333326</v>
      </c>
      <c r="K209" s="31">
        <v>81.150000000000006</v>
      </c>
      <c r="L209" s="31">
        <v>74.2</v>
      </c>
      <c r="M209" s="31">
        <v>1172.1889799999999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295.60000000000002</v>
      </c>
      <c r="D210" s="36">
        <v>293.25</v>
      </c>
      <c r="E210" s="36">
        <v>287.89999999999998</v>
      </c>
      <c r="F210" s="36">
        <v>280.2</v>
      </c>
      <c r="G210" s="36">
        <v>274.84999999999997</v>
      </c>
      <c r="H210" s="36">
        <v>300.95</v>
      </c>
      <c r="I210" s="36">
        <v>306.3</v>
      </c>
      <c r="J210" s="36">
        <v>314</v>
      </c>
      <c r="K210" s="31">
        <v>298.60000000000002</v>
      </c>
      <c r="L210" s="31">
        <v>285.55</v>
      </c>
      <c r="M210" s="31">
        <v>3.6838299999999999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566.4</v>
      </c>
      <c r="D211" s="36">
        <v>561.76666666666665</v>
      </c>
      <c r="E211" s="36">
        <v>556.13333333333333</v>
      </c>
      <c r="F211" s="36">
        <v>545.86666666666667</v>
      </c>
      <c r="G211" s="36">
        <v>540.23333333333335</v>
      </c>
      <c r="H211" s="36">
        <v>572.0333333333333</v>
      </c>
      <c r="I211" s="36">
        <v>577.66666666666652</v>
      </c>
      <c r="J211" s="36">
        <v>587.93333333333328</v>
      </c>
      <c r="K211" s="31">
        <v>567.4</v>
      </c>
      <c r="L211" s="31">
        <v>551.5</v>
      </c>
      <c r="M211" s="31">
        <v>50.761839999999999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1003.4</v>
      </c>
      <c r="D212" s="36">
        <v>1006.8000000000001</v>
      </c>
      <c r="E212" s="36">
        <v>989.60000000000014</v>
      </c>
      <c r="F212" s="36">
        <v>975.80000000000007</v>
      </c>
      <c r="G212" s="36">
        <v>958.60000000000014</v>
      </c>
      <c r="H212" s="36">
        <v>1020.6000000000001</v>
      </c>
      <c r="I212" s="36">
        <v>1037.8000000000002</v>
      </c>
      <c r="J212" s="36">
        <v>1051.6000000000001</v>
      </c>
      <c r="K212" s="31">
        <v>1024</v>
      </c>
      <c r="L212" s="31">
        <v>993</v>
      </c>
      <c r="M212" s="31">
        <v>0.28449999999999998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2813.1</v>
      </c>
      <c r="D213" s="36">
        <v>2805.0333333333333</v>
      </c>
      <c r="E213" s="36">
        <v>2760.3166666666666</v>
      </c>
      <c r="F213" s="36">
        <v>2707.5333333333333</v>
      </c>
      <c r="G213" s="36">
        <v>2662.8166666666666</v>
      </c>
      <c r="H213" s="36">
        <v>2857.8166666666666</v>
      </c>
      <c r="I213" s="36">
        <v>2902.5333333333328</v>
      </c>
      <c r="J213" s="36">
        <v>2955.3166666666666</v>
      </c>
      <c r="K213" s="31">
        <v>2849.75</v>
      </c>
      <c r="L213" s="31">
        <v>2752.25</v>
      </c>
      <c r="M213" s="31">
        <v>29.201049999999999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197.05</v>
      </c>
      <c r="D214" s="36">
        <v>193.61666666666667</v>
      </c>
      <c r="E214" s="36">
        <v>188.73333333333335</v>
      </c>
      <c r="F214" s="36">
        <v>180.41666666666669</v>
      </c>
      <c r="G214" s="36">
        <v>175.53333333333336</v>
      </c>
      <c r="H214" s="36">
        <v>201.93333333333334</v>
      </c>
      <c r="I214" s="36">
        <v>206.81666666666666</v>
      </c>
      <c r="J214" s="36">
        <v>215.13333333333333</v>
      </c>
      <c r="K214" s="31">
        <v>198.5</v>
      </c>
      <c r="L214" s="31">
        <v>185.3</v>
      </c>
      <c r="M214" s="31">
        <v>228.10169999999999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379.3</v>
      </c>
      <c r="D215" s="36">
        <v>381.3</v>
      </c>
      <c r="E215" s="36">
        <v>375.85</v>
      </c>
      <c r="F215" s="36">
        <v>372.40000000000003</v>
      </c>
      <c r="G215" s="36">
        <v>366.95000000000005</v>
      </c>
      <c r="H215" s="36">
        <v>384.75</v>
      </c>
      <c r="I215" s="36">
        <v>390.19999999999993</v>
      </c>
      <c r="J215" s="36">
        <v>393.65</v>
      </c>
      <c r="K215" s="31">
        <v>386.75</v>
      </c>
      <c r="L215" s="31">
        <v>377.85</v>
      </c>
      <c r="M215" s="31">
        <v>42.715299999999999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2535.5</v>
      </c>
      <c r="D216" s="36">
        <v>2531.6666666666665</v>
      </c>
      <c r="E216" s="36">
        <v>2518.833333333333</v>
      </c>
      <c r="F216" s="36">
        <v>2502.1666666666665</v>
      </c>
      <c r="G216" s="36">
        <v>2489.333333333333</v>
      </c>
      <c r="H216" s="36">
        <v>2548.333333333333</v>
      </c>
      <c r="I216" s="36">
        <v>2561.1666666666661</v>
      </c>
      <c r="J216" s="36">
        <v>2577.833333333333</v>
      </c>
      <c r="K216" s="31">
        <v>2544.5</v>
      </c>
      <c r="L216" s="31">
        <v>2515</v>
      </c>
      <c r="M216" s="31">
        <v>19.690359999999998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315.3</v>
      </c>
      <c r="D217" s="36">
        <v>314.23333333333335</v>
      </c>
      <c r="E217" s="36">
        <v>312.11666666666667</v>
      </c>
      <c r="F217" s="36">
        <v>308.93333333333334</v>
      </c>
      <c r="G217" s="36">
        <v>306.81666666666666</v>
      </c>
      <c r="H217" s="36">
        <v>317.41666666666669</v>
      </c>
      <c r="I217" s="36">
        <v>319.53333333333336</v>
      </c>
      <c r="J217" s="36">
        <v>322.7166666666667</v>
      </c>
      <c r="K217" s="31">
        <v>316.35000000000002</v>
      </c>
      <c r="L217" s="31">
        <v>311.05</v>
      </c>
      <c r="M217" s="31">
        <v>4.0187200000000001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5212.5</v>
      </c>
      <c r="D218" s="36">
        <v>5178.6500000000005</v>
      </c>
      <c r="E218" s="36">
        <v>5107.3000000000011</v>
      </c>
      <c r="F218" s="36">
        <v>5002.1000000000004</v>
      </c>
      <c r="G218" s="36">
        <v>4930.7500000000009</v>
      </c>
      <c r="H218" s="36">
        <v>5283.8500000000013</v>
      </c>
      <c r="I218" s="36">
        <v>5355.2000000000016</v>
      </c>
      <c r="J218" s="36">
        <v>5460.4000000000015</v>
      </c>
      <c r="K218" s="31">
        <v>5250</v>
      </c>
      <c r="L218" s="31">
        <v>5073.45</v>
      </c>
      <c r="M218" s="31">
        <v>0.41370000000000001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537.75</v>
      </c>
      <c r="D219" s="36">
        <v>538.68333333333339</v>
      </c>
      <c r="E219" s="36">
        <v>534.41666666666674</v>
      </c>
      <c r="F219" s="36">
        <v>531.08333333333337</v>
      </c>
      <c r="G219" s="36">
        <v>526.81666666666672</v>
      </c>
      <c r="H219" s="36">
        <v>542.01666666666677</v>
      </c>
      <c r="I219" s="36">
        <v>546.28333333333342</v>
      </c>
      <c r="J219" s="36">
        <v>549.61666666666679</v>
      </c>
      <c r="K219" s="31">
        <v>542.95000000000005</v>
      </c>
      <c r="L219" s="31">
        <v>535.35</v>
      </c>
      <c r="M219" s="31">
        <v>0.53354999999999997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1023.45</v>
      </c>
      <c r="D220" s="36">
        <v>1026.6333333333332</v>
      </c>
      <c r="E220" s="36">
        <v>1011.2666666666664</v>
      </c>
      <c r="F220" s="36">
        <v>999.08333333333326</v>
      </c>
      <c r="G220" s="36">
        <v>983.71666666666647</v>
      </c>
      <c r="H220" s="36">
        <v>1038.8166666666664</v>
      </c>
      <c r="I220" s="36">
        <v>1054.1833333333332</v>
      </c>
      <c r="J220" s="36">
        <v>1066.3666666666663</v>
      </c>
      <c r="K220" s="31">
        <v>1042</v>
      </c>
      <c r="L220" s="31">
        <v>1014.45</v>
      </c>
      <c r="M220" s="31">
        <v>2.1054200000000001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35693.800000000003</v>
      </c>
      <c r="D221" s="36">
        <v>35774.950000000004</v>
      </c>
      <c r="E221" s="36">
        <v>35369.850000000006</v>
      </c>
      <c r="F221" s="36">
        <v>35045.9</v>
      </c>
      <c r="G221" s="36">
        <v>34640.800000000003</v>
      </c>
      <c r="H221" s="36">
        <v>36098.900000000009</v>
      </c>
      <c r="I221" s="36">
        <v>36504</v>
      </c>
      <c r="J221" s="36">
        <v>36827.950000000012</v>
      </c>
      <c r="K221" s="31">
        <v>36180.050000000003</v>
      </c>
      <c r="L221" s="31">
        <v>35451</v>
      </c>
      <c r="M221" s="31">
        <v>7.8630000000000005E-2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111.15</v>
      </c>
      <c r="D222" s="36">
        <v>111.53333333333335</v>
      </c>
      <c r="E222" s="36">
        <v>107.91666666666669</v>
      </c>
      <c r="F222" s="36">
        <v>104.68333333333334</v>
      </c>
      <c r="G222" s="36">
        <v>101.06666666666668</v>
      </c>
      <c r="H222" s="36">
        <v>114.76666666666669</v>
      </c>
      <c r="I222" s="36">
        <v>118.38333333333334</v>
      </c>
      <c r="J222" s="36">
        <v>121.6166666666667</v>
      </c>
      <c r="K222" s="31">
        <v>115.15</v>
      </c>
      <c r="L222" s="31">
        <v>108.3</v>
      </c>
      <c r="M222" s="31">
        <v>288.47631000000001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1021.45</v>
      </c>
      <c r="D223" s="36">
        <v>1023.1333333333333</v>
      </c>
      <c r="E223" s="36">
        <v>1016.3166666666666</v>
      </c>
      <c r="F223" s="36">
        <v>1011.1833333333333</v>
      </c>
      <c r="G223" s="36">
        <v>1004.3666666666666</v>
      </c>
      <c r="H223" s="36">
        <v>1028.2666666666667</v>
      </c>
      <c r="I223" s="36">
        <v>1035.0833333333335</v>
      </c>
      <c r="J223" s="36">
        <v>1040.2166666666667</v>
      </c>
      <c r="K223" s="31">
        <v>1029.95</v>
      </c>
      <c r="L223" s="31">
        <v>1018</v>
      </c>
      <c r="M223" s="31">
        <v>85.927109999999999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1449.35</v>
      </c>
      <c r="D224" s="36">
        <v>1448.6333333333332</v>
      </c>
      <c r="E224" s="36">
        <v>1433.5666666666664</v>
      </c>
      <c r="F224" s="36">
        <v>1417.7833333333331</v>
      </c>
      <c r="G224" s="36">
        <v>1402.7166666666662</v>
      </c>
      <c r="H224" s="36">
        <v>1464.4166666666665</v>
      </c>
      <c r="I224" s="36">
        <v>1479.4833333333331</v>
      </c>
      <c r="J224" s="36">
        <v>1495.2666666666667</v>
      </c>
      <c r="K224" s="31">
        <v>1463.7</v>
      </c>
      <c r="L224" s="31">
        <v>1432.85</v>
      </c>
      <c r="M224" s="31">
        <v>4.5978599999999998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521.20000000000005</v>
      </c>
      <c r="D225" s="36">
        <v>520.13333333333333</v>
      </c>
      <c r="E225" s="36">
        <v>516.4666666666667</v>
      </c>
      <c r="F225" s="36">
        <v>511.73333333333335</v>
      </c>
      <c r="G225" s="36">
        <v>508.06666666666672</v>
      </c>
      <c r="H225" s="36">
        <v>524.86666666666667</v>
      </c>
      <c r="I225" s="36">
        <v>528.53333333333342</v>
      </c>
      <c r="J225" s="36">
        <v>533.26666666666665</v>
      </c>
      <c r="K225" s="31">
        <v>523.79999999999995</v>
      </c>
      <c r="L225" s="31">
        <v>515.4</v>
      </c>
      <c r="M225" s="31">
        <v>14.429500000000001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732.7</v>
      </c>
      <c r="D226" s="36">
        <v>734.55000000000007</v>
      </c>
      <c r="E226" s="36">
        <v>722.35000000000014</v>
      </c>
      <c r="F226" s="36">
        <v>712.00000000000011</v>
      </c>
      <c r="G226" s="36">
        <v>699.80000000000018</v>
      </c>
      <c r="H226" s="36">
        <v>744.90000000000009</v>
      </c>
      <c r="I226" s="36">
        <v>757.10000000000014</v>
      </c>
      <c r="J226" s="36">
        <v>767.45</v>
      </c>
      <c r="K226" s="31">
        <v>746.75</v>
      </c>
      <c r="L226" s="31">
        <v>724.2</v>
      </c>
      <c r="M226" s="31">
        <v>1.5166200000000001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70.2</v>
      </c>
      <c r="D227" s="36">
        <v>69.433333333333337</v>
      </c>
      <c r="E227" s="36">
        <v>67.51666666666668</v>
      </c>
      <c r="F227" s="36">
        <v>64.833333333333343</v>
      </c>
      <c r="G227" s="36">
        <v>62.916666666666686</v>
      </c>
      <c r="H227" s="36">
        <v>72.116666666666674</v>
      </c>
      <c r="I227" s="36">
        <v>74.033333333333331</v>
      </c>
      <c r="J227" s="36">
        <v>76.716666666666669</v>
      </c>
      <c r="K227" s="31">
        <v>71.349999999999994</v>
      </c>
      <c r="L227" s="31">
        <v>66.75</v>
      </c>
      <c r="M227" s="31">
        <v>453.43257999999997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89.75</v>
      </c>
      <c r="D228" s="36">
        <v>90</v>
      </c>
      <c r="E228" s="36">
        <v>89.3</v>
      </c>
      <c r="F228" s="36">
        <v>88.85</v>
      </c>
      <c r="G228" s="36">
        <v>88.149999999999991</v>
      </c>
      <c r="H228" s="36">
        <v>90.45</v>
      </c>
      <c r="I228" s="36">
        <v>91.149999999999991</v>
      </c>
      <c r="J228" s="36">
        <v>91.600000000000009</v>
      </c>
      <c r="K228" s="31">
        <v>90.7</v>
      </c>
      <c r="L228" s="31">
        <v>89.55</v>
      </c>
      <c r="M228" s="31">
        <v>355.67264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125.6</v>
      </c>
      <c r="D229" s="36">
        <v>126.41666666666667</v>
      </c>
      <c r="E229" s="36">
        <v>124.58333333333334</v>
      </c>
      <c r="F229" s="36">
        <v>123.56666666666668</v>
      </c>
      <c r="G229" s="36">
        <v>121.73333333333335</v>
      </c>
      <c r="H229" s="36">
        <v>127.43333333333334</v>
      </c>
      <c r="I229" s="36">
        <v>129.26666666666668</v>
      </c>
      <c r="J229" s="36">
        <v>130.28333333333333</v>
      </c>
      <c r="K229" s="31">
        <v>128.25</v>
      </c>
      <c r="L229" s="31">
        <v>125.4</v>
      </c>
      <c r="M229" s="31">
        <v>66.093410000000006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933.05</v>
      </c>
      <c r="D230" s="36">
        <v>937.01666666666677</v>
      </c>
      <c r="E230" s="36">
        <v>926.03333333333353</v>
      </c>
      <c r="F230" s="36">
        <v>919.01666666666677</v>
      </c>
      <c r="G230" s="36">
        <v>908.03333333333353</v>
      </c>
      <c r="H230" s="36">
        <v>944.03333333333353</v>
      </c>
      <c r="I230" s="36">
        <v>955.01666666666688</v>
      </c>
      <c r="J230" s="36">
        <v>962.03333333333353</v>
      </c>
      <c r="K230" s="31">
        <v>948</v>
      </c>
      <c r="L230" s="31">
        <v>930</v>
      </c>
      <c r="M230" s="31">
        <v>0.19836000000000001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643.1</v>
      </c>
      <c r="D231" s="36">
        <v>644.4666666666667</v>
      </c>
      <c r="E231" s="36">
        <v>632.53333333333342</v>
      </c>
      <c r="F231" s="36">
        <v>621.9666666666667</v>
      </c>
      <c r="G231" s="36">
        <v>610.03333333333342</v>
      </c>
      <c r="H231" s="36">
        <v>655.03333333333342</v>
      </c>
      <c r="I231" s="36">
        <v>666.96666666666681</v>
      </c>
      <c r="J231" s="36">
        <v>677.53333333333342</v>
      </c>
      <c r="K231" s="31">
        <v>656.4</v>
      </c>
      <c r="L231" s="31">
        <v>633.9</v>
      </c>
      <c r="M231" s="31">
        <v>3.64107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260</v>
      </c>
      <c r="D232" s="36">
        <v>260.5</v>
      </c>
      <c r="E232" s="36">
        <v>254.7</v>
      </c>
      <c r="F232" s="36">
        <v>249.39999999999998</v>
      </c>
      <c r="G232" s="36">
        <v>243.59999999999997</v>
      </c>
      <c r="H232" s="36">
        <v>265.8</v>
      </c>
      <c r="I232" s="36">
        <v>271.59999999999997</v>
      </c>
      <c r="J232" s="36">
        <v>276.90000000000003</v>
      </c>
      <c r="K232" s="31">
        <v>266.3</v>
      </c>
      <c r="L232" s="31">
        <v>255.2</v>
      </c>
      <c r="M232" s="31">
        <v>40.727879999999999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232.05</v>
      </c>
      <c r="D233" s="36">
        <v>229.43333333333337</v>
      </c>
      <c r="E233" s="36">
        <v>224.21666666666673</v>
      </c>
      <c r="F233" s="36">
        <v>216.38333333333335</v>
      </c>
      <c r="G233" s="36">
        <v>211.16666666666671</v>
      </c>
      <c r="H233" s="36">
        <v>237.26666666666674</v>
      </c>
      <c r="I233" s="36">
        <v>242.48333333333338</v>
      </c>
      <c r="J233" s="36">
        <v>250.31666666666675</v>
      </c>
      <c r="K233" s="31">
        <v>234.65</v>
      </c>
      <c r="L233" s="31">
        <v>221.6</v>
      </c>
      <c r="M233" s="31">
        <v>461.59197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91.65</v>
      </c>
      <c r="D234" s="36">
        <v>90.466666666666654</v>
      </c>
      <c r="E234" s="36">
        <v>88.433333333333309</v>
      </c>
      <c r="F234" s="36">
        <v>85.216666666666654</v>
      </c>
      <c r="G234" s="36">
        <v>83.183333333333309</v>
      </c>
      <c r="H234" s="36">
        <v>93.683333333333309</v>
      </c>
      <c r="I234" s="36">
        <v>95.71666666666664</v>
      </c>
      <c r="J234" s="36">
        <v>98.933333333333309</v>
      </c>
      <c r="K234" s="31">
        <v>92.5</v>
      </c>
      <c r="L234" s="31">
        <v>87.25</v>
      </c>
      <c r="M234" s="31">
        <v>286.91395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2835.05</v>
      </c>
      <c r="D235" s="36">
        <v>2812.0166666666664</v>
      </c>
      <c r="E235" s="36">
        <v>2764.0333333333328</v>
      </c>
      <c r="F235" s="36">
        <v>2693.0166666666664</v>
      </c>
      <c r="G235" s="36">
        <v>2645.0333333333328</v>
      </c>
      <c r="H235" s="36">
        <v>2883.0333333333328</v>
      </c>
      <c r="I235" s="36">
        <v>2931.0166666666664</v>
      </c>
      <c r="J235" s="36">
        <v>3002.0333333333328</v>
      </c>
      <c r="K235" s="31">
        <v>2860</v>
      </c>
      <c r="L235" s="31">
        <v>2741</v>
      </c>
      <c r="M235" s="31">
        <v>3.48651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441.2</v>
      </c>
      <c r="D236" s="36">
        <v>444.75</v>
      </c>
      <c r="E236" s="36">
        <v>435.65</v>
      </c>
      <c r="F236" s="36">
        <v>430.09999999999997</v>
      </c>
      <c r="G236" s="36">
        <v>420.99999999999994</v>
      </c>
      <c r="H236" s="36">
        <v>450.3</v>
      </c>
      <c r="I236" s="36">
        <v>459.40000000000003</v>
      </c>
      <c r="J236" s="36">
        <v>464.95000000000005</v>
      </c>
      <c r="K236" s="31">
        <v>453.85</v>
      </c>
      <c r="L236" s="31">
        <v>439.2</v>
      </c>
      <c r="M236" s="31">
        <v>25.880549999999999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153.1</v>
      </c>
      <c r="D237" s="36">
        <v>153.01666666666665</v>
      </c>
      <c r="E237" s="36">
        <v>150.08333333333331</v>
      </c>
      <c r="F237" s="36">
        <v>147.06666666666666</v>
      </c>
      <c r="G237" s="36">
        <v>144.13333333333333</v>
      </c>
      <c r="H237" s="36">
        <v>156.0333333333333</v>
      </c>
      <c r="I237" s="36">
        <v>158.96666666666664</v>
      </c>
      <c r="J237" s="36">
        <v>161.98333333333329</v>
      </c>
      <c r="K237" s="31">
        <v>155.94999999999999</v>
      </c>
      <c r="L237" s="31">
        <v>150</v>
      </c>
      <c r="M237" s="31">
        <v>109.54977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448.9</v>
      </c>
      <c r="D238" s="36">
        <v>445</v>
      </c>
      <c r="E238" s="36">
        <v>440</v>
      </c>
      <c r="F238" s="36">
        <v>431.1</v>
      </c>
      <c r="G238" s="36">
        <v>426.1</v>
      </c>
      <c r="H238" s="36">
        <v>453.9</v>
      </c>
      <c r="I238" s="36">
        <v>458.9</v>
      </c>
      <c r="J238" s="36">
        <v>467.79999999999995</v>
      </c>
      <c r="K238" s="31">
        <v>450</v>
      </c>
      <c r="L238" s="31">
        <v>436.1</v>
      </c>
      <c r="M238" s="31">
        <v>43.286239999999999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124.35</v>
      </c>
      <c r="D239" s="36">
        <v>124.44999999999999</v>
      </c>
      <c r="E239" s="36">
        <v>123.09999999999998</v>
      </c>
      <c r="F239" s="36">
        <v>121.85</v>
      </c>
      <c r="G239" s="36">
        <v>120.49999999999999</v>
      </c>
      <c r="H239" s="36">
        <v>125.69999999999997</v>
      </c>
      <c r="I239" s="36">
        <v>127.05</v>
      </c>
      <c r="J239" s="36">
        <v>128.29999999999995</v>
      </c>
      <c r="K239" s="31">
        <v>125.8</v>
      </c>
      <c r="L239" s="31">
        <v>123.2</v>
      </c>
      <c r="M239" s="31">
        <v>193.45643999999999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44.7</v>
      </c>
      <c r="D240" s="36">
        <v>44.766666666666673</v>
      </c>
      <c r="E240" s="36">
        <v>43.633333333333347</v>
      </c>
      <c r="F240" s="36">
        <v>42.566666666666677</v>
      </c>
      <c r="G240" s="36">
        <v>41.433333333333351</v>
      </c>
      <c r="H240" s="36">
        <v>45.833333333333343</v>
      </c>
      <c r="I240" s="36">
        <v>46.966666666666669</v>
      </c>
      <c r="J240" s="36">
        <v>48.033333333333339</v>
      </c>
      <c r="K240" s="31">
        <v>45.9</v>
      </c>
      <c r="L240" s="31">
        <v>43.7</v>
      </c>
      <c r="M240" s="31">
        <v>480.28604999999999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879.15</v>
      </c>
      <c r="D241" s="36">
        <v>849.19999999999993</v>
      </c>
      <c r="E241" s="36">
        <v>809.04999999999984</v>
      </c>
      <c r="F241" s="36">
        <v>738.94999999999993</v>
      </c>
      <c r="G241" s="36">
        <v>698.79999999999984</v>
      </c>
      <c r="H241" s="36">
        <v>919.29999999999984</v>
      </c>
      <c r="I241" s="36">
        <v>959.44999999999993</v>
      </c>
      <c r="J241" s="36">
        <v>1029.5499999999997</v>
      </c>
      <c r="K241" s="31">
        <v>889.35</v>
      </c>
      <c r="L241" s="31">
        <v>779.1</v>
      </c>
      <c r="M241" s="31">
        <v>363.65109000000001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94.35</v>
      </c>
      <c r="D242" s="36">
        <v>93.983333333333334</v>
      </c>
      <c r="E242" s="36">
        <v>91.616666666666674</v>
      </c>
      <c r="F242" s="36">
        <v>88.88333333333334</v>
      </c>
      <c r="G242" s="36">
        <v>86.51666666666668</v>
      </c>
      <c r="H242" s="36">
        <v>96.716666666666669</v>
      </c>
      <c r="I242" s="36">
        <v>99.083333333333314</v>
      </c>
      <c r="J242" s="36">
        <v>101.81666666666666</v>
      </c>
      <c r="K242" s="31">
        <v>96.35</v>
      </c>
      <c r="L242" s="31">
        <v>91.25</v>
      </c>
      <c r="M242" s="31">
        <v>1518.2159200000001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1483.05</v>
      </c>
      <c r="D243" s="36">
        <v>1481.1333333333332</v>
      </c>
      <c r="E243" s="36">
        <v>1474.8666666666663</v>
      </c>
      <c r="F243" s="36">
        <v>1466.6833333333332</v>
      </c>
      <c r="G243" s="36">
        <v>1460.4166666666663</v>
      </c>
      <c r="H243" s="36">
        <v>1489.3166666666664</v>
      </c>
      <c r="I243" s="36">
        <v>1495.5833333333333</v>
      </c>
      <c r="J243" s="36">
        <v>1503.7666666666664</v>
      </c>
      <c r="K243" s="31">
        <v>1487.4</v>
      </c>
      <c r="L243" s="31">
        <v>1472.95</v>
      </c>
      <c r="M243" s="31">
        <v>0.40150000000000002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408.35</v>
      </c>
      <c r="D244" s="36">
        <v>405.5</v>
      </c>
      <c r="E244" s="36">
        <v>402</v>
      </c>
      <c r="F244" s="36">
        <v>395.65</v>
      </c>
      <c r="G244" s="36">
        <v>392.15</v>
      </c>
      <c r="H244" s="36">
        <v>411.85</v>
      </c>
      <c r="I244" s="36">
        <v>415.35</v>
      </c>
      <c r="J244" s="36">
        <v>421.70000000000005</v>
      </c>
      <c r="K244" s="31">
        <v>409</v>
      </c>
      <c r="L244" s="31">
        <v>399.15</v>
      </c>
      <c r="M244" s="31">
        <v>24.56035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198.85</v>
      </c>
      <c r="D245" s="36">
        <v>198.4</v>
      </c>
      <c r="E245" s="36">
        <v>196.05</v>
      </c>
      <c r="F245" s="36">
        <v>193.25</v>
      </c>
      <c r="G245" s="36">
        <v>190.9</v>
      </c>
      <c r="H245" s="36">
        <v>201.20000000000002</v>
      </c>
      <c r="I245" s="36">
        <v>203.54999999999998</v>
      </c>
      <c r="J245" s="36">
        <v>206.35000000000002</v>
      </c>
      <c r="K245" s="31">
        <v>200.75</v>
      </c>
      <c r="L245" s="31">
        <v>195.6</v>
      </c>
      <c r="M245" s="31">
        <v>102.60980000000001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1556.35</v>
      </c>
      <c r="D246" s="36">
        <v>1559.45</v>
      </c>
      <c r="E246" s="36">
        <v>1548.9</v>
      </c>
      <c r="F246" s="36">
        <v>1541.45</v>
      </c>
      <c r="G246" s="36">
        <v>1530.9</v>
      </c>
      <c r="H246" s="36">
        <v>1566.9</v>
      </c>
      <c r="I246" s="36">
        <v>1577.4499999999998</v>
      </c>
      <c r="J246" s="36">
        <v>1584.9</v>
      </c>
      <c r="K246" s="31">
        <v>1570</v>
      </c>
      <c r="L246" s="31">
        <v>1552</v>
      </c>
      <c r="M246" s="31">
        <v>13.52458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22.95</v>
      </c>
      <c r="D247" s="36">
        <v>23.099999999999998</v>
      </c>
      <c r="E247" s="36">
        <v>22.599999999999994</v>
      </c>
      <c r="F247" s="36">
        <v>22.249999999999996</v>
      </c>
      <c r="G247" s="36">
        <v>21.749999999999993</v>
      </c>
      <c r="H247" s="36">
        <v>23.449999999999996</v>
      </c>
      <c r="I247" s="36">
        <v>23.950000000000003</v>
      </c>
      <c r="J247" s="36">
        <v>24.299999999999997</v>
      </c>
      <c r="K247" s="31">
        <v>23.6</v>
      </c>
      <c r="L247" s="31">
        <v>22.75</v>
      </c>
      <c r="M247" s="31">
        <v>443.85642000000001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5195.1499999999996</v>
      </c>
      <c r="D248" s="36">
        <v>5203.416666666667</v>
      </c>
      <c r="E248" s="36">
        <v>5131.8333333333339</v>
      </c>
      <c r="F248" s="36">
        <v>5068.5166666666673</v>
      </c>
      <c r="G248" s="36">
        <v>4996.9333333333343</v>
      </c>
      <c r="H248" s="36">
        <v>5266.7333333333336</v>
      </c>
      <c r="I248" s="36">
        <v>5338.3166666666675</v>
      </c>
      <c r="J248" s="36">
        <v>5401.6333333333332</v>
      </c>
      <c r="K248" s="31">
        <v>5275</v>
      </c>
      <c r="L248" s="31">
        <v>5140.1000000000004</v>
      </c>
      <c r="M248" s="31">
        <v>3.40544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1564.35</v>
      </c>
      <c r="D249" s="36">
        <v>1572.55</v>
      </c>
      <c r="E249" s="36">
        <v>1552.1</v>
      </c>
      <c r="F249" s="36">
        <v>1539.85</v>
      </c>
      <c r="G249" s="36">
        <v>1519.3999999999999</v>
      </c>
      <c r="H249" s="36">
        <v>1584.8</v>
      </c>
      <c r="I249" s="36">
        <v>1605.2500000000002</v>
      </c>
      <c r="J249" s="36">
        <v>1617.5</v>
      </c>
      <c r="K249" s="31">
        <v>1593</v>
      </c>
      <c r="L249" s="31">
        <v>1560.3</v>
      </c>
      <c r="M249" s="31">
        <v>64.672430000000006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3181.6</v>
      </c>
      <c r="D250" s="36">
        <v>3187.0666666666671</v>
      </c>
      <c r="E250" s="36">
        <v>3134.5833333333339</v>
      </c>
      <c r="F250" s="36">
        <v>3087.5666666666671</v>
      </c>
      <c r="G250" s="36">
        <v>3035.0833333333339</v>
      </c>
      <c r="H250" s="36">
        <v>3234.0833333333339</v>
      </c>
      <c r="I250" s="36">
        <v>3286.5666666666666</v>
      </c>
      <c r="J250" s="36">
        <v>3333.5833333333339</v>
      </c>
      <c r="K250" s="31">
        <v>3239.55</v>
      </c>
      <c r="L250" s="31">
        <v>3140.05</v>
      </c>
      <c r="M250" s="31">
        <v>0.33407999999999999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799.7</v>
      </c>
      <c r="D251" s="36">
        <v>803.21666666666658</v>
      </c>
      <c r="E251" s="36">
        <v>792.28333333333319</v>
      </c>
      <c r="F251" s="36">
        <v>784.86666666666656</v>
      </c>
      <c r="G251" s="36">
        <v>773.93333333333317</v>
      </c>
      <c r="H251" s="36">
        <v>810.63333333333321</v>
      </c>
      <c r="I251" s="36">
        <v>821.56666666666661</v>
      </c>
      <c r="J251" s="36">
        <v>828.98333333333323</v>
      </c>
      <c r="K251" s="31">
        <v>814.15</v>
      </c>
      <c r="L251" s="31">
        <v>795.8</v>
      </c>
      <c r="M251" s="31">
        <v>6.0318300000000002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2975.55</v>
      </c>
      <c r="D252" s="36">
        <v>2955.6833333333329</v>
      </c>
      <c r="E252" s="36">
        <v>2931.3666666666659</v>
      </c>
      <c r="F252" s="36">
        <v>2887.1833333333329</v>
      </c>
      <c r="G252" s="36">
        <v>2862.8666666666659</v>
      </c>
      <c r="H252" s="36">
        <v>2999.8666666666659</v>
      </c>
      <c r="I252" s="36">
        <v>3024.1833333333325</v>
      </c>
      <c r="J252" s="36">
        <v>3068.3666666666659</v>
      </c>
      <c r="K252" s="31">
        <v>2980</v>
      </c>
      <c r="L252" s="31">
        <v>2911.5</v>
      </c>
      <c r="M252" s="31">
        <v>5.40022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1124.55</v>
      </c>
      <c r="D253" s="36">
        <v>1120.3</v>
      </c>
      <c r="E253" s="36">
        <v>1109.5999999999999</v>
      </c>
      <c r="F253" s="36">
        <v>1094.6499999999999</v>
      </c>
      <c r="G253" s="36">
        <v>1083.9499999999998</v>
      </c>
      <c r="H253" s="36">
        <v>1135.25</v>
      </c>
      <c r="I253" s="36">
        <v>1145.9500000000003</v>
      </c>
      <c r="J253" s="36">
        <v>1160.9000000000001</v>
      </c>
      <c r="K253" s="31">
        <v>1131</v>
      </c>
      <c r="L253" s="31">
        <v>1105.3499999999999</v>
      </c>
      <c r="M253" s="31">
        <v>3.6200999999999999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42.45</v>
      </c>
      <c r="D254" s="36">
        <v>42.433333333333337</v>
      </c>
      <c r="E254" s="36">
        <v>41.366666666666674</v>
      </c>
      <c r="F254" s="36">
        <v>40.283333333333339</v>
      </c>
      <c r="G254" s="36">
        <v>39.216666666666676</v>
      </c>
      <c r="H254" s="36">
        <v>43.516666666666673</v>
      </c>
      <c r="I254" s="36">
        <v>44.583333333333336</v>
      </c>
      <c r="J254" s="36">
        <v>45.666666666666671</v>
      </c>
      <c r="K254" s="31">
        <v>43.5</v>
      </c>
      <c r="L254" s="31">
        <v>41.35</v>
      </c>
      <c r="M254" s="31">
        <v>639.78472999999997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451.65</v>
      </c>
      <c r="D255" s="36">
        <v>452.66666666666669</v>
      </c>
      <c r="E255" s="36">
        <v>449.33333333333337</v>
      </c>
      <c r="F255" s="36">
        <v>447.01666666666671</v>
      </c>
      <c r="G255" s="36">
        <v>443.68333333333339</v>
      </c>
      <c r="H255" s="36">
        <v>454.98333333333335</v>
      </c>
      <c r="I255" s="36">
        <v>458.31666666666672</v>
      </c>
      <c r="J255" s="36">
        <v>460.63333333333333</v>
      </c>
      <c r="K255" s="31">
        <v>456</v>
      </c>
      <c r="L255" s="31">
        <v>450.35</v>
      </c>
      <c r="M255" s="31">
        <v>120.2762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299.10000000000002</v>
      </c>
      <c r="D256" s="36">
        <v>299.53333333333336</v>
      </c>
      <c r="E256" s="36">
        <v>295.06666666666672</v>
      </c>
      <c r="F256" s="36">
        <v>291.03333333333336</v>
      </c>
      <c r="G256" s="36">
        <v>286.56666666666672</v>
      </c>
      <c r="H256" s="36">
        <v>303.56666666666672</v>
      </c>
      <c r="I256" s="36">
        <v>308.0333333333333</v>
      </c>
      <c r="J256" s="36">
        <v>312.06666666666672</v>
      </c>
      <c r="K256" s="31">
        <v>304</v>
      </c>
      <c r="L256" s="31">
        <v>295.5</v>
      </c>
      <c r="M256" s="31">
        <v>17.560300000000002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1471.8</v>
      </c>
      <c r="D257" s="36">
        <v>1455.2666666666667</v>
      </c>
      <c r="E257" s="36">
        <v>1429.5333333333333</v>
      </c>
      <c r="F257" s="36">
        <v>1387.2666666666667</v>
      </c>
      <c r="G257" s="36">
        <v>1361.5333333333333</v>
      </c>
      <c r="H257" s="36">
        <v>1497.5333333333333</v>
      </c>
      <c r="I257" s="36">
        <v>1523.2666666666664</v>
      </c>
      <c r="J257" s="36">
        <v>1565.5333333333333</v>
      </c>
      <c r="K257" s="31">
        <v>1481</v>
      </c>
      <c r="L257" s="31">
        <v>1413</v>
      </c>
      <c r="M257" s="31">
        <v>4.49526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3927.85</v>
      </c>
      <c r="D258" s="36">
        <v>3927.75</v>
      </c>
      <c r="E258" s="36">
        <v>3900.5</v>
      </c>
      <c r="F258" s="36">
        <v>3873.15</v>
      </c>
      <c r="G258" s="36">
        <v>3845.9</v>
      </c>
      <c r="H258" s="36">
        <v>3955.1</v>
      </c>
      <c r="I258" s="36">
        <v>3982.35</v>
      </c>
      <c r="J258" s="36">
        <v>4009.7</v>
      </c>
      <c r="K258" s="31">
        <v>3955</v>
      </c>
      <c r="L258" s="31">
        <v>3900.4</v>
      </c>
      <c r="M258" s="31">
        <v>0.23300000000000001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108.8</v>
      </c>
      <c r="D259" s="36">
        <v>109.08333333333333</v>
      </c>
      <c r="E259" s="36">
        <v>108.21666666666665</v>
      </c>
      <c r="F259" s="36">
        <v>107.63333333333333</v>
      </c>
      <c r="G259" s="36">
        <v>106.76666666666665</v>
      </c>
      <c r="H259" s="36">
        <v>109.66666666666666</v>
      </c>
      <c r="I259" s="36">
        <v>110.53333333333333</v>
      </c>
      <c r="J259" s="36">
        <v>111.11666666666666</v>
      </c>
      <c r="K259" s="31">
        <v>109.95</v>
      </c>
      <c r="L259" s="31">
        <v>108.5</v>
      </c>
      <c r="M259" s="31">
        <v>10.5763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1398.2</v>
      </c>
      <c r="D260" s="36">
        <v>1404.3999999999999</v>
      </c>
      <c r="E260" s="36">
        <v>1388.7999999999997</v>
      </c>
      <c r="F260" s="36">
        <v>1379.3999999999999</v>
      </c>
      <c r="G260" s="36">
        <v>1363.7999999999997</v>
      </c>
      <c r="H260" s="36">
        <v>1413.7999999999997</v>
      </c>
      <c r="I260" s="36">
        <v>1429.3999999999996</v>
      </c>
      <c r="J260" s="36">
        <v>1438.7999999999997</v>
      </c>
      <c r="K260" s="31">
        <v>1420</v>
      </c>
      <c r="L260" s="31">
        <v>1395</v>
      </c>
      <c r="M260" s="31">
        <v>0.48216999999999999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560.25</v>
      </c>
      <c r="D261" s="36">
        <v>552.98333333333323</v>
      </c>
      <c r="E261" s="36">
        <v>541.16666666666652</v>
      </c>
      <c r="F261" s="36">
        <v>522.08333333333326</v>
      </c>
      <c r="G261" s="36">
        <v>510.26666666666654</v>
      </c>
      <c r="H261" s="36">
        <v>572.06666666666649</v>
      </c>
      <c r="I261" s="36">
        <v>583.88333333333333</v>
      </c>
      <c r="J261" s="36">
        <v>602.96666666666647</v>
      </c>
      <c r="K261" s="31">
        <v>564.79999999999995</v>
      </c>
      <c r="L261" s="31">
        <v>533.9</v>
      </c>
      <c r="M261" s="31">
        <v>23.382560000000002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734.85</v>
      </c>
      <c r="D262" s="36">
        <v>727.65</v>
      </c>
      <c r="E262" s="36">
        <v>715.44999999999993</v>
      </c>
      <c r="F262" s="36">
        <v>696.05</v>
      </c>
      <c r="G262" s="36">
        <v>683.84999999999991</v>
      </c>
      <c r="H262" s="36">
        <v>747.05</v>
      </c>
      <c r="I262" s="36">
        <v>759.25</v>
      </c>
      <c r="J262" s="36">
        <v>778.65</v>
      </c>
      <c r="K262" s="31">
        <v>739.85</v>
      </c>
      <c r="L262" s="31">
        <v>708.25</v>
      </c>
      <c r="M262" s="31">
        <v>26.124379999999999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322.35000000000002</v>
      </c>
      <c r="D263" s="36">
        <v>322.35000000000002</v>
      </c>
      <c r="E263" s="36">
        <v>319.10000000000002</v>
      </c>
      <c r="F263" s="36">
        <v>315.85000000000002</v>
      </c>
      <c r="G263" s="36">
        <v>312.60000000000002</v>
      </c>
      <c r="H263" s="36">
        <v>325.60000000000002</v>
      </c>
      <c r="I263" s="36">
        <v>328.85</v>
      </c>
      <c r="J263" s="36">
        <v>332.1</v>
      </c>
      <c r="K263" s="31">
        <v>325.60000000000002</v>
      </c>
      <c r="L263" s="31">
        <v>319.10000000000002</v>
      </c>
      <c r="M263" s="31">
        <v>0.35260999999999998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878.9</v>
      </c>
      <c r="D264" s="36">
        <v>885</v>
      </c>
      <c r="E264" s="36">
        <v>870.9</v>
      </c>
      <c r="F264" s="36">
        <v>862.9</v>
      </c>
      <c r="G264" s="36">
        <v>848.8</v>
      </c>
      <c r="H264" s="36">
        <v>893</v>
      </c>
      <c r="I264" s="36">
        <v>907.09999999999991</v>
      </c>
      <c r="J264" s="36">
        <v>915.1</v>
      </c>
      <c r="K264" s="31">
        <v>899.1</v>
      </c>
      <c r="L264" s="31">
        <v>877</v>
      </c>
      <c r="M264" s="31">
        <v>0.68725999999999998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390.75</v>
      </c>
      <c r="D265" s="36">
        <v>390.7</v>
      </c>
      <c r="E265" s="36">
        <v>385.25</v>
      </c>
      <c r="F265" s="36">
        <v>379.75</v>
      </c>
      <c r="G265" s="36">
        <v>374.3</v>
      </c>
      <c r="H265" s="36">
        <v>396.2</v>
      </c>
      <c r="I265" s="36">
        <v>401.64999999999992</v>
      </c>
      <c r="J265" s="36">
        <v>407.15</v>
      </c>
      <c r="K265" s="31">
        <v>396.15</v>
      </c>
      <c r="L265" s="31">
        <v>385.2</v>
      </c>
      <c r="M265" s="31">
        <v>8.4590700000000005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102.1</v>
      </c>
      <c r="D266" s="36">
        <v>102.16666666666667</v>
      </c>
      <c r="E266" s="36">
        <v>99.433333333333337</v>
      </c>
      <c r="F266" s="36">
        <v>96.766666666666666</v>
      </c>
      <c r="G266" s="36">
        <v>94.033333333333331</v>
      </c>
      <c r="H266" s="36">
        <v>104.83333333333334</v>
      </c>
      <c r="I266" s="36">
        <v>107.56666666666666</v>
      </c>
      <c r="J266" s="36">
        <v>110.23333333333335</v>
      </c>
      <c r="K266" s="31">
        <v>104.9</v>
      </c>
      <c r="L266" s="31">
        <v>99.5</v>
      </c>
      <c r="M266" s="31">
        <v>297.08274999999998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435.95</v>
      </c>
      <c r="D267" s="36">
        <v>431.98333333333335</v>
      </c>
      <c r="E267" s="36">
        <v>418.51666666666671</v>
      </c>
      <c r="F267" s="36">
        <v>401.08333333333337</v>
      </c>
      <c r="G267" s="36">
        <v>387.61666666666673</v>
      </c>
      <c r="H267" s="36">
        <v>449.41666666666669</v>
      </c>
      <c r="I267" s="36">
        <v>462.88333333333338</v>
      </c>
      <c r="J267" s="36">
        <v>480.31666666666666</v>
      </c>
      <c r="K267" s="31">
        <v>445.45</v>
      </c>
      <c r="L267" s="31">
        <v>414.55</v>
      </c>
      <c r="M267" s="31">
        <v>66.575029999999998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854.9</v>
      </c>
      <c r="D268" s="36">
        <v>852.19999999999993</v>
      </c>
      <c r="E268" s="36">
        <v>838.84999999999991</v>
      </c>
      <c r="F268" s="36">
        <v>822.8</v>
      </c>
      <c r="G268" s="36">
        <v>809.44999999999993</v>
      </c>
      <c r="H268" s="36">
        <v>868.24999999999989</v>
      </c>
      <c r="I268" s="36">
        <v>881.6</v>
      </c>
      <c r="J268" s="36">
        <v>897.64999999999986</v>
      </c>
      <c r="K268" s="31">
        <v>865.55</v>
      </c>
      <c r="L268" s="31">
        <v>836.15</v>
      </c>
      <c r="M268" s="31">
        <v>43.247860000000003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559.1</v>
      </c>
      <c r="D269" s="36">
        <v>560.85</v>
      </c>
      <c r="E269" s="36">
        <v>556.25</v>
      </c>
      <c r="F269" s="36">
        <v>553.4</v>
      </c>
      <c r="G269" s="36">
        <v>548.79999999999995</v>
      </c>
      <c r="H269" s="36">
        <v>563.70000000000005</v>
      </c>
      <c r="I269" s="36">
        <v>568.30000000000018</v>
      </c>
      <c r="J269" s="36">
        <v>571.15000000000009</v>
      </c>
      <c r="K269" s="31">
        <v>565.45000000000005</v>
      </c>
      <c r="L269" s="31">
        <v>558</v>
      </c>
      <c r="M269" s="31">
        <v>15.374090000000001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475.8</v>
      </c>
      <c r="D270" s="36">
        <v>475.23333333333335</v>
      </c>
      <c r="E270" s="36">
        <v>470.56666666666672</v>
      </c>
      <c r="F270" s="36">
        <v>465.33333333333337</v>
      </c>
      <c r="G270" s="36">
        <v>460.66666666666674</v>
      </c>
      <c r="H270" s="36">
        <v>480.4666666666667</v>
      </c>
      <c r="I270" s="36">
        <v>485.13333333333333</v>
      </c>
      <c r="J270" s="36">
        <v>490.36666666666667</v>
      </c>
      <c r="K270" s="31">
        <v>479.9</v>
      </c>
      <c r="L270" s="31">
        <v>470</v>
      </c>
      <c r="M270" s="31">
        <v>3.1215600000000001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528.29999999999995</v>
      </c>
      <c r="D271" s="36">
        <v>520.1</v>
      </c>
      <c r="E271" s="36">
        <v>508.20000000000005</v>
      </c>
      <c r="F271" s="36">
        <v>488.1</v>
      </c>
      <c r="G271" s="36">
        <v>476.20000000000005</v>
      </c>
      <c r="H271" s="36">
        <v>540.20000000000005</v>
      </c>
      <c r="I271" s="36">
        <v>552.09999999999991</v>
      </c>
      <c r="J271" s="36">
        <v>572.20000000000005</v>
      </c>
      <c r="K271" s="31">
        <v>532</v>
      </c>
      <c r="L271" s="31">
        <v>500</v>
      </c>
      <c r="M271" s="31">
        <v>18.75019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801.8</v>
      </c>
      <c r="D272" s="36">
        <v>802.69999999999993</v>
      </c>
      <c r="E272" s="36">
        <v>788.44999999999982</v>
      </c>
      <c r="F272" s="36">
        <v>775.09999999999991</v>
      </c>
      <c r="G272" s="36">
        <v>760.8499999999998</v>
      </c>
      <c r="H272" s="36">
        <v>816.04999999999984</v>
      </c>
      <c r="I272" s="36">
        <v>830.30000000000007</v>
      </c>
      <c r="J272" s="36">
        <v>843.64999999999986</v>
      </c>
      <c r="K272" s="31">
        <v>816.95</v>
      </c>
      <c r="L272" s="31">
        <v>789.35</v>
      </c>
      <c r="M272" s="31">
        <v>2.9506000000000001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461.15</v>
      </c>
      <c r="D273" s="36">
        <v>462.58333333333331</v>
      </c>
      <c r="E273" s="36">
        <v>455.36666666666662</v>
      </c>
      <c r="F273" s="36">
        <v>449.58333333333331</v>
      </c>
      <c r="G273" s="36">
        <v>442.36666666666662</v>
      </c>
      <c r="H273" s="36">
        <v>468.36666666666662</v>
      </c>
      <c r="I273" s="36">
        <v>475.58333333333331</v>
      </c>
      <c r="J273" s="36">
        <v>481.36666666666662</v>
      </c>
      <c r="K273" s="31">
        <v>469.8</v>
      </c>
      <c r="L273" s="31">
        <v>456.8</v>
      </c>
      <c r="M273" s="31">
        <v>4.1173400000000004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849.9</v>
      </c>
      <c r="D274" s="36">
        <v>848.13333333333333</v>
      </c>
      <c r="E274" s="36">
        <v>839.36666666666667</v>
      </c>
      <c r="F274" s="36">
        <v>828.83333333333337</v>
      </c>
      <c r="G274" s="36">
        <v>820.06666666666672</v>
      </c>
      <c r="H274" s="36">
        <v>858.66666666666663</v>
      </c>
      <c r="I274" s="36">
        <v>867.43333333333328</v>
      </c>
      <c r="J274" s="36">
        <v>877.96666666666658</v>
      </c>
      <c r="K274" s="31">
        <v>856.9</v>
      </c>
      <c r="L274" s="31">
        <v>837.6</v>
      </c>
      <c r="M274" s="31">
        <v>2.8433000000000002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1365.65</v>
      </c>
      <c r="D275" s="36">
        <v>1370.5333333333335</v>
      </c>
      <c r="E275" s="36">
        <v>1355.116666666667</v>
      </c>
      <c r="F275" s="36">
        <v>1344.5833333333335</v>
      </c>
      <c r="G275" s="36">
        <v>1329.166666666667</v>
      </c>
      <c r="H275" s="36">
        <v>1381.0666666666671</v>
      </c>
      <c r="I275" s="36">
        <v>1396.4833333333336</v>
      </c>
      <c r="J275" s="36">
        <v>1407.0166666666671</v>
      </c>
      <c r="K275" s="31">
        <v>1385.95</v>
      </c>
      <c r="L275" s="31">
        <v>1360</v>
      </c>
      <c r="M275" s="31">
        <v>0.75275999999999998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668.4</v>
      </c>
      <c r="D276" s="36">
        <v>669.7833333333333</v>
      </c>
      <c r="E276" s="36">
        <v>664.66666666666663</v>
      </c>
      <c r="F276" s="36">
        <v>660.93333333333328</v>
      </c>
      <c r="G276" s="36">
        <v>655.81666666666661</v>
      </c>
      <c r="H276" s="36">
        <v>673.51666666666665</v>
      </c>
      <c r="I276" s="36">
        <v>678.63333333333344</v>
      </c>
      <c r="J276" s="36">
        <v>682.36666666666667</v>
      </c>
      <c r="K276" s="31">
        <v>674.9</v>
      </c>
      <c r="L276" s="31">
        <v>666.05</v>
      </c>
      <c r="M276" s="31">
        <v>0.81981999999999999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316.75</v>
      </c>
      <c r="D277" s="36">
        <v>316.2833333333333</v>
      </c>
      <c r="E277" s="36">
        <v>312.66666666666663</v>
      </c>
      <c r="F277" s="36">
        <v>308.58333333333331</v>
      </c>
      <c r="G277" s="36">
        <v>304.96666666666664</v>
      </c>
      <c r="H277" s="36">
        <v>320.36666666666662</v>
      </c>
      <c r="I277" s="36">
        <v>323.98333333333329</v>
      </c>
      <c r="J277" s="36">
        <v>328.06666666666661</v>
      </c>
      <c r="K277" s="31">
        <v>319.89999999999998</v>
      </c>
      <c r="L277" s="31">
        <v>312.2</v>
      </c>
      <c r="M277" s="31">
        <v>8.0989799999999992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332.2</v>
      </c>
      <c r="D278" s="36">
        <v>333.31666666666666</v>
      </c>
      <c r="E278" s="36">
        <v>330.18333333333334</v>
      </c>
      <c r="F278" s="36">
        <v>328.16666666666669</v>
      </c>
      <c r="G278" s="36">
        <v>325.03333333333336</v>
      </c>
      <c r="H278" s="36">
        <v>335.33333333333331</v>
      </c>
      <c r="I278" s="36">
        <v>338.46666666666664</v>
      </c>
      <c r="J278" s="36">
        <v>340.48333333333329</v>
      </c>
      <c r="K278" s="31">
        <v>336.45</v>
      </c>
      <c r="L278" s="31">
        <v>331.3</v>
      </c>
      <c r="M278" s="31">
        <v>2.3132600000000001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170.35</v>
      </c>
      <c r="D279" s="36">
        <v>169.28333333333333</v>
      </c>
      <c r="E279" s="36">
        <v>167.11666666666667</v>
      </c>
      <c r="F279" s="36">
        <v>163.88333333333335</v>
      </c>
      <c r="G279" s="36">
        <v>161.7166666666667</v>
      </c>
      <c r="H279" s="36">
        <v>172.51666666666665</v>
      </c>
      <c r="I279" s="36">
        <v>174.68333333333334</v>
      </c>
      <c r="J279" s="36">
        <v>177.91666666666663</v>
      </c>
      <c r="K279" s="31">
        <v>171.45</v>
      </c>
      <c r="L279" s="31">
        <v>166.05</v>
      </c>
      <c r="M279" s="31">
        <v>36.778080000000003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611.04999999999995</v>
      </c>
      <c r="D280" s="36">
        <v>613.91666666666663</v>
      </c>
      <c r="E280" s="36">
        <v>606.13333333333321</v>
      </c>
      <c r="F280" s="36">
        <v>601.21666666666658</v>
      </c>
      <c r="G280" s="36">
        <v>593.43333333333317</v>
      </c>
      <c r="H280" s="36">
        <v>618.83333333333326</v>
      </c>
      <c r="I280" s="36">
        <v>626.61666666666679</v>
      </c>
      <c r="J280" s="36">
        <v>631.5333333333333</v>
      </c>
      <c r="K280" s="31">
        <v>621.70000000000005</v>
      </c>
      <c r="L280" s="31">
        <v>609</v>
      </c>
      <c r="M280" s="31">
        <v>2.1534200000000001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3037.1</v>
      </c>
      <c r="D281" s="36">
        <v>3032.4166666666665</v>
      </c>
      <c r="E281" s="36">
        <v>3014.833333333333</v>
      </c>
      <c r="F281" s="36">
        <v>2992.5666666666666</v>
      </c>
      <c r="G281" s="36">
        <v>2974.9833333333331</v>
      </c>
      <c r="H281" s="36">
        <v>3054.6833333333329</v>
      </c>
      <c r="I281" s="36">
        <v>3072.266666666666</v>
      </c>
      <c r="J281" s="36">
        <v>3094.5333333333328</v>
      </c>
      <c r="K281" s="31">
        <v>3050</v>
      </c>
      <c r="L281" s="31">
        <v>3010.15</v>
      </c>
      <c r="M281" s="31">
        <v>1.3149900000000001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602.1</v>
      </c>
      <c r="D282" s="36">
        <v>602.44999999999993</v>
      </c>
      <c r="E282" s="36">
        <v>598.64999999999986</v>
      </c>
      <c r="F282" s="36">
        <v>595.19999999999993</v>
      </c>
      <c r="G282" s="36">
        <v>591.39999999999986</v>
      </c>
      <c r="H282" s="36">
        <v>605.89999999999986</v>
      </c>
      <c r="I282" s="36">
        <v>609.69999999999982</v>
      </c>
      <c r="J282" s="36">
        <v>613.14999999999986</v>
      </c>
      <c r="K282" s="31">
        <v>606.25</v>
      </c>
      <c r="L282" s="31">
        <v>599</v>
      </c>
      <c r="M282" s="31">
        <v>1.1650400000000001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512.9</v>
      </c>
      <c r="D283" s="36">
        <v>513.6</v>
      </c>
      <c r="E283" s="36">
        <v>505.20000000000005</v>
      </c>
      <c r="F283" s="36">
        <v>497.5</v>
      </c>
      <c r="G283" s="36">
        <v>489.1</v>
      </c>
      <c r="H283" s="36">
        <v>521.30000000000007</v>
      </c>
      <c r="I283" s="36">
        <v>529.69999999999993</v>
      </c>
      <c r="J283" s="36">
        <v>537.40000000000009</v>
      </c>
      <c r="K283" s="31">
        <v>522</v>
      </c>
      <c r="L283" s="31">
        <v>505.9</v>
      </c>
      <c r="M283" s="31">
        <v>15.47509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269.95</v>
      </c>
      <c r="D284" s="36">
        <v>271.04999999999995</v>
      </c>
      <c r="E284" s="36">
        <v>267.69999999999993</v>
      </c>
      <c r="F284" s="36">
        <v>265.45</v>
      </c>
      <c r="G284" s="36">
        <v>262.09999999999997</v>
      </c>
      <c r="H284" s="36">
        <v>273.2999999999999</v>
      </c>
      <c r="I284" s="36">
        <v>276.64999999999992</v>
      </c>
      <c r="J284" s="36">
        <v>278.89999999999986</v>
      </c>
      <c r="K284" s="31">
        <v>274.39999999999998</v>
      </c>
      <c r="L284" s="31">
        <v>268.8</v>
      </c>
      <c r="M284" s="31">
        <v>7.62195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1846.95</v>
      </c>
      <c r="D285" s="36">
        <v>1847.6166666666668</v>
      </c>
      <c r="E285" s="36">
        <v>1839.3333333333335</v>
      </c>
      <c r="F285" s="36">
        <v>1831.7166666666667</v>
      </c>
      <c r="G285" s="36">
        <v>1823.4333333333334</v>
      </c>
      <c r="H285" s="36">
        <v>1855.2333333333336</v>
      </c>
      <c r="I285" s="36">
        <v>1863.5166666666669</v>
      </c>
      <c r="J285" s="36">
        <v>1871.1333333333337</v>
      </c>
      <c r="K285" s="31">
        <v>1855.9</v>
      </c>
      <c r="L285" s="31">
        <v>1840</v>
      </c>
      <c r="M285" s="31">
        <v>37.587299999999999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1493.5</v>
      </c>
      <c r="D286" s="36">
        <v>1499.5</v>
      </c>
      <c r="E286" s="36">
        <v>1480.4</v>
      </c>
      <c r="F286" s="36">
        <v>1467.3000000000002</v>
      </c>
      <c r="G286" s="36">
        <v>1448.2000000000003</v>
      </c>
      <c r="H286" s="36">
        <v>1512.6</v>
      </c>
      <c r="I286" s="36">
        <v>1531.6999999999998</v>
      </c>
      <c r="J286" s="36">
        <v>1544.7999999999997</v>
      </c>
      <c r="K286" s="31">
        <v>1518.6</v>
      </c>
      <c r="L286" s="31">
        <v>1486.4</v>
      </c>
      <c r="M286" s="31">
        <v>10.51979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363.2</v>
      </c>
      <c r="D287" s="36">
        <v>362.21666666666664</v>
      </c>
      <c r="E287" s="36">
        <v>358.5333333333333</v>
      </c>
      <c r="F287" s="36">
        <v>353.86666666666667</v>
      </c>
      <c r="G287" s="36">
        <v>350.18333333333334</v>
      </c>
      <c r="H287" s="36">
        <v>366.88333333333327</v>
      </c>
      <c r="I287" s="36">
        <v>370.56666666666655</v>
      </c>
      <c r="J287" s="36">
        <v>375.23333333333323</v>
      </c>
      <c r="K287" s="31">
        <v>365.9</v>
      </c>
      <c r="L287" s="31">
        <v>357.55</v>
      </c>
      <c r="M287" s="31">
        <v>3.9945200000000001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1947.8</v>
      </c>
      <c r="D288" s="36">
        <v>1967.1666666666667</v>
      </c>
      <c r="E288" s="36">
        <v>1916.8333333333335</v>
      </c>
      <c r="F288" s="36">
        <v>1885.8666666666668</v>
      </c>
      <c r="G288" s="36">
        <v>1835.5333333333335</v>
      </c>
      <c r="H288" s="36">
        <v>1998.1333333333334</v>
      </c>
      <c r="I288" s="36">
        <v>2048.4666666666672</v>
      </c>
      <c r="J288" s="36">
        <v>2079.4333333333334</v>
      </c>
      <c r="K288" s="31">
        <v>2017.5</v>
      </c>
      <c r="L288" s="31">
        <v>1936.2</v>
      </c>
      <c r="M288" s="31">
        <v>1.1765399999999999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3337.95</v>
      </c>
      <c r="D289" s="36">
        <v>3355.6166666666668</v>
      </c>
      <c r="E289" s="36">
        <v>3259.1833333333334</v>
      </c>
      <c r="F289" s="36">
        <v>3180.4166666666665</v>
      </c>
      <c r="G289" s="36">
        <v>3083.9833333333331</v>
      </c>
      <c r="H289" s="36">
        <v>3434.3833333333337</v>
      </c>
      <c r="I289" s="36">
        <v>3530.8166666666671</v>
      </c>
      <c r="J289" s="36">
        <v>3609.5833333333339</v>
      </c>
      <c r="K289" s="31">
        <v>3452.05</v>
      </c>
      <c r="L289" s="31">
        <v>3276.85</v>
      </c>
      <c r="M289" s="31">
        <v>0.61568000000000001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159.6</v>
      </c>
      <c r="D290" s="36">
        <v>159.96666666666667</v>
      </c>
      <c r="E290" s="36">
        <v>158.63333333333333</v>
      </c>
      <c r="F290" s="36">
        <v>157.66666666666666</v>
      </c>
      <c r="G290" s="36">
        <v>156.33333333333331</v>
      </c>
      <c r="H290" s="36">
        <v>160.93333333333334</v>
      </c>
      <c r="I290" s="36">
        <v>162.26666666666665</v>
      </c>
      <c r="J290" s="36">
        <v>163.23333333333335</v>
      </c>
      <c r="K290" s="31">
        <v>161.30000000000001</v>
      </c>
      <c r="L290" s="31">
        <v>159</v>
      </c>
      <c r="M290" s="31">
        <v>41.567880000000002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5329.15</v>
      </c>
      <c r="D291" s="36">
        <v>5306.4666666666662</v>
      </c>
      <c r="E291" s="36">
        <v>5245.9333333333325</v>
      </c>
      <c r="F291" s="36">
        <v>5162.7166666666662</v>
      </c>
      <c r="G291" s="36">
        <v>5102.1833333333325</v>
      </c>
      <c r="H291" s="36">
        <v>5389.6833333333325</v>
      </c>
      <c r="I291" s="36">
        <v>5450.2166666666672</v>
      </c>
      <c r="J291" s="36">
        <v>5533.4333333333325</v>
      </c>
      <c r="K291" s="31">
        <v>5367</v>
      </c>
      <c r="L291" s="31">
        <v>5223.25</v>
      </c>
      <c r="M291" s="31">
        <v>2.1714699999999998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13558.7</v>
      </c>
      <c r="D292" s="36">
        <v>13576.616666666669</v>
      </c>
      <c r="E292" s="36">
        <v>13483.133333333337</v>
      </c>
      <c r="F292" s="36">
        <v>13407.566666666668</v>
      </c>
      <c r="G292" s="36">
        <v>13314.083333333336</v>
      </c>
      <c r="H292" s="36">
        <v>13652.183333333338</v>
      </c>
      <c r="I292" s="36">
        <v>13745.666666666668</v>
      </c>
      <c r="J292" s="36">
        <v>13821.233333333339</v>
      </c>
      <c r="K292" s="31">
        <v>13670.1</v>
      </c>
      <c r="L292" s="31">
        <v>13501.05</v>
      </c>
      <c r="M292" s="31">
        <v>1.8440000000000002E-2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3491.6</v>
      </c>
      <c r="D293" s="36">
        <v>3487.8666666666668</v>
      </c>
      <c r="E293" s="36">
        <v>3469.7333333333336</v>
      </c>
      <c r="F293" s="36">
        <v>3447.8666666666668</v>
      </c>
      <c r="G293" s="36">
        <v>3429.7333333333336</v>
      </c>
      <c r="H293" s="36">
        <v>3509.7333333333336</v>
      </c>
      <c r="I293" s="36">
        <v>3527.8666666666668</v>
      </c>
      <c r="J293" s="36">
        <v>3549.7333333333336</v>
      </c>
      <c r="K293" s="31">
        <v>3506</v>
      </c>
      <c r="L293" s="31">
        <v>3466</v>
      </c>
      <c r="M293" s="31">
        <v>17.674289999999999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473.05</v>
      </c>
      <c r="D294" s="36">
        <v>474.68333333333334</v>
      </c>
      <c r="E294" s="36">
        <v>470.16666666666669</v>
      </c>
      <c r="F294" s="36">
        <v>467.28333333333336</v>
      </c>
      <c r="G294" s="36">
        <v>462.76666666666671</v>
      </c>
      <c r="H294" s="36">
        <v>477.56666666666666</v>
      </c>
      <c r="I294" s="36">
        <v>482.08333333333331</v>
      </c>
      <c r="J294" s="36">
        <v>484.96666666666664</v>
      </c>
      <c r="K294" s="31">
        <v>479.2</v>
      </c>
      <c r="L294" s="31">
        <v>471.8</v>
      </c>
      <c r="M294" s="31">
        <v>5.0805199999999999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399.35</v>
      </c>
      <c r="D295" s="36">
        <v>395.66666666666669</v>
      </c>
      <c r="E295" s="36">
        <v>389.38333333333338</v>
      </c>
      <c r="F295" s="36">
        <v>379.41666666666669</v>
      </c>
      <c r="G295" s="36">
        <v>373.13333333333338</v>
      </c>
      <c r="H295" s="36">
        <v>405.63333333333338</v>
      </c>
      <c r="I295" s="36">
        <v>411.91666666666669</v>
      </c>
      <c r="J295" s="36">
        <v>421.88333333333338</v>
      </c>
      <c r="K295" s="31">
        <v>401.95</v>
      </c>
      <c r="L295" s="31">
        <v>385.7</v>
      </c>
      <c r="M295" s="31">
        <v>42.431449999999998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290.39999999999998</v>
      </c>
      <c r="D296" s="36">
        <v>287.75</v>
      </c>
      <c r="E296" s="36">
        <v>283.2</v>
      </c>
      <c r="F296" s="36">
        <v>276</v>
      </c>
      <c r="G296" s="36">
        <v>271.45</v>
      </c>
      <c r="H296" s="36">
        <v>294.95</v>
      </c>
      <c r="I296" s="36">
        <v>299.49999999999994</v>
      </c>
      <c r="J296" s="36">
        <v>306.7</v>
      </c>
      <c r="K296" s="31">
        <v>292.3</v>
      </c>
      <c r="L296" s="31">
        <v>280.55</v>
      </c>
      <c r="M296" s="31">
        <v>26.824649999999998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122.3</v>
      </c>
      <c r="D297" s="36">
        <v>122.09999999999998</v>
      </c>
      <c r="E297" s="36">
        <v>120.79999999999995</v>
      </c>
      <c r="F297" s="36">
        <v>119.29999999999997</v>
      </c>
      <c r="G297" s="36">
        <v>117.99999999999994</v>
      </c>
      <c r="H297" s="36">
        <v>123.59999999999997</v>
      </c>
      <c r="I297" s="36">
        <v>124.9</v>
      </c>
      <c r="J297" s="36">
        <v>126.39999999999998</v>
      </c>
      <c r="K297" s="31">
        <v>123.4</v>
      </c>
      <c r="L297" s="31">
        <v>120.6</v>
      </c>
      <c r="M297" s="31">
        <v>50.923929999999999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531.25</v>
      </c>
      <c r="D298" s="36">
        <v>533.93333333333339</v>
      </c>
      <c r="E298" s="36">
        <v>527.46666666666681</v>
      </c>
      <c r="F298" s="36">
        <v>523.68333333333339</v>
      </c>
      <c r="G298" s="36">
        <v>517.21666666666681</v>
      </c>
      <c r="H298" s="36">
        <v>537.71666666666681</v>
      </c>
      <c r="I298" s="36">
        <v>544.18333333333351</v>
      </c>
      <c r="J298" s="36">
        <v>547.96666666666681</v>
      </c>
      <c r="K298" s="31">
        <v>540.4</v>
      </c>
      <c r="L298" s="31">
        <v>530.15</v>
      </c>
      <c r="M298" s="31">
        <v>22.556450000000002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801.65</v>
      </c>
      <c r="D299" s="36">
        <v>802</v>
      </c>
      <c r="E299" s="36">
        <v>793.1</v>
      </c>
      <c r="F299" s="36">
        <v>784.55000000000007</v>
      </c>
      <c r="G299" s="36">
        <v>775.65000000000009</v>
      </c>
      <c r="H299" s="36">
        <v>810.55</v>
      </c>
      <c r="I299" s="36">
        <v>819.45</v>
      </c>
      <c r="J299" s="36">
        <v>827.99999999999989</v>
      </c>
      <c r="K299" s="31">
        <v>810.9</v>
      </c>
      <c r="L299" s="31">
        <v>793.45</v>
      </c>
      <c r="M299" s="31">
        <v>21.717919999999999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5672.25</v>
      </c>
      <c r="D300" s="36">
        <v>5695.7666666666664</v>
      </c>
      <c r="E300" s="36">
        <v>5627.5333333333328</v>
      </c>
      <c r="F300" s="36">
        <v>5582.8166666666666</v>
      </c>
      <c r="G300" s="36">
        <v>5514.583333333333</v>
      </c>
      <c r="H300" s="36">
        <v>5740.4833333333327</v>
      </c>
      <c r="I300" s="36">
        <v>5808.7166666666662</v>
      </c>
      <c r="J300" s="36">
        <v>5853.4333333333325</v>
      </c>
      <c r="K300" s="31">
        <v>5764</v>
      </c>
      <c r="L300" s="31">
        <v>5651.05</v>
      </c>
      <c r="M300" s="31">
        <v>0.79081000000000001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6139.2</v>
      </c>
      <c r="D301" s="36">
        <v>6139.3833333333323</v>
      </c>
      <c r="E301" s="36">
        <v>6073.866666666665</v>
      </c>
      <c r="F301" s="36">
        <v>6008.5333333333328</v>
      </c>
      <c r="G301" s="36">
        <v>5943.0166666666655</v>
      </c>
      <c r="H301" s="36">
        <v>6204.7166666666644</v>
      </c>
      <c r="I301" s="36">
        <v>6270.2333333333327</v>
      </c>
      <c r="J301" s="36">
        <v>6335.5666666666639</v>
      </c>
      <c r="K301" s="31">
        <v>6204.9</v>
      </c>
      <c r="L301" s="31">
        <v>6074.05</v>
      </c>
      <c r="M301" s="31">
        <v>4.1322000000000001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1257.75</v>
      </c>
      <c r="D302" s="36">
        <v>1265.5666666666666</v>
      </c>
      <c r="E302" s="36">
        <v>1242.9833333333331</v>
      </c>
      <c r="F302" s="36">
        <v>1228.2166666666665</v>
      </c>
      <c r="G302" s="36">
        <v>1205.633333333333</v>
      </c>
      <c r="H302" s="36">
        <v>1280.3333333333333</v>
      </c>
      <c r="I302" s="36">
        <v>1302.9166666666667</v>
      </c>
      <c r="J302" s="36">
        <v>1317.6833333333334</v>
      </c>
      <c r="K302" s="31">
        <v>1288.1500000000001</v>
      </c>
      <c r="L302" s="31">
        <v>1250.8</v>
      </c>
      <c r="M302" s="31">
        <v>18.4664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1337.85</v>
      </c>
      <c r="D303" s="36">
        <v>1331.3</v>
      </c>
      <c r="E303" s="36">
        <v>1318.6</v>
      </c>
      <c r="F303" s="36">
        <v>1299.3499999999999</v>
      </c>
      <c r="G303" s="36">
        <v>1286.6499999999999</v>
      </c>
      <c r="H303" s="36">
        <v>1350.55</v>
      </c>
      <c r="I303" s="36">
        <v>1363.2500000000002</v>
      </c>
      <c r="J303" s="36">
        <v>1382.5</v>
      </c>
      <c r="K303" s="31">
        <v>1344</v>
      </c>
      <c r="L303" s="31">
        <v>1312.05</v>
      </c>
      <c r="M303" s="31">
        <v>0.70343999999999995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930</v>
      </c>
      <c r="D304" s="36">
        <v>931.93333333333339</v>
      </c>
      <c r="E304" s="36">
        <v>917.06666666666683</v>
      </c>
      <c r="F304" s="36">
        <v>904.13333333333344</v>
      </c>
      <c r="G304" s="36">
        <v>889.26666666666688</v>
      </c>
      <c r="H304" s="36">
        <v>944.86666666666679</v>
      </c>
      <c r="I304" s="36">
        <v>959.73333333333335</v>
      </c>
      <c r="J304" s="36">
        <v>972.66666666666674</v>
      </c>
      <c r="K304" s="31">
        <v>946.8</v>
      </c>
      <c r="L304" s="31">
        <v>919</v>
      </c>
      <c r="M304" s="31">
        <v>5.4348700000000001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1189.05</v>
      </c>
      <c r="D305" s="36">
        <v>1192.1000000000001</v>
      </c>
      <c r="E305" s="36">
        <v>1172.2500000000002</v>
      </c>
      <c r="F305" s="36">
        <v>1155.45</v>
      </c>
      <c r="G305" s="36">
        <v>1135.6000000000001</v>
      </c>
      <c r="H305" s="36">
        <v>1208.9000000000003</v>
      </c>
      <c r="I305" s="36">
        <v>1228.7500000000002</v>
      </c>
      <c r="J305" s="36">
        <v>1245.5500000000004</v>
      </c>
      <c r="K305" s="31">
        <v>1211.95</v>
      </c>
      <c r="L305" s="31">
        <v>1175.3</v>
      </c>
      <c r="M305" s="31">
        <v>11.09155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282.10000000000002</v>
      </c>
      <c r="D306" s="36">
        <v>283.38333333333333</v>
      </c>
      <c r="E306" s="36">
        <v>279.86666666666667</v>
      </c>
      <c r="F306" s="36">
        <v>277.63333333333333</v>
      </c>
      <c r="G306" s="36">
        <v>274.11666666666667</v>
      </c>
      <c r="H306" s="36">
        <v>285.61666666666667</v>
      </c>
      <c r="I306" s="36">
        <v>289.13333333333333</v>
      </c>
      <c r="J306" s="36">
        <v>291.36666666666667</v>
      </c>
      <c r="K306" s="31">
        <v>286.89999999999998</v>
      </c>
      <c r="L306" s="31">
        <v>281.14999999999998</v>
      </c>
      <c r="M306" s="31">
        <v>50.027500000000003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1710.8</v>
      </c>
      <c r="D307" s="36">
        <v>1713.8</v>
      </c>
      <c r="E307" s="36">
        <v>1695.75</v>
      </c>
      <c r="F307" s="36">
        <v>1680.7</v>
      </c>
      <c r="G307" s="36">
        <v>1662.65</v>
      </c>
      <c r="H307" s="36">
        <v>1728.85</v>
      </c>
      <c r="I307" s="36">
        <v>1746.8999999999996</v>
      </c>
      <c r="J307" s="36">
        <v>1761.9499999999998</v>
      </c>
      <c r="K307" s="31">
        <v>1731.85</v>
      </c>
      <c r="L307" s="31">
        <v>1698.75</v>
      </c>
      <c r="M307" s="31">
        <v>17.39425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384</v>
      </c>
      <c r="D308" s="36">
        <v>385.18333333333334</v>
      </c>
      <c r="E308" s="36">
        <v>380.2166666666667</v>
      </c>
      <c r="F308" s="36">
        <v>376.43333333333334</v>
      </c>
      <c r="G308" s="36">
        <v>371.4666666666667</v>
      </c>
      <c r="H308" s="36">
        <v>388.9666666666667</v>
      </c>
      <c r="I308" s="36">
        <v>393.93333333333328</v>
      </c>
      <c r="J308" s="36">
        <v>397.7166666666667</v>
      </c>
      <c r="K308" s="31">
        <v>390.15</v>
      </c>
      <c r="L308" s="31">
        <v>381.4</v>
      </c>
      <c r="M308" s="31">
        <v>2.11015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534</v>
      </c>
      <c r="D309" s="36">
        <v>536.15</v>
      </c>
      <c r="E309" s="36">
        <v>530.29999999999995</v>
      </c>
      <c r="F309" s="36">
        <v>526.6</v>
      </c>
      <c r="G309" s="36">
        <v>520.75</v>
      </c>
      <c r="H309" s="36">
        <v>539.84999999999991</v>
      </c>
      <c r="I309" s="36">
        <v>545.70000000000005</v>
      </c>
      <c r="J309" s="36">
        <v>549.39999999999986</v>
      </c>
      <c r="K309" s="31">
        <v>542</v>
      </c>
      <c r="L309" s="31">
        <v>532.45000000000005</v>
      </c>
      <c r="M309" s="31">
        <v>1.0948599999999999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402.4</v>
      </c>
      <c r="D310" s="36">
        <v>399.73333333333329</v>
      </c>
      <c r="E310" s="36">
        <v>394.56666666666661</v>
      </c>
      <c r="F310" s="36">
        <v>386.73333333333329</v>
      </c>
      <c r="G310" s="36">
        <v>381.56666666666661</v>
      </c>
      <c r="H310" s="36">
        <v>407.56666666666661</v>
      </c>
      <c r="I310" s="36">
        <v>412.73333333333323</v>
      </c>
      <c r="J310" s="36">
        <v>420.56666666666661</v>
      </c>
      <c r="K310" s="31">
        <v>404.9</v>
      </c>
      <c r="L310" s="31">
        <v>391.9</v>
      </c>
      <c r="M310" s="31">
        <v>5.9809099999999997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171.3</v>
      </c>
      <c r="D311" s="36">
        <v>172.54999999999998</v>
      </c>
      <c r="E311" s="36">
        <v>168.09999999999997</v>
      </c>
      <c r="F311" s="36">
        <v>164.89999999999998</v>
      </c>
      <c r="G311" s="36">
        <v>160.44999999999996</v>
      </c>
      <c r="H311" s="36">
        <v>175.74999999999997</v>
      </c>
      <c r="I311" s="36">
        <v>180.19999999999996</v>
      </c>
      <c r="J311" s="36">
        <v>183.39999999999998</v>
      </c>
      <c r="K311" s="31">
        <v>177</v>
      </c>
      <c r="L311" s="31">
        <v>169.35</v>
      </c>
      <c r="M311" s="31">
        <v>145.04859999999999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127.4</v>
      </c>
      <c r="D312" s="36">
        <v>128.06666666666666</v>
      </c>
      <c r="E312" s="36">
        <v>126.53333333333333</v>
      </c>
      <c r="F312" s="36">
        <v>125.66666666666667</v>
      </c>
      <c r="G312" s="36">
        <v>124.13333333333334</v>
      </c>
      <c r="H312" s="36">
        <v>128.93333333333334</v>
      </c>
      <c r="I312" s="36">
        <v>130.46666666666664</v>
      </c>
      <c r="J312" s="36">
        <v>131.33333333333331</v>
      </c>
      <c r="K312" s="31">
        <v>129.6</v>
      </c>
      <c r="L312" s="31">
        <v>127.2</v>
      </c>
      <c r="M312" s="31">
        <v>16.810939999999999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1929.6</v>
      </c>
      <c r="D313" s="36">
        <v>1919.9333333333334</v>
      </c>
      <c r="E313" s="36">
        <v>1895.8666666666668</v>
      </c>
      <c r="F313" s="36">
        <v>1862.1333333333334</v>
      </c>
      <c r="G313" s="36">
        <v>1838.0666666666668</v>
      </c>
      <c r="H313" s="36">
        <v>1953.6666666666667</v>
      </c>
      <c r="I313" s="36">
        <v>1977.7333333333333</v>
      </c>
      <c r="J313" s="36">
        <v>2011.4666666666667</v>
      </c>
      <c r="K313" s="31">
        <v>1944</v>
      </c>
      <c r="L313" s="31">
        <v>1886.2</v>
      </c>
      <c r="M313" s="31">
        <v>4.7545500000000001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540.45000000000005</v>
      </c>
      <c r="D314" s="36">
        <v>538.01666666666665</v>
      </c>
      <c r="E314" s="36">
        <v>533.63333333333333</v>
      </c>
      <c r="F314" s="36">
        <v>526.81666666666672</v>
      </c>
      <c r="G314" s="36">
        <v>522.43333333333339</v>
      </c>
      <c r="H314" s="36">
        <v>544.83333333333326</v>
      </c>
      <c r="I314" s="36">
        <v>549.21666666666647</v>
      </c>
      <c r="J314" s="36">
        <v>556.03333333333319</v>
      </c>
      <c r="K314" s="31">
        <v>542.4</v>
      </c>
      <c r="L314" s="31">
        <v>531.20000000000005</v>
      </c>
      <c r="M314" s="31">
        <v>11.41718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10319.6</v>
      </c>
      <c r="D315" s="36">
        <v>10298.9</v>
      </c>
      <c r="E315" s="36">
        <v>10246.9</v>
      </c>
      <c r="F315" s="36">
        <v>10174.200000000001</v>
      </c>
      <c r="G315" s="36">
        <v>10122.200000000001</v>
      </c>
      <c r="H315" s="36">
        <v>10371.599999999999</v>
      </c>
      <c r="I315" s="36">
        <v>10423.599999999999</v>
      </c>
      <c r="J315" s="36">
        <v>10496.299999999997</v>
      </c>
      <c r="K315" s="31">
        <v>10350.9</v>
      </c>
      <c r="L315" s="31">
        <v>10226.200000000001</v>
      </c>
      <c r="M315" s="31">
        <v>6.5249800000000002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2822.55</v>
      </c>
      <c r="D316" s="36">
        <v>2801.9833333333336</v>
      </c>
      <c r="E316" s="36">
        <v>2752.9666666666672</v>
      </c>
      <c r="F316" s="36">
        <v>2683.3833333333337</v>
      </c>
      <c r="G316" s="36">
        <v>2634.3666666666672</v>
      </c>
      <c r="H316" s="36">
        <v>2871.5666666666671</v>
      </c>
      <c r="I316" s="36">
        <v>2920.5833333333335</v>
      </c>
      <c r="J316" s="36">
        <v>2990.166666666667</v>
      </c>
      <c r="K316" s="31">
        <v>2851</v>
      </c>
      <c r="L316" s="31">
        <v>2732.4</v>
      </c>
      <c r="M316" s="31">
        <v>3.2313999999999998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973.15</v>
      </c>
      <c r="D317" s="36">
        <v>972.06666666666661</v>
      </c>
      <c r="E317" s="36">
        <v>962.63333333333321</v>
      </c>
      <c r="F317" s="36">
        <v>952.11666666666656</v>
      </c>
      <c r="G317" s="36">
        <v>942.68333333333317</v>
      </c>
      <c r="H317" s="36">
        <v>982.58333333333326</v>
      </c>
      <c r="I317" s="36">
        <v>992.01666666666665</v>
      </c>
      <c r="J317" s="36">
        <v>1002.5333333333333</v>
      </c>
      <c r="K317" s="31">
        <v>981.5</v>
      </c>
      <c r="L317" s="31">
        <v>961.55</v>
      </c>
      <c r="M317" s="31">
        <v>4.4954499999999999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681.3</v>
      </c>
      <c r="D318" s="36">
        <v>685.51666666666677</v>
      </c>
      <c r="E318" s="36">
        <v>673.78333333333353</v>
      </c>
      <c r="F318" s="36">
        <v>666.26666666666677</v>
      </c>
      <c r="G318" s="36">
        <v>654.53333333333353</v>
      </c>
      <c r="H318" s="36">
        <v>693.03333333333353</v>
      </c>
      <c r="I318" s="36">
        <v>704.76666666666688</v>
      </c>
      <c r="J318" s="36">
        <v>712.28333333333353</v>
      </c>
      <c r="K318" s="31">
        <v>697.25</v>
      </c>
      <c r="L318" s="31">
        <v>678</v>
      </c>
      <c r="M318" s="31">
        <v>15.15137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2126.8000000000002</v>
      </c>
      <c r="D319" s="36">
        <v>2140.9333333333334</v>
      </c>
      <c r="E319" s="36">
        <v>2106.8666666666668</v>
      </c>
      <c r="F319" s="36">
        <v>2086.9333333333334</v>
      </c>
      <c r="G319" s="36">
        <v>2052.8666666666668</v>
      </c>
      <c r="H319" s="36">
        <v>2160.8666666666668</v>
      </c>
      <c r="I319" s="36">
        <v>2194.9333333333334</v>
      </c>
      <c r="J319" s="36">
        <v>2214.8666666666668</v>
      </c>
      <c r="K319" s="31">
        <v>2175</v>
      </c>
      <c r="L319" s="31">
        <v>2121</v>
      </c>
      <c r="M319" s="31">
        <v>16.02506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757.2</v>
      </c>
      <c r="D320" s="36">
        <v>756.01666666666677</v>
      </c>
      <c r="E320" s="36">
        <v>746.23333333333358</v>
      </c>
      <c r="F320" s="36">
        <v>735.26666666666677</v>
      </c>
      <c r="G320" s="36">
        <v>725.48333333333358</v>
      </c>
      <c r="H320" s="36">
        <v>766.98333333333358</v>
      </c>
      <c r="I320" s="36">
        <v>776.76666666666665</v>
      </c>
      <c r="J320" s="36">
        <v>787.73333333333358</v>
      </c>
      <c r="K320" s="31">
        <v>765.8</v>
      </c>
      <c r="L320" s="31">
        <v>745.05</v>
      </c>
      <c r="M320" s="31">
        <v>0.86973999999999996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923.85</v>
      </c>
      <c r="D321" s="36">
        <v>926.13333333333333</v>
      </c>
      <c r="E321" s="36">
        <v>917.86666666666667</v>
      </c>
      <c r="F321" s="36">
        <v>911.88333333333333</v>
      </c>
      <c r="G321" s="36">
        <v>903.61666666666667</v>
      </c>
      <c r="H321" s="36">
        <v>932.11666666666667</v>
      </c>
      <c r="I321" s="36">
        <v>940.38333333333333</v>
      </c>
      <c r="J321" s="36">
        <v>946.36666666666667</v>
      </c>
      <c r="K321" s="31">
        <v>934.4</v>
      </c>
      <c r="L321" s="31">
        <v>920.15</v>
      </c>
      <c r="M321" s="31">
        <v>0.33043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1323.7</v>
      </c>
      <c r="D322" s="36">
        <v>1325.95</v>
      </c>
      <c r="E322" s="36">
        <v>1301.9000000000001</v>
      </c>
      <c r="F322" s="36">
        <v>1280.1000000000001</v>
      </c>
      <c r="G322" s="36">
        <v>1256.0500000000002</v>
      </c>
      <c r="H322" s="36">
        <v>1347.75</v>
      </c>
      <c r="I322" s="36">
        <v>1371.7999999999997</v>
      </c>
      <c r="J322" s="36">
        <v>1393.6</v>
      </c>
      <c r="K322" s="31">
        <v>1350</v>
      </c>
      <c r="L322" s="31">
        <v>1304.1500000000001</v>
      </c>
      <c r="M322" s="31">
        <v>0.67257999999999996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1619.25</v>
      </c>
      <c r="D323" s="36">
        <v>1606.7333333333333</v>
      </c>
      <c r="E323" s="36">
        <v>1552.5166666666667</v>
      </c>
      <c r="F323" s="36">
        <v>1485.7833333333333</v>
      </c>
      <c r="G323" s="36">
        <v>1431.5666666666666</v>
      </c>
      <c r="H323" s="36">
        <v>1673.4666666666667</v>
      </c>
      <c r="I323" s="36">
        <v>1727.6833333333334</v>
      </c>
      <c r="J323" s="36">
        <v>1794.4166666666667</v>
      </c>
      <c r="K323" s="31">
        <v>1660.95</v>
      </c>
      <c r="L323" s="31">
        <v>1540</v>
      </c>
      <c r="M323" s="31">
        <v>4.9444900000000001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60.85</v>
      </c>
      <c r="D324" s="36">
        <v>60.516666666666673</v>
      </c>
      <c r="E324" s="36">
        <v>59.183333333333344</v>
      </c>
      <c r="F324" s="36">
        <v>57.516666666666673</v>
      </c>
      <c r="G324" s="36">
        <v>56.183333333333344</v>
      </c>
      <c r="H324" s="36">
        <v>62.183333333333344</v>
      </c>
      <c r="I324" s="36">
        <v>63.516666666666673</v>
      </c>
      <c r="J324" s="36">
        <v>65.183333333333337</v>
      </c>
      <c r="K324" s="31">
        <v>61.85</v>
      </c>
      <c r="L324" s="31">
        <v>58.85</v>
      </c>
      <c r="M324" s="31">
        <v>53.05856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61.55</v>
      </c>
      <c r="D325" s="36">
        <v>61.300000000000004</v>
      </c>
      <c r="E325" s="36">
        <v>60.750000000000007</v>
      </c>
      <c r="F325" s="36">
        <v>59.95</v>
      </c>
      <c r="G325" s="36">
        <v>59.400000000000006</v>
      </c>
      <c r="H325" s="36">
        <v>62.100000000000009</v>
      </c>
      <c r="I325" s="36">
        <v>62.650000000000006</v>
      </c>
      <c r="J325" s="36">
        <v>63.45000000000001</v>
      </c>
      <c r="K325" s="31">
        <v>61.85</v>
      </c>
      <c r="L325" s="31">
        <v>60.5</v>
      </c>
      <c r="M325" s="31">
        <v>61.81944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1240.5999999999999</v>
      </c>
      <c r="D326" s="36">
        <v>1230.1666666666665</v>
      </c>
      <c r="E326" s="36">
        <v>1209.5333333333331</v>
      </c>
      <c r="F326" s="36">
        <v>1178.4666666666665</v>
      </c>
      <c r="G326" s="36">
        <v>1157.833333333333</v>
      </c>
      <c r="H326" s="36">
        <v>1261.2333333333331</v>
      </c>
      <c r="I326" s="36">
        <v>1281.8666666666663</v>
      </c>
      <c r="J326" s="36">
        <v>1312.9333333333332</v>
      </c>
      <c r="K326" s="31">
        <v>1250.8</v>
      </c>
      <c r="L326" s="31">
        <v>1199.0999999999999</v>
      </c>
      <c r="M326" s="31">
        <v>2.7322500000000001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2680.05</v>
      </c>
      <c r="D327" s="36">
        <v>2668.5833333333335</v>
      </c>
      <c r="E327" s="36">
        <v>2617.2166666666672</v>
      </c>
      <c r="F327" s="36">
        <v>2554.3833333333337</v>
      </c>
      <c r="G327" s="36">
        <v>2503.0166666666673</v>
      </c>
      <c r="H327" s="36">
        <v>2731.416666666667</v>
      </c>
      <c r="I327" s="36">
        <v>2782.7833333333328</v>
      </c>
      <c r="J327" s="36">
        <v>2845.6166666666668</v>
      </c>
      <c r="K327" s="31">
        <v>2719.95</v>
      </c>
      <c r="L327" s="31">
        <v>2605.75</v>
      </c>
      <c r="M327" s="31">
        <v>11.334949999999999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119418.65</v>
      </c>
      <c r="D328" s="36">
        <v>119669.33333333333</v>
      </c>
      <c r="E328" s="36">
        <v>119061.66666666666</v>
      </c>
      <c r="F328" s="36">
        <v>118704.68333333333</v>
      </c>
      <c r="G328" s="36">
        <v>118097.01666666666</v>
      </c>
      <c r="H328" s="36">
        <v>120026.31666666665</v>
      </c>
      <c r="I328" s="36">
        <v>120633.98333333331</v>
      </c>
      <c r="J328" s="36">
        <v>120990.96666666665</v>
      </c>
      <c r="K328" s="31">
        <v>120277</v>
      </c>
      <c r="L328" s="31">
        <v>119312.35</v>
      </c>
      <c r="M328" s="31">
        <v>3.968E-2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2317.25</v>
      </c>
      <c r="D329" s="36">
        <v>2294.5833333333335</v>
      </c>
      <c r="E329" s="36">
        <v>2255.666666666667</v>
      </c>
      <c r="F329" s="36">
        <v>2194.0833333333335</v>
      </c>
      <c r="G329" s="36">
        <v>2155.166666666667</v>
      </c>
      <c r="H329" s="36">
        <v>2356.166666666667</v>
      </c>
      <c r="I329" s="36">
        <v>2395.0833333333339</v>
      </c>
      <c r="J329" s="36">
        <v>2456.666666666667</v>
      </c>
      <c r="K329" s="31">
        <v>2333.5</v>
      </c>
      <c r="L329" s="31">
        <v>2233</v>
      </c>
      <c r="M329" s="31">
        <v>3.8995099999999998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3226.1</v>
      </c>
      <c r="D330" s="36">
        <v>3239.8333333333335</v>
      </c>
      <c r="E330" s="36">
        <v>3198.2666666666669</v>
      </c>
      <c r="F330" s="36">
        <v>3170.4333333333334</v>
      </c>
      <c r="G330" s="36">
        <v>3128.8666666666668</v>
      </c>
      <c r="H330" s="36">
        <v>3267.666666666667</v>
      </c>
      <c r="I330" s="36">
        <v>3309.2333333333336</v>
      </c>
      <c r="J330" s="36">
        <v>3337.0666666666671</v>
      </c>
      <c r="K330" s="31">
        <v>3281.4</v>
      </c>
      <c r="L330" s="31">
        <v>3212</v>
      </c>
      <c r="M330" s="31">
        <v>4.0958500000000004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1478.6</v>
      </c>
      <c r="D331" s="36">
        <v>1481.7833333333335</v>
      </c>
      <c r="E331" s="36">
        <v>1470.8166666666671</v>
      </c>
      <c r="F331" s="36">
        <v>1463.0333333333335</v>
      </c>
      <c r="G331" s="36">
        <v>1452.0666666666671</v>
      </c>
      <c r="H331" s="36">
        <v>1489.5666666666671</v>
      </c>
      <c r="I331" s="36">
        <v>1500.5333333333338</v>
      </c>
      <c r="J331" s="36">
        <v>1508.3166666666671</v>
      </c>
      <c r="K331" s="31">
        <v>1492.75</v>
      </c>
      <c r="L331" s="31">
        <v>1474</v>
      </c>
      <c r="M331" s="31">
        <v>1.84684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1177.2</v>
      </c>
      <c r="D332" s="36">
        <v>1182.7166666666667</v>
      </c>
      <c r="E332" s="36">
        <v>1168.4833333333333</v>
      </c>
      <c r="F332" s="36">
        <v>1159.7666666666667</v>
      </c>
      <c r="G332" s="36">
        <v>1145.5333333333333</v>
      </c>
      <c r="H332" s="36">
        <v>1191.4333333333334</v>
      </c>
      <c r="I332" s="36">
        <v>1205.666666666667</v>
      </c>
      <c r="J332" s="36">
        <v>1214.3833333333334</v>
      </c>
      <c r="K332" s="31">
        <v>1196.95</v>
      </c>
      <c r="L332" s="31">
        <v>1174</v>
      </c>
      <c r="M332" s="31">
        <v>2.1019100000000002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777.25</v>
      </c>
      <c r="D333" s="36">
        <v>778.15</v>
      </c>
      <c r="E333" s="36">
        <v>772.3</v>
      </c>
      <c r="F333" s="36">
        <v>767.35</v>
      </c>
      <c r="G333" s="36">
        <v>761.5</v>
      </c>
      <c r="H333" s="36">
        <v>783.09999999999991</v>
      </c>
      <c r="I333" s="36">
        <v>788.95</v>
      </c>
      <c r="J333" s="36">
        <v>793.89999999999986</v>
      </c>
      <c r="K333" s="31">
        <v>784</v>
      </c>
      <c r="L333" s="31">
        <v>773.2</v>
      </c>
      <c r="M333" s="31">
        <v>3.3664499999999999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115.5</v>
      </c>
      <c r="D334" s="36">
        <v>114.78333333333335</v>
      </c>
      <c r="E334" s="36">
        <v>109.41666666666669</v>
      </c>
      <c r="F334" s="36">
        <v>103.33333333333334</v>
      </c>
      <c r="G334" s="36">
        <v>97.966666666666683</v>
      </c>
      <c r="H334" s="36">
        <v>120.86666666666669</v>
      </c>
      <c r="I334" s="36">
        <v>126.23333333333333</v>
      </c>
      <c r="J334" s="36">
        <v>132.31666666666669</v>
      </c>
      <c r="K334" s="31">
        <v>120.15</v>
      </c>
      <c r="L334" s="31">
        <v>108.7</v>
      </c>
      <c r="M334" s="31">
        <v>765.29016999999999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3881.8</v>
      </c>
      <c r="D335" s="36">
        <v>3879.7000000000003</v>
      </c>
      <c r="E335" s="36">
        <v>3844.4000000000005</v>
      </c>
      <c r="F335" s="36">
        <v>3807.0000000000005</v>
      </c>
      <c r="G335" s="36">
        <v>3771.7000000000007</v>
      </c>
      <c r="H335" s="36">
        <v>3917.1000000000004</v>
      </c>
      <c r="I335" s="36">
        <v>3952.4000000000005</v>
      </c>
      <c r="J335" s="36">
        <v>3989.8</v>
      </c>
      <c r="K335" s="31">
        <v>3915</v>
      </c>
      <c r="L335" s="31">
        <v>3842.3</v>
      </c>
      <c r="M335" s="31">
        <v>1.4038999999999999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888.75</v>
      </c>
      <c r="D336" s="36">
        <v>881.6</v>
      </c>
      <c r="E336" s="36">
        <v>864.2</v>
      </c>
      <c r="F336" s="36">
        <v>839.65</v>
      </c>
      <c r="G336" s="36">
        <v>822.25</v>
      </c>
      <c r="H336" s="36">
        <v>906.15000000000009</v>
      </c>
      <c r="I336" s="36">
        <v>923.55</v>
      </c>
      <c r="J336" s="36">
        <v>948.10000000000014</v>
      </c>
      <c r="K336" s="31">
        <v>899</v>
      </c>
      <c r="L336" s="31">
        <v>857.05</v>
      </c>
      <c r="M336" s="31">
        <v>11.64385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82.8</v>
      </c>
      <c r="D337" s="36">
        <v>82.433333333333337</v>
      </c>
      <c r="E337" s="36">
        <v>81.166666666666671</v>
      </c>
      <c r="F337" s="36">
        <v>79.533333333333331</v>
      </c>
      <c r="G337" s="36">
        <v>78.266666666666666</v>
      </c>
      <c r="H337" s="36">
        <v>84.066666666666677</v>
      </c>
      <c r="I337" s="36">
        <v>85.333333333333329</v>
      </c>
      <c r="J337" s="36">
        <v>86.966666666666683</v>
      </c>
      <c r="K337" s="31">
        <v>83.7</v>
      </c>
      <c r="L337" s="31">
        <v>80.8</v>
      </c>
      <c r="M337" s="31">
        <v>178.95634999999999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170</v>
      </c>
      <c r="D338" s="36">
        <v>171.36666666666667</v>
      </c>
      <c r="E338" s="36">
        <v>167.63333333333335</v>
      </c>
      <c r="F338" s="36">
        <v>165.26666666666668</v>
      </c>
      <c r="G338" s="36">
        <v>161.53333333333336</v>
      </c>
      <c r="H338" s="36">
        <v>173.73333333333335</v>
      </c>
      <c r="I338" s="36">
        <v>177.4666666666667</v>
      </c>
      <c r="J338" s="36">
        <v>179.83333333333334</v>
      </c>
      <c r="K338" s="31">
        <v>175.1</v>
      </c>
      <c r="L338" s="31">
        <v>169</v>
      </c>
      <c r="M338" s="31">
        <v>57.024209999999997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24354.25</v>
      </c>
      <c r="D339" s="36">
        <v>24411.283333333336</v>
      </c>
      <c r="E339" s="36">
        <v>24241.966666666674</v>
      </c>
      <c r="F339" s="36">
        <v>24129.683333333338</v>
      </c>
      <c r="G339" s="36">
        <v>23960.366666666676</v>
      </c>
      <c r="H339" s="36">
        <v>24523.566666666673</v>
      </c>
      <c r="I339" s="36">
        <v>24692.883333333331</v>
      </c>
      <c r="J339" s="36">
        <v>24805.166666666672</v>
      </c>
      <c r="K339" s="31">
        <v>24580.6</v>
      </c>
      <c r="L339" s="31">
        <v>24299</v>
      </c>
      <c r="M339" s="31">
        <v>0.66324000000000005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86.2</v>
      </c>
      <c r="D340" s="36">
        <v>86.566666666666663</v>
      </c>
      <c r="E340" s="36">
        <v>85.433333333333323</v>
      </c>
      <c r="F340" s="36">
        <v>84.666666666666657</v>
      </c>
      <c r="G340" s="36">
        <v>83.533333333333317</v>
      </c>
      <c r="H340" s="36">
        <v>87.333333333333329</v>
      </c>
      <c r="I340" s="36">
        <v>88.466666666666654</v>
      </c>
      <c r="J340" s="36">
        <v>89.233333333333334</v>
      </c>
      <c r="K340" s="31">
        <v>87.7</v>
      </c>
      <c r="L340" s="31">
        <v>85.8</v>
      </c>
      <c r="M340" s="31">
        <v>31.133189999999999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65.7</v>
      </c>
      <c r="D341" s="36">
        <v>65.566666666666677</v>
      </c>
      <c r="E341" s="36">
        <v>64.53333333333336</v>
      </c>
      <c r="F341" s="36">
        <v>63.366666666666688</v>
      </c>
      <c r="G341" s="36">
        <v>62.333333333333371</v>
      </c>
      <c r="H341" s="36">
        <v>66.733333333333348</v>
      </c>
      <c r="I341" s="36">
        <v>67.76666666666668</v>
      </c>
      <c r="J341" s="36">
        <v>68.933333333333337</v>
      </c>
      <c r="K341" s="31">
        <v>66.599999999999994</v>
      </c>
      <c r="L341" s="31">
        <v>64.400000000000006</v>
      </c>
      <c r="M341" s="31">
        <v>246.14116999999999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444.1</v>
      </c>
      <c r="D342" s="36">
        <v>445.25</v>
      </c>
      <c r="E342" s="36">
        <v>439.45</v>
      </c>
      <c r="F342" s="36">
        <v>434.8</v>
      </c>
      <c r="G342" s="36">
        <v>429</v>
      </c>
      <c r="H342" s="36">
        <v>449.9</v>
      </c>
      <c r="I342" s="36">
        <v>455.69999999999993</v>
      </c>
      <c r="J342" s="36">
        <v>460.34999999999997</v>
      </c>
      <c r="K342" s="31">
        <v>451.05</v>
      </c>
      <c r="L342" s="31">
        <v>440.6</v>
      </c>
      <c r="M342" s="31">
        <v>6.51722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202.2</v>
      </c>
      <c r="D343" s="36">
        <v>203.4</v>
      </c>
      <c r="E343" s="36">
        <v>199.8</v>
      </c>
      <c r="F343" s="36">
        <v>197.4</v>
      </c>
      <c r="G343" s="36">
        <v>193.8</v>
      </c>
      <c r="H343" s="36">
        <v>205.8</v>
      </c>
      <c r="I343" s="36">
        <v>209.39999999999998</v>
      </c>
      <c r="J343" s="36">
        <v>211.8</v>
      </c>
      <c r="K343" s="31">
        <v>207</v>
      </c>
      <c r="L343" s="31">
        <v>201</v>
      </c>
      <c r="M343" s="31">
        <v>20.12791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195.55</v>
      </c>
      <c r="D344" s="36">
        <v>194.70000000000002</v>
      </c>
      <c r="E344" s="36">
        <v>192.15000000000003</v>
      </c>
      <c r="F344" s="36">
        <v>188.75000000000003</v>
      </c>
      <c r="G344" s="36">
        <v>186.20000000000005</v>
      </c>
      <c r="H344" s="36">
        <v>198.10000000000002</v>
      </c>
      <c r="I344" s="36">
        <v>200.65000000000003</v>
      </c>
      <c r="J344" s="36">
        <v>204.05</v>
      </c>
      <c r="K344" s="31">
        <v>197.25</v>
      </c>
      <c r="L344" s="31">
        <v>191.3</v>
      </c>
      <c r="M344" s="31">
        <v>95.648089999999996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51.85</v>
      </c>
      <c r="D345" s="36">
        <v>51.949999999999996</v>
      </c>
      <c r="E345" s="36">
        <v>51.04999999999999</v>
      </c>
      <c r="F345" s="36">
        <v>50.249999999999993</v>
      </c>
      <c r="G345" s="36">
        <v>49.349999999999987</v>
      </c>
      <c r="H345" s="36">
        <v>52.749999999999993</v>
      </c>
      <c r="I345" s="36">
        <v>53.65</v>
      </c>
      <c r="J345" s="36">
        <v>54.449999999999996</v>
      </c>
      <c r="K345" s="31">
        <v>52.85</v>
      </c>
      <c r="L345" s="31">
        <v>51.15</v>
      </c>
      <c r="M345" s="31">
        <v>137.43483000000001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265.05</v>
      </c>
      <c r="D346" s="36">
        <v>265.9666666666667</v>
      </c>
      <c r="E346" s="36">
        <v>262.88333333333338</v>
      </c>
      <c r="F346" s="36">
        <v>260.7166666666667</v>
      </c>
      <c r="G346" s="36">
        <v>257.63333333333338</v>
      </c>
      <c r="H346" s="36">
        <v>268.13333333333338</v>
      </c>
      <c r="I346" s="36">
        <v>271.21666666666664</v>
      </c>
      <c r="J346" s="36">
        <v>273.38333333333338</v>
      </c>
      <c r="K346" s="31">
        <v>269.05</v>
      </c>
      <c r="L346" s="31">
        <v>263.8</v>
      </c>
      <c r="M346" s="31">
        <v>10.853540000000001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303.2</v>
      </c>
      <c r="D347" s="36">
        <v>303.83333333333331</v>
      </c>
      <c r="E347" s="36">
        <v>301.11666666666662</v>
      </c>
      <c r="F347" s="36">
        <v>299.0333333333333</v>
      </c>
      <c r="G347" s="36">
        <v>296.31666666666661</v>
      </c>
      <c r="H347" s="36">
        <v>305.91666666666663</v>
      </c>
      <c r="I347" s="36">
        <v>308.63333333333333</v>
      </c>
      <c r="J347" s="36">
        <v>310.71666666666664</v>
      </c>
      <c r="K347" s="31">
        <v>306.55</v>
      </c>
      <c r="L347" s="31">
        <v>301.75</v>
      </c>
      <c r="M347" s="31">
        <v>133.07504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370.65</v>
      </c>
      <c r="D348" s="36">
        <v>371.73333333333335</v>
      </c>
      <c r="E348" s="36">
        <v>368.16666666666669</v>
      </c>
      <c r="F348" s="36">
        <v>365.68333333333334</v>
      </c>
      <c r="G348" s="36">
        <v>362.11666666666667</v>
      </c>
      <c r="H348" s="36">
        <v>374.2166666666667</v>
      </c>
      <c r="I348" s="36">
        <v>377.7833333333333</v>
      </c>
      <c r="J348" s="36">
        <v>380.26666666666671</v>
      </c>
      <c r="K348" s="31">
        <v>375.3</v>
      </c>
      <c r="L348" s="31">
        <v>369.25</v>
      </c>
      <c r="M348" s="31">
        <v>1.2284999999999999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1446</v>
      </c>
      <c r="D349" s="36">
        <v>1454.0166666666667</v>
      </c>
      <c r="E349" s="36">
        <v>1425.5333333333333</v>
      </c>
      <c r="F349" s="36">
        <v>1405.0666666666666</v>
      </c>
      <c r="G349" s="36">
        <v>1376.5833333333333</v>
      </c>
      <c r="H349" s="36">
        <v>1474.4833333333333</v>
      </c>
      <c r="I349" s="36">
        <v>1502.9666666666665</v>
      </c>
      <c r="J349" s="36">
        <v>1523.4333333333334</v>
      </c>
      <c r="K349" s="31">
        <v>1482.5</v>
      </c>
      <c r="L349" s="31">
        <v>1433.55</v>
      </c>
      <c r="M349" s="31">
        <v>5.8958199999999996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199</v>
      </c>
      <c r="D350" s="36">
        <v>199.33333333333334</v>
      </c>
      <c r="E350" s="36">
        <v>197.01666666666668</v>
      </c>
      <c r="F350" s="36">
        <v>195.03333333333333</v>
      </c>
      <c r="G350" s="36">
        <v>192.71666666666667</v>
      </c>
      <c r="H350" s="36">
        <v>201.31666666666669</v>
      </c>
      <c r="I350" s="36">
        <v>203.63333333333335</v>
      </c>
      <c r="J350" s="36">
        <v>205.6166666666667</v>
      </c>
      <c r="K350" s="31">
        <v>201.65</v>
      </c>
      <c r="L350" s="31">
        <v>197.35</v>
      </c>
      <c r="M350" s="31">
        <v>80.610110000000006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322</v>
      </c>
      <c r="D351" s="36">
        <v>323.23333333333335</v>
      </c>
      <c r="E351" s="36">
        <v>318.4666666666667</v>
      </c>
      <c r="F351" s="36">
        <v>314.93333333333334</v>
      </c>
      <c r="G351" s="36">
        <v>310.16666666666669</v>
      </c>
      <c r="H351" s="36">
        <v>326.76666666666671</v>
      </c>
      <c r="I351" s="36">
        <v>331.53333333333336</v>
      </c>
      <c r="J351" s="36">
        <v>335.06666666666672</v>
      </c>
      <c r="K351" s="31">
        <v>328</v>
      </c>
      <c r="L351" s="31">
        <v>319.7</v>
      </c>
      <c r="M351" s="31">
        <v>15.321149999999999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1294.75</v>
      </c>
      <c r="D352" s="36">
        <v>1300.1500000000001</v>
      </c>
      <c r="E352" s="36">
        <v>1276.0000000000002</v>
      </c>
      <c r="F352" s="36">
        <v>1257.2500000000002</v>
      </c>
      <c r="G352" s="36">
        <v>1233.1000000000004</v>
      </c>
      <c r="H352" s="36">
        <v>1318.9</v>
      </c>
      <c r="I352" s="36">
        <v>1343.0499999999997</v>
      </c>
      <c r="J352" s="36">
        <v>1361.8</v>
      </c>
      <c r="K352" s="31">
        <v>1324.3</v>
      </c>
      <c r="L352" s="31">
        <v>1281.4000000000001</v>
      </c>
      <c r="M352" s="31">
        <v>14.889519999999999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615.79999999999995</v>
      </c>
      <c r="D353" s="36">
        <v>615.6</v>
      </c>
      <c r="E353" s="36">
        <v>607.20000000000005</v>
      </c>
      <c r="F353" s="36">
        <v>598.6</v>
      </c>
      <c r="G353" s="36">
        <v>590.20000000000005</v>
      </c>
      <c r="H353" s="36">
        <v>624.20000000000005</v>
      </c>
      <c r="I353" s="36">
        <v>632.59999999999991</v>
      </c>
      <c r="J353" s="36">
        <v>641.20000000000005</v>
      </c>
      <c r="K353" s="31">
        <v>624</v>
      </c>
      <c r="L353" s="31">
        <v>607</v>
      </c>
      <c r="M353" s="31">
        <v>95.169030000000006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4375.3</v>
      </c>
      <c r="D354" s="36">
        <v>4366.7</v>
      </c>
      <c r="E354" s="36">
        <v>4336</v>
      </c>
      <c r="F354" s="36">
        <v>4296.7</v>
      </c>
      <c r="G354" s="36">
        <v>4266</v>
      </c>
      <c r="H354" s="36">
        <v>4406</v>
      </c>
      <c r="I354" s="36">
        <v>4436.6999999999989</v>
      </c>
      <c r="J354" s="36">
        <v>4476</v>
      </c>
      <c r="K354" s="31">
        <v>4397.3999999999996</v>
      </c>
      <c r="L354" s="31">
        <v>4327.3999999999996</v>
      </c>
      <c r="M354" s="31">
        <v>1.79741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217.85</v>
      </c>
      <c r="D355" s="36">
        <v>218</v>
      </c>
      <c r="E355" s="36">
        <v>216.8</v>
      </c>
      <c r="F355" s="36">
        <v>215.75</v>
      </c>
      <c r="G355" s="36">
        <v>214.55</v>
      </c>
      <c r="H355" s="36">
        <v>219.05</v>
      </c>
      <c r="I355" s="36">
        <v>220.25</v>
      </c>
      <c r="J355" s="36">
        <v>221.3</v>
      </c>
      <c r="K355" s="31">
        <v>219.2</v>
      </c>
      <c r="L355" s="31">
        <v>216.95</v>
      </c>
      <c r="M355" s="31">
        <v>6.5941599999999996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37962.1</v>
      </c>
      <c r="D356" s="36">
        <v>38045.799999999996</v>
      </c>
      <c r="E356" s="36">
        <v>37526.299999999988</v>
      </c>
      <c r="F356" s="36">
        <v>37090.499999999993</v>
      </c>
      <c r="G356" s="36">
        <v>36570.999999999985</v>
      </c>
      <c r="H356" s="36">
        <v>38481.599999999991</v>
      </c>
      <c r="I356" s="36">
        <v>39001.100000000006</v>
      </c>
      <c r="J356" s="36">
        <v>39436.899999999994</v>
      </c>
      <c r="K356" s="31">
        <v>38565.300000000003</v>
      </c>
      <c r="L356" s="31">
        <v>37610</v>
      </c>
      <c r="M356" s="31">
        <v>0.26693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1592.5</v>
      </c>
      <c r="D357" s="36">
        <v>1585.4833333333333</v>
      </c>
      <c r="E357" s="36">
        <v>1557.0666666666666</v>
      </c>
      <c r="F357" s="36">
        <v>1521.6333333333332</v>
      </c>
      <c r="G357" s="36">
        <v>1493.2166666666665</v>
      </c>
      <c r="H357" s="36">
        <v>1620.9166666666667</v>
      </c>
      <c r="I357" s="36">
        <v>1649.3333333333333</v>
      </c>
      <c r="J357" s="36">
        <v>1684.7666666666669</v>
      </c>
      <c r="K357" s="31">
        <v>1613.9</v>
      </c>
      <c r="L357" s="31">
        <v>1550.05</v>
      </c>
      <c r="M357" s="31">
        <v>9.0857500000000009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800.85</v>
      </c>
      <c r="D358" s="36">
        <v>797.63333333333333</v>
      </c>
      <c r="E358" s="36">
        <v>790.4666666666667</v>
      </c>
      <c r="F358" s="36">
        <v>780.08333333333337</v>
      </c>
      <c r="G358" s="36">
        <v>772.91666666666674</v>
      </c>
      <c r="H358" s="36">
        <v>808.01666666666665</v>
      </c>
      <c r="I358" s="36">
        <v>815.18333333333339</v>
      </c>
      <c r="J358" s="36">
        <v>825.56666666666661</v>
      </c>
      <c r="K358" s="31">
        <v>804.8</v>
      </c>
      <c r="L358" s="31">
        <v>787.25</v>
      </c>
      <c r="M358" s="31">
        <v>14.51834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259.35000000000002</v>
      </c>
      <c r="D359" s="36">
        <v>260.93333333333334</v>
      </c>
      <c r="E359" s="36">
        <v>256.36666666666667</v>
      </c>
      <c r="F359" s="36">
        <v>253.38333333333333</v>
      </c>
      <c r="G359" s="36">
        <v>248.81666666666666</v>
      </c>
      <c r="H359" s="36">
        <v>263.91666666666669</v>
      </c>
      <c r="I359" s="36">
        <v>268.48333333333341</v>
      </c>
      <c r="J359" s="36">
        <v>271.4666666666667</v>
      </c>
      <c r="K359" s="31">
        <v>265.5</v>
      </c>
      <c r="L359" s="31">
        <v>257.95</v>
      </c>
      <c r="M359" s="31">
        <v>26.719760000000001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7146.55</v>
      </c>
      <c r="D360" s="36">
        <v>7156.2333333333336</v>
      </c>
      <c r="E360" s="36">
        <v>7066.0166666666673</v>
      </c>
      <c r="F360" s="36">
        <v>6985.4833333333336</v>
      </c>
      <c r="G360" s="36">
        <v>6895.2666666666673</v>
      </c>
      <c r="H360" s="36">
        <v>7236.7666666666673</v>
      </c>
      <c r="I360" s="36">
        <v>7326.9833333333345</v>
      </c>
      <c r="J360" s="36">
        <v>7407.5166666666673</v>
      </c>
      <c r="K360" s="31">
        <v>7246.45</v>
      </c>
      <c r="L360" s="31">
        <v>7075.7</v>
      </c>
      <c r="M360" s="31">
        <v>3.9888400000000002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216.35</v>
      </c>
      <c r="D361" s="36">
        <v>216.25</v>
      </c>
      <c r="E361" s="36">
        <v>214.6</v>
      </c>
      <c r="F361" s="36">
        <v>212.85</v>
      </c>
      <c r="G361" s="36">
        <v>211.2</v>
      </c>
      <c r="H361" s="36">
        <v>218</v>
      </c>
      <c r="I361" s="36">
        <v>219.64999999999998</v>
      </c>
      <c r="J361" s="36">
        <v>221.4</v>
      </c>
      <c r="K361" s="31">
        <v>217.9</v>
      </c>
      <c r="L361" s="31">
        <v>214.5</v>
      </c>
      <c r="M361" s="31">
        <v>52.100459999999998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4237.6000000000004</v>
      </c>
      <c r="D362" s="36">
        <v>4217.7333333333327</v>
      </c>
      <c r="E362" s="36">
        <v>4169.5166666666655</v>
      </c>
      <c r="F362" s="36">
        <v>4101.4333333333325</v>
      </c>
      <c r="G362" s="36">
        <v>4053.2166666666653</v>
      </c>
      <c r="H362" s="36">
        <v>4285.8166666666657</v>
      </c>
      <c r="I362" s="36">
        <v>4334.0333333333328</v>
      </c>
      <c r="J362" s="36">
        <v>4402.1166666666659</v>
      </c>
      <c r="K362" s="31">
        <v>4265.95</v>
      </c>
      <c r="L362" s="31">
        <v>4149.6499999999996</v>
      </c>
      <c r="M362" s="31">
        <v>0.20521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2280.8000000000002</v>
      </c>
      <c r="D363" s="36">
        <v>2270.8166666666671</v>
      </c>
      <c r="E363" s="36">
        <v>2236.8333333333339</v>
      </c>
      <c r="F363" s="36">
        <v>2192.8666666666668</v>
      </c>
      <c r="G363" s="36">
        <v>2158.8833333333337</v>
      </c>
      <c r="H363" s="36">
        <v>2314.7833333333342</v>
      </c>
      <c r="I363" s="36">
        <v>2348.7666666666669</v>
      </c>
      <c r="J363" s="36">
        <v>2392.7333333333345</v>
      </c>
      <c r="K363" s="31">
        <v>2304.8000000000002</v>
      </c>
      <c r="L363" s="31">
        <v>2226.85</v>
      </c>
      <c r="M363" s="31">
        <v>2.62168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3414.8</v>
      </c>
      <c r="D364" s="36">
        <v>3406.75</v>
      </c>
      <c r="E364" s="36">
        <v>3388.55</v>
      </c>
      <c r="F364" s="36">
        <v>3362.3</v>
      </c>
      <c r="G364" s="36">
        <v>3344.1000000000004</v>
      </c>
      <c r="H364" s="36">
        <v>3433</v>
      </c>
      <c r="I364" s="36">
        <v>3451.2</v>
      </c>
      <c r="J364" s="36">
        <v>3477.45</v>
      </c>
      <c r="K364" s="31">
        <v>3424.95</v>
      </c>
      <c r="L364" s="31">
        <v>3380.5</v>
      </c>
      <c r="M364" s="31">
        <v>4.8813399999999998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2647.5</v>
      </c>
      <c r="D365" s="36">
        <v>2652.4666666666667</v>
      </c>
      <c r="E365" s="36">
        <v>2638.0333333333333</v>
      </c>
      <c r="F365" s="36">
        <v>2628.5666666666666</v>
      </c>
      <c r="G365" s="36">
        <v>2614.1333333333332</v>
      </c>
      <c r="H365" s="36">
        <v>2661.9333333333334</v>
      </c>
      <c r="I365" s="36">
        <v>2676.3666666666668</v>
      </c>
      <c r="J365" s="36">
        <v>2685.8333333333335</v>
      </c>
      <c r="K365" s="31">
        <v>2666.9</v>
      </c>
      <c r="L365" s="31">
        <v>2643</v>
      </c>
      <c r="M365" s="31">
        <v>4.6459099999999998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962.3</v>
      </c>
      <c r="D366" s="36">
        <v>967.98333333333323</v>
      </c>
      <c r="E366" s="36">
        <v>954.31666666666649</v>
      </c>
      <c r="F366" s="36">
        <v>946.33333333333326</v>
      </c>
      <c r="G366" s="36">
        <v>932.66666666666652</v>
      </c>
      <c r="H366" s="36">
        <v>975.96666666666647</v>
      </c>
      <c r="I366" s="36">
        <v>989.63333333333321</v>
      </c>
      <c r="J366" s="36">
        <v>997.61666666666645</v>
      </c>
      <c r="K366" s="31">
        <v>981.65</v>
      </c>
      <c r="L366" s="31">
        <v>960</v>
      </c>
      <c r="M366" s="31">
        <v>11.30733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126.6</v>
      </c>
      <c r="D367" s="36">
        <v>126.59999999999998</v>
      </c>
      <c r="E367" s="36">
        <v>124.24999999999997</v>
      </c>
      <c r="F367" s="36">
        <v>121.89999999999999</v>
      </c>
      <c r="G367" s="36">
        <v>119.54999999999998</v>
      </c>
      <c r="H367" s="36">
        <v>128.94999999999996</v>
      </c>
      <c r="I367" s="36">
        <v>131.29999999999995</v>
      </c>
      <c r="J367" s="36">
        <v>133.64999999999995</v>
      </c>
      <c r="K367" s="31">
        <v>128.94999999999999</v>
      </c>
      <c r="L367" s="31">
        <v>124.25</v>
      </c>
      <c r="M367" s="31">
        <v>47.01061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812.95</v>
      </c>
      <c r="D368" s="36">
        <v>808.58333333333337</v>
      </c>
      <c r="E368" s="36">
        <v>798.4666666666667</v>
      </c>
      <c r="F368" s="36">
        <v>783.98333333333335</v>
      </c>
      <c r="G368" s="36">
        <v>773.86666666666667</v>
      </c>
      <c r="H368" s="36">
        <v>823.06666666666672</v>
      </c>
      <c r="I368" s="36">
        <v>833.18333333333328</v>
      </c>
      <c r="J368" s="36">
        <v>847.66666666666674</v>
      </c>
      <c r="K368" s="31">
        <v>818.7</v>
      </c>
      <c r="L368" s="31">
        <v>794.1</v>
      </c>
      <c r="M368" s="31">
        <v>3.35501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342.95</v>
      </c>
      <c r="D369" s="36">
        <v>344.83333333333331</v>
      </c>
      <c r="E369" s="36">
        <v>340.01666666666665</v>
      </c>
      <c r="F369" s="36">
        <v>337.08333333333331</v>
      </c>
      <c r="G369" s="36">
        <v>332.26666666666665</v>
      </c>
      <c r="H369" s="36">
        <v>347.76666666666665</v>
      </c>
      <c r="I369" s="36">
        <v>352.58333333333337</v>
      </c>
      <c r="J369" s="36">
        <v>355.51666666666665</v>
      </c>
      <c r="K369" s="31">
        <v>349.65</v>
      </c>
      <c r="L369" s="31">
        <v>341.9</v>
      </c>
      <c r="M369" s="31">
        <v>3.2105000000000001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1518.2</v>
      </c>
      <c r="D370" s="36">
        <v>1529.4666666666665</v>
      </c>
      <c r="E370" s="36">
        <v>1500.9333333333329</v>
      </c>
      <c r="F370" s="36">
        <v>1483.6666666666665</v>
      </c>
      <c r="G370" s="36">
        <v>1455.133333333333</v>
      </c>
      <c r="H370" s="36">
        <v>1546.7333333333329</v>
      </c>
      <c r="I370" s="36">
        <v>1575.2666666666662</v>
      </c>
      <c r="J370" s="36">
        <v>1592.5333333333328</v>
      </c>
      <c r="K370" s="31">
        <v>1558</v>
      </c>
      <c r="L370" s="31">
        <v>1512.2</v>
      </c>
      <c r="M370" s="31">
        <v>0.39133000000000001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5678.75</v>
      </c>
      <c r="D371" s="36">
        <v>5676.4000000000005</v>
      </c>
      <c r="E371" s="36">
        <v>5639.3500000000013</v>
      </c>
      <c r="F371" s="36">
        <v>5599.9500000000007</v>
      </c>
      <c r="G371" s="36">
        <v>5562.9000000000015</v>
      </c>
      <c r="H371" s="36">
        <v>5715.8000000000011</v>
      </c>
      <c r="I371" s="36">
        <v>5752.85</v>
      </c>
      <c r="J371" s="36">
        <v>5792.2500000000009</v>
      </c>
      <c r="K371" s="31">
        <v>5713.45</v>
      </c>
      <c r="L371" s="31">
        <v>5637</v>
      </c>
      <c r="M371" s="31">
        <v>3.1092300000000002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1031.55</v>
      </c>
      <c r="D372" s="36">
        <v>1032.3999999999999</v>
      </c>
      <c r="E372" s="36">
        <v>1020.8499999999997</v>
      </c>
      <c r="F372" s="36">
        <v>1010.1499999999999</v>
      </c>
      <c r="G372" s="36">
        <v>998.59999999999968</v>
      </c>
      <c r="H372" s="36">
        <v>1043.0999999999997</v>
      </c>
      <c r="I372" s="36">
        <v>1054.6499999999999</v>
      </c>
      <c r="J372" s="36">
        <v>1065.3499999999997</v>
      </c>
      <c r="K372" s="31">
        <v>1043.95</v>
      </c>
      <c r="L372" s="31">
        <v>1021.7</v>
      </c>
      <c r="M372" s="31">
        <v>1.2183999999999999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440.55</v>
      </c>
      <c r="D373" s="36">
        <v>440.0333333333333</v>
      </c>
      <c r="E373" s="36">
        <v>437.06666666666661</v>
      </c>
      <c r="F373" s="36">
        <v>433.58333333333331</v>
      </c>
      <c r="G373" s="36">
        <v>430.61666666666662</v>
      </c>
      <c r="H373" s="36">
        <v>443.51666666666659</v>
      </c>
      <c r="I373" s="36">
        <v>446.48333333333329</v>
      </c>
      <c r="J373" s="36">
        <v>449.96666666666658</v>
      </c>
      <c r="K373" s="31">
        <v>443</v>
      </c>
      <c r="L373" s="31">
        <v>436.55</v>
      </c>
      <c r="M373" s="31">
        <v>24.18357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411.8</v>
      </c>
      <c r="D374" s="36">
        <v>411.41666666666669</v>
      </c>
      <c r="E374" s="36">
        <v>406.13333333333338</v>
      </c>
      <c r="F374" s="36">
        <v>400.4666666666667</v>
      </c>
      <c r="G374" s="36">
        <v>395.18333333333339</v>
      </c>
      <c r="H374" s="36">
        <v>417.08333333333337</v>
      </c>
      <c r="I374" s="36">
        <v>422.36666666666667</v>
      </c>
      <c r="J374" s="36">
        <v>428.03333333333336</v>
      </c>
      <c r="K374" s="31">
        <v>416.7</v>
      </c>
      <c r="L374" s="31">
        <v>405.75</v>
      </c>
      <c r="M374" s="31">
        <v>141.04514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231.85</v>
      </c>
      <c r="D375" s="36">
        <v>233.4</v>
      </c>
      <c r="E375" s="36">
        <v>229.9</v>
      </c>
      <c r="F375" s="36">
        <v>227.95</v>
      </c>
      <c r="G375" s="36">
        <v>224.45</v>
      </c>
      <c r="H375" s="36">
        <v>235.35000000000002</v>
      </c>
      <c r="I375" s="36">
        <v>238.85000000000002</v>
      </c>
      <c r="J375" s="36">
        <v>240.80000000000004</v>
      </c>
      <c r="K375" s="31">
        <v>236.9</v>
      </c>
      <c r="L375" s="31">
        <v>231.45</v>
      </c>
      <c r="M375" s="31">
        <v>290.51897000000002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569.85</v>
      </c>
      <c r="D376" s="36">
        <v>572.66666666666663</v>
      </c>
      <c r="E376" s="36">
        <v>560.33333333333326</v>
      </c>
      <c r="F376" s="36">
        <v>550.81666666666661</v>
      </c>
      <c r="G376" s="36">
        <v>538.48333333333323</v>
      </c>
      <c r="H376" s="36">
        <v>582.18333333333328</v>
      </c>
      <c r="I376" s="36">
        <v>594.51666666666654</v>
      </c>
      <c r="J376" s="36">
        <v>604.0333333333333</v>
      </c>
      <c r="K376" s="31">
        <v>585</v>
      </c>
      <c r="L376" s="31">
        <v>563.15</v>
      </c>
      <c r="M376" s="31">
        <v>46.66001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1139.3499999999999</v>
      </c>
      <c r="D377" s="36">
        <v>1133.5166666666667</v>
      </c>
      <c r="E377" s="36">
        <v>1113.1333333333332</v>
      </c>
      <c r="F377" s="36">
        <v>1086.9166666666665</v>
      </c>
      <c r="G377" s="36">
        <v>1066.5333333333331</v>
      </c>
      <c r="H377" s="36">
        <v>1159.7333333333333</v>
      </c>
      <c r="I377" s="36">
        <v>1180.116666666667</v>
      </c>
      <c r="J377" s="36">
        <v>1206.3333333333335</v>
      </c>
      <c r="K377" s="31">
        <v>1153.9000000000001</v>
      </c>
      <c r="L377" s="31">
        <v>1107.3</v>
      </c>
      <c r="M377" s="31">
        <v>7.5938100000000004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750.75</v>
      </c>
      <c r="D378" s="36">
        <v>742.88333333333333</v>
      </c>
      <c r="E378" s="36">
        <v>715.76666666666665</v>
      </c>
      <c r="F378" s="36">
        <v>680.7833333333333</v>
      </c>
      <c r="G378" s="36">
        <v>653.66666666666663</v>
      </c>
      <c r="H378" s="36">
        <v>777.86666666666667</v>
      </c>
      <c r="I378" s="36">
        <v>804.98333333333323</v>
      </c>
      <c r="J378" s="36">
        <v>839.9666666666667</v>
      </c>
      <c r="K378" s="31">
        <v>770</v>
      </c>
      <c r="L378" s="31">
        <v>707.9</v>
      </c>
      <c r="M378" s="31">
        <v>17.822179999999999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182.95</v>
      </c>
      <c r="D379" s="36">
        <v>182.73333333333335</v>
      </c>
      <c r="E379" s="36">
        <v>180.76666666666671</v>
      </c>
      <c r="F379" s="36">
        <v>178.58333333333337</v>
      </c>
      <c r="G379" s="36">
        <v>176.61666666666673</v>
      </c>
      <c r="H379" s="36">
        <v>184.91666666666669</v>
      </c>
      <c r="I379" s="36">
        <v>186.88333333333333</v>
      </c>
      <c r="J379" s="36">
        <v>189.06666666666666</v>
      </c>
      <c r="K379" s="31">
        <v>184.7</v>
      </c>
      <c r="L379" s="31">
        <v>180.55</v>
      </c>
      <c r="M379" s="31">
        <v>4.1745999999999999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17351.5</v>
      </c>
      <c r="D380" s="36">
        <v>17394.866666666665</v>
      </c>
      <c r="E380" s="36">
        <v>17257.633333333331</v>
      </c>
      <c r="F380" s="36">
        <v>17163.766666666666</v>
      </c>
      <c r="G380" s="36">
        <v>17026.533333333333</v>
      </c>
      <c r="H380" s="36">
        <v>17488.73333333333</v>
      </c>
      <c r="I380" s="36">
        <v>17625.96666666666</v>
      </c>
      <c r="J380" s="36">
        <v>17719.833333333328</v>
      </c>
      <c r="K380" s="31">
        <v>17532.099999999999</v>
      </c>
      <c r="L380" s="31">
        <v>17301</v>
      </c>
      <c r="M380" s="31">
        <v>0.10410999999999999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91.35</v>
      </c>
      <c r="D381" s="36">
        <v>91.316666666666677</v>
      </c>
      <c r="E381" s="36">
        <v>90.433333333333351</v>
      </c>
      <c r="F381" s="36">
        <v>89.51666666666668</v>
      </c>
      <c r="G381" s="36">
        <v>88.633333333333354</v>
      </c>
      <c r="H381" s="36">
        <v>92.233333333333348</v>
      </c>
      <c r="I381" s="36">
        <v>93.116666666666674</v>
      </c>
      <c r="J381" s="36">
        <v>94.033333333333346</v>
      </c>
      <c r="K381" s="31">
        <v>92.2</v>
      </c>
      <c r="L381" s="31">
        <v>90.4</v>
      </c>
      <c r="M381" s="31">
        <v>359.97451999999998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1811.05</v>
      </c>
      <c r="D382" s="36">
        <v>1806.1499999999999</v>
      </c>
      <c r="E382" s="36">
        <v>1781.8999999999996</v>
      </c>
      <c r="F382" s="36">
        <v>1752.7499999999998</v>
      </c>
      <c r="G382" s="36">
        <v>1728.4999999999995</v>
      </c>
      <c r="H382" s="36">
        <v>1835.2999999999997</v>
      </c>
      <c r="I382" s="36">
        <v>1859.5500000000002</v>
      </c>
      <c r="J382" s="36">
        <v>1888.6999999999998</v>
      </c>
      <c r="K382" s="31">
        <v>1830.4</v>
      </c>
      <c r="L382" s="31">
        <v>1777</v>
      </c>
      <c r="M382" s="31">
        <v>12.3416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513.15</v>
      </c>
      <c r="D383" s="36">
        <v>507.36666666666662</v>
      </c>
      <c r="E383" s="36">
        <v>496.33333333333326</v>
      </c>
      <c r="F383" s="36">
        <v>479.51666666666665</v>
      </c>
      <c r="G383" s="36">
        <v>468.48333333333329</v>
      </c>
      <c r="H383" s="36">
        <v>524.18333333333317</v>
      </c>
      <c r="I383" s="36">
        <v>535.2166666666667</v>
      </c>
      <c r="J383" s="36">
        <v>552.03333333333319</v>
      </c>
      <c r="K383" s="31">
        <v>518.4</v>
      </c>
      <c r="L383" s="31">
        <v>490.55</v>
      </c>
      <c r="M383" s="31">
        <v>11.44014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1563.7</v>
      </c>
      <c r="D384" s="36">
        <v>1582.55</v>
      </c>
      <c r="E384" s="36">
        <v>1535.1499999999999</v>
      </c>
      <c r="F384" s="36">
        <v>1506.6</v>
      </c>
      <c r="G384" s="36">
        <v>1459.1999999999998</v>
      </c>
      <c r="H384" s="36">
        <v>1611.1</v>
      </c>
      <c r="I384" s="36">
        <v>1658.5</v>
      </c>
      <c r="J384" s="36">
        <v>1687.05</v>
      </c>
      <c r="K384" s="31">
        <v>1629.95</v>
      </c>
      <c r="L384" s="31">
        <v>1554</v>
      </c>
      <c r="M384" s="31">
        <v>2.9588199999999998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182.6</v>
      </c>
      <c r="D385" s="36">
        <v>182.04999999999998</v>
      </c>
      <c r="E385" s="36">
        <v>179.89999999999998</v>
      </c>
      <c r="F385" s="36">
        <v>177.2</v>
      </c>
      <c r="G385" s="36">
        <v>175.04999999999998</v>
      </c>
      <c r="H385" s="36">
        <v>184.74999999999997</v>
      </c>
      <c r="I385" s="36">
        <v>186.9</v>
      </c>
      <c r="J385" s="36">
        <v>189.59999999999997</v>
      </c>
      <c r="K385" s="31">
        <v>184.2</v>
      </c>
      <c r="L385" s="31">
        <v>179.35</v>
      </c>
      <c r="M385" s="31">
        <v>149.40222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152.25</v>
      </c>
      <c r="D386" s="36">
        <v>151.98333333333335</v>
      </c>
      <c r="E386" s="36">
        <v>149.91666666666669</v>
      </c>
      <c r="F386" s="36">
        <v>147.58333333333334</v>
      </c>
      <c r="G386" s="36">
        <v>145.51666666666668</v>
      </c>
      <c r="H386" s="36">
        <v>154.31666666666669</v>
      </c>
      <c r="I386" s="36">
        <v>156.38333333333335</v>
      </c>
      <c r="J386" s="36">
        <v>158.7166666666667</v>
      </c>
      <c r="K386" s="31">
        <v>154.05000000000001</v>
      </c>
      <c r="L386" s="31">
        <v>149.65</v>
      </c>
      <c r="M386" s="31">
        <v>36.401130000000002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1151.25</v>
      </c>
      <c r="D387" s="36">
        <v>1147.75</v>
      </c>
      <c r="E387" s="36">
        <v>1124.5</v>
      </c>
      <c r="F387" s="36">
        <v>1097.75</v>
      </c>
      <c r="G387" s="36">
        <v>1074.5</v>
      </c>
      <c r="H387" s="36">
        <v>1174.5</v>
      </c>
      <c r="I387" s="36">
        <v>1197.75</v>
      </c>
      <c r="J387" s="36">
        <v>1224.5</v>
      </c>
      <c r="K387" s="31">
        <v>1171</v>
      </c>
      <c r="L387" s="31">
        <v>1121</v>
      </c>
      <c r="M387" s="31">
        <v>2.1196899999999999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388.45</v>
      </c>
      <c r="D388" s="36">
        <v>387.7</v>
      </c>
      <c r="E388" s="36">
        <v>373.4</v>
      </c>
      <c r="F388" s="36">
        <v>358.34999999999997</v>
      </c>
      <c r="G388" s="36">
        <v>344.04999999999995</v>
      </c>
      <c r="H388" s="36">
        <v>402.75</v>
      </c>
      <c r="I388" s="36">
        <v>417.05000000000007</v>
      </c>
      <c r="J388" s="36">
        <v>432.1</v>
      </c>
      <c r="K388" s="31">
        <v>402</v>
      </c>
      <c r="L388" s="31">
        <v>372.65</v>
      </c>
      <c r="M388" s="31">
        <v>65.945160000000001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259.45</v>
      </c>
      <c r="D389" s="36">
        <v>258.76666666666665</v>
      </c>
      <c r="E389" s="36">
        <v>253.13333333333333</v>
      </c>
      <c r="F389" s="36">
        <v>246.81666666666666</v>
      </c>
      <c r="G389" s="36">
        <v>241.18333333333334</v>
      </c>
      <c r="H389" s="36">
        <v>265.08333333333331</v>
      </c>
      <c r="I389" s="36">
        <v>270.71666666666664</v>
      </c>
      <c r="J389" s="36">
        <v>277.0333333333333</v>
      </c>
      <c r="K389" s="31">
        <v>264.39999999999998</v>
      </c>
      <c r="L389" s="31">
        <v>252.45</v>
      </c>
      <c r="M389" s="31">
        <v>23.373799999999999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156.6</v>
      </c>
      <c r="D390" s="36">
        <v>157</v>
      </c>
      <c r="E390" s="36">
        <v>154.75</v>
      </c>
      <c r="F390" s="36">
        <v>152.9</v>
      </c>
      <c r="G390" s="36">
        <v>150.65</v>
      </c>
      <c r="H390" s="36">
        <v>158.85</v>
      </c>
      <c r="I390" s="36">
        <v>161.1</v>
      </c>
      <c r="J390" s="36">
        <v>162.94999999999999</v>
      </c>
      <c r="K390" s="31">
        <v>159.25</v>
      </c>
      <c r="L390" s="31">
        <v>155.15</v>
      </c>
      <c r="M390" s="31">
        <v>47.537880000000001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3426.9</v>
      </c>
      <c r="D391" s="36">
        <v>3443.9666666666667</v>
      </c>
      <c r="E391" s="36">
        <v>3367.9333333333334</v>
      </c>
      <c r="F391" s="36">
        <v>3308.9666666666667</v>
      </c>
      <c r="G391" s="36">
        <v>3232.9333333333334</v>
      </c>
      <c r="H391" s="36">
        <v>3502.9333333333334</v>
      </c>
      <c r="I391" s="36">
        <v>3578.9666666666672</v>
      </c>
      <c r="J391" s="36">
        <v>3637.9333333333334</v>
      </c>
      <c r="K391" s="31">
        <v>3520</v>
      </c>
      <c r="L391" s="31">
        <v>3385</v>
      </c>
      <c r="M391" s="31">
        <v>0.69142000000000003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83.75</v>
      </c>
      <c r="D392" s="36">
        <v>83.716666666666669</v>
      </c>
      <c r="E392" s="36">
        <v>81.433333333333337</v>
      </c>
      <c r="F392" s="36">
        <v>79.116666666666674</v>
      </c>
      <c r="G392" s="36">
        <v>76.833333333333343</v>
      </c>
      <c r="H392" s="36">
        <v>86.033333333333331</v>
      </c>
      <c r="I392" s="36">
        <v>88.316666666666663</v>
      </c>
      <c r="J392" s="36">
        <v>90.633333333333326</v>
      </c>
      <c r="K392" s="31">
        <v>86</v>
      </c>
      <c r="L392" s="31">
        <v>81.400000000000006</v>
      </c>
      <c r="M392" s="31">
        <v>166.50197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1745.55</v>
      </c>
      <c r="D393" s="36">
        <v>1753.1833333333334</v>
      </c>
      <c r="E393" s="36">
        <v>1732.3666666666668</v>
      </c>
      <c r="F393" s="36">
        <v>1719.1833333333334</v>
      </c>
      <c r="G393" s="36">
        <v>1698.3666666666668</v>
      </c>
      <c r="H393" s="36">
        <v>1766.3666666666668</v>
      </c>
      <c r="I393" s="36">
        <v>1787.1833333333334</v>
      </c>
      <c r="J393" s="36">
        <v>1800.3666666666668</v>
      </c>
      <c r="K393" s="31">
        <v>1774</v>
      </c>
      <c r="L393" s="31">
        <v>1740</v>
      </c>
      <c r="M393" s="31">
        <v>2.0877300000000001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287.35000000000002</v>
      </c>
      <c r="D394" s="36">
        <v>289.08333333333331</v>
      </c>
      <c r="E394" s="36">
        <v>284.96666666666664</v>
      </c>
      <c r="F394" s="36">
        <v>282.58333333333331</v>
      </c>
      <c r="G394" s="36">
        <v>278.46666666666664</v>
      </c>
      <c r="H394" s="36">
        <v>291.46666666666664</v>
      </c>
      <c r="I394" s="36">
        <v>295.58333333333331</v>
      </c>
      <c r="J394" s="36">
        <v>297.96666666666664</v>
      </c>
      <c r="K394" s="31">
        <v>293.2</v>
      </c>
      <c r="L394" s="31">
        <v>286.7</v>
      </c>
      <c r="M394" s="31">
        <v>72.504679999999993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435.1</v>
      </c>
      <c r="D395" s="36">
        <v>433.41666666666669</v>
      </c>
      <c r="E395" s="36">
        <v>425.23333333333335</v>
      </c>
      <c r="F395" s="36">
        <v>415.36666666666667</v>
      </c>
      <c r="G395" s="36">
        <v>407.18333333333334</v>
      </c>
      <c r="H395" s="36">
        <v>443.28333333333336</v>
      </c>
      <c r="I395" s="36">
        <v>451.46666666666664</v>
      </c>
      <c r="J395" s="36">
        <v>461.33333333333337</v>
      </c>
      <c r="K395" s="31">
        <v>441.6</v>
      </c>
      <c r="L395" s="31">
        <v>423.55</v>
      </c>
      <c r="M395" s="31">
        <v>131.71235999999999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175.55</v>
      </c>
      <c r="D396" s="36">
        <v>175.65</v>
      </c>
      <c r="E396" s="36">
        <v>173.9</v>
      </c>
      <c r="F396" s="36">
        <v>172.25</v>
      </c>
      <c r="G396" s="36">
        <v>170.5</v>
      </c>
      <c r="H396" s="36">
        <v>177.3</v>
      </c>
      <c r="I396" s="36">
        <v>179.05</v>
      </c>
      <c r="J396" s="36">
        <v>180.70000000000002</v>
      </c>
      <c r="K396" s="31">
        <v>177.4</v>
      </c>
      <c r="L396" s="31">
        <v>174</v>
      </c>
      <c r="M396" s="31">
        <v>18.918389999999999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909.45</v>
      </c>
      <c r="D397" s="36">
        <v>910.16666666666663</v>
      </c>
      <c r="E397" s="36">
        <v>907.58333333333326</v>
      </c>
      <c r="F397" s="36">
        <v>905.71666666666658</v>
      </c>
      <c r="G397" s="36">
        <v>903.13333333333321</v>
      </c>
      <c r="H397" s="36">
        <v>912.0333333333333</v>
      </c>
      <c r="I397" s="36">
        <v>914.61666666666656</v>
      </c>
      <c r="J397" s="36">
        <v>916.48333333333335</v>
      </c>
      <c r="K397" s="31">
        <v>912.75</v>
      </c>
      <c r="L397" s="31">
        <v>908.3</v>
      </c>
      <c r="M397" s="31">
        <v>0.5796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2521</v>
      </c>
      <c r="D398" s="36">
        <v>2515.6166666666663</v>
      </c>
      <c r="E398" s="36">
        <v>2496.3333333333326</v>
      </c>
      <c r="F398" s="36">
        <v>2471.6666666666661</v>
      </c>
      <c r="G398" s="36">
        <v>2452.3833333333323</v>
      </c>
      <c r="H398" s="36">
        <v>2540.2833333333328</v>
      </c>
      <c r="I398" s="36">
        <v>2559.5666666666666</v>
      </c>
      <c r="J398" s="36">
        <v>2584.2333333333331</v>
      </c>
      <c r="K398" s="31">
        <v>2534.9</v>
      </c>
      <c r="L398" s="31">
        <v>2490.9499999999998</v>
      </c>
      <c r="M398" s="31">
        <v>70.825940000000003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112.7</v>
      </c>
      <c r="D399" s="36">
        <v>112.88333333333333</v>
      </c>
      <c r="E399" s="36">
        <v>112.16666666666666</v>
      </c>
      <c r="F399" s="36">
        <v>111.63333333333333</v>
      </c>
      <c r="G399" s="36">
        <v>110.91666666666666</v>
      </c>
      <c r="H399" s="36">
        <v>113.41666666666666</v>
      </c>
      <c r="I399" s="36">
        <v>114.13333333333333</v>
      </c>
      <c r="J399" s="36">
        <v>114.66666666666666</v>
      </c>
      <c r="K399" s="31">
        <v>113.6</v>
      </c>
      <c r="L399" s="31">
        <v>112.35</v>
      </c>
      <c r="M399" s="31">
        <v>16.851179999999999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762.5</v>
      </c>
      <c r="D400" s="36">
        <v>761.51666666666677</v>
      </c>
      <c r="E400" s="36">
        <v>751.03333333333353</v>
      </c>
      <c r="F400" s="36">
        <v>739.56666666666672</v>
      </c>
      <c r="G400" s="36">
        <v>729.08333333333348</v>
      </c>
      <c r="H400" s="36">
        <v>772.98333333333358</v>
      </c>
      <c r="I400" s="36">
        <v>783.46666666666692</v>
      </c>
      <c r="J400" s="36">
        <v>794.93333333333362</v>
      </c>
      <c r="K400" s="31">
        <v>772</v>
      </c>
      <c r="L400" s="31">
        <v>750.05</v>
      </c>
      <c r="M400" s="31">
        <v>1.9036999999999999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519.4</v>
      </c>
      <c r="D401" s="36">
        <v>517.6</v>
      </c>
      <c r="E401" s="36">
        <v>510.80000000000007</v>
      </c>
      <c r="F401" s="36">
        <v>502.20000000000005</v>
      </c>
      <c r="G401" s="36">
        <v>495.40000000000009</v>
      </c>
      <c r="H401" s="36">
        <v>526.20000000000005</v>
      </c>
      <c r="I401" s="36">
        <v>533</v>
      </c>
      <c r="J401" s="36">
        <v>541.6</v>
      </c>
      <c r="K401" s="31">
        <v>524.4</v>
      </c>
      <c r="L401" s="31">
        <v>509</v>
      </c>
      <c r="M401" s="31">
        <v>10.845359999999999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814.15</v>
      </c>
      <c r="D402" s="36">
        <v>815.94999999999993</v>
      </c>
      <c r="E402" s="36">
        <v>808.19999999999982</v>
      </c>
      <c r="F402" s="36">
        <v>802.24999999999989</v>
      </c>
      <c r="G402" s="36">
        <v>794.49999999999977</v>
      </c>
      <c r="H402" s="36">
        <v>821.89999999999986</v>
      </c>
      <c r="I402" s="36">
        <v>829.65000000000009</v>
      </c>
      <c r="J402" s="36">
        <v>835.59999999999991</v>
      </c>
      <c r="K402" s="31">
        <v>823.7</v>
      </c>
      <c r="L402" s="31">
        <v>810</v>
      </c>
      <c r="M402" s="31">
        <v>0.72367999999999999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1610</v>
      </c>
      <c r="D403" s="36">
        <v>1612.3666666666668</v>
      </c>
      <c r="E403" s="36">
        <v>1599.7333333333336</v>
      </c>
      <c r="F403" s="36">
        <v>1589.4666666666667</v>
      </c>
      <c r="G403" s="36">
        <v>1576.8333333333335</v>
      </c>
      <c r="H403" s="36">
        <v>1622.6333333333337</v>
      </c>
      <c r="I403" s="36">
        <v>1635.2666666666669</v>
      </c>
      <c r="J403" s="36">
        <v>1645.5333333333338</v>
      </c>
      <c r="K403" s="31">
        <v>1625</v>
      </c>
      <c r="L403" s="31">
        <v>1602.1</v>
      </c>
      <c r="M403" s="31">
        <v>1.8564099999999999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97.95</v>
      </c>
      <c r="D404" s="36">
        <v>98.266666666666666</v>
      </c>
      <c r="E404" s="36">
        <v>97.183333333333337</v>
      </c>
      <c r="F404" s="36">
        <v>96.416666666666671</v>
      </c>
      <c r="G404" s="36">
        <v>95.333333333333343</v>
      </c>
      <c r="H404" s="36">
        <v>99.033333333333331</v>
      </c>
      <c r="I404" s="36">
        <v>100.11666666666667</v>
      </c>
      <c r="J404" s="36">
        <v>100.88333333333333</v>
      </c>
      <c r="K404" s="31">
        <v>99.35</v>
      </c>
      <c r="L404" s="31">
        <v>97.5</v>
      </c>
      <c r="M404" s="31">
        <v>89.214939999999999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8111.8</v>
      </c>
      <c r="D405" s="36">
        <v>8071.3166666666666</v>
      </c>
      <c r="E405" s="36">
        <v>7975.2333333333336</v>
      </c>
      <c r="F405" s="36">
        <v>7838.666666666667</v>
      </c>
      <c r="G405" s="36">
        <v>7742.5833333333339</v>
      </c>
      <c r="H405" s="36">
        <v>8207.8833333333332</v>
      </c>
      <c r="I405" s="36">
        <v>8303.9666666666672</v>
      </c>
      <c r="J405" s="36">
        <v>8440.5333333333328</v>
      </c>
      <c r="K405" s="31">
        <v>8167.4</v>
      </c>
      <c r="L405" s="31">
        <v>7934.75</v>
      </c>
      <c r="M405" s="31">
        <v>0.26989000000000002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1404.9</v>
      </c>
      <c r="D406" s="36">
        <v>1407.55</v>
      </c>
      <c r="E406" s="36">
        <v>1391.1</v>
      </c>
      <c r="F406" s="36">
        <v>1377.3</v>
      </c>
      <c r="G406" s="36">
        <v>1360.85</v>
      </c>
      <c r="H406" s="36">
        <v>1421.35</v>
      </c>
      <c r="I406" s="36">
        <v>1437.8000000000002</v>
      </c>
      <c r="J406" s="36">
        <v>1451.6</v>
      </c>
      <c r="K406" s="31">
        <v>1424</v>
      </c>
      <c r="L406" s="31">
        <v>1393.75</v>
      </c>
      <c r="M406" s="31">
        <v>0.92596000000000001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781.2</v>
      </c>
      <c r="D407" s="36">
        <v>781.81666666666661</v>
      </c>
      <c r="E407" s="36">
        <v>774.83333333333326</v>
      </c>
      <c r="F407" s="36">
        <v>768.4666666666667</v>
      </c>
      <c r="G407" s="36">
        <v>761.48333333333335</v>
      </c>
      <c r="H407" s="36">
        <v>788.18333333333317</v>
      </c>
      <c r="I407" s="36">
        <v>795.16666666666652</v>
      </c>
      <c r="J407" s="36">
        <v>801.53333333333308</v>
      </c>
      <c r="K407" s="31">
        <v>788.8</v>
      </c>
      <c r="L407" s="31">
        <v>775.45</v>
      </c>
      <c r="M407" s="31">
        <v>16.733090000000001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1446.95</v>
      </c>
      <c r="D408" s="36">
        <v>1450</v>
      </c>
      <c r="E408" s="36">
        <v>1438.6</v>
      </c>
      <c r="F408" s="36">
        <v>1430.25</v>
      </c>
      <c r="G408" s="36">
        <v>1418.85</v>
      </c>
      <c r="H408" s="36">
        <v>1458.35</v>
      </c>
      <c r="I408" s="36">
        <v>1469.75</v>
      </c>
      <c r="J408" s="36">
        <v>1478.1</v>
      </c>
      <c r="K408" s="31">
        <v>1461.4</v>
      </c>
      <c r="L408" s="31">
        <v>1441.65</v>
      </c>
      <c r="M408" s="31">
        <v>15.80916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3070.15</v>
      </c>
      <c r="D409" s="36">
        <v>3062.7833333333333</v>
      </c>
      <c r="E409" s="36">
        <v>3047.3666666666668</v>
      </c>
      <c r="F409" s="36">
        <v>3024.5833333333335</v>
      </c>
      <c r="G409" s="36">
        <v>3009.166666666667</v>
      </c>
      <c r="H409" s="36">
        <v>3085.5666666666666</v>
      </c>
      <c r="I409" s="36">
        <v>3100.9833333333336</v>
      </c>
      <c r="J409" s="36">
        <v>3123.7666666666664</v>
      </c>
      <c r="K409" s="31">
        <v>3078.2</v>
      </c>
      <c r="L409" s="31">
        <v>3040</v>
      </c>
      <c r="M409" s="31">
        <v>0.36464000000000002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432.6</v>
      </c>
      <c r="D410" s="36">
        <v>431.73333333333329</v>
      </c>
      <c r="E410" s="36">
        <v>428.51666666666659</v>
      </c>
      <c r="F410" s="36">
        <v>424.43333333333328</v>
      </c>
      <c r="G410" s="36">
        <v>421.21666666666658</v>
      </c>
      <c r="H410" s="36">
        <v>435.81666666666661</v>
      </c>
      <c r="I410" s="36">
        <v>439.0333333333333</v>
      </c>
      <c r="J410" s="36">
        <v>443.11666666666662</v>
      </c>
      <c r="K410" s="31">
        <v>434.95</v>
      </c>
      <c r="L410" s="31">
        <v>427.65</v>
      </c>
      <c r="M410" s="31">
        <v>0.88017000000000001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683.55</v>
      </c>
      <c r="D411" s="36">
        <v>688.6</v>
      </c>
      <c r="E411" s="36">
        <v>677.35</v>
      </c>
      <c r="F411" s="36">
        <v>671.15</v>
      </c>
      <c r="G411" s="36">
        <v>659.9</v>
      </c>
      <c r="H411" s="36">
        <v>694.80000000000007</v>
      </c>
      <c r="I411" s="36">
        <v>706.05000000000007</v>
      </c>
      <c r="J411" s="36">
        <v>712.25000000000011</v>
      </c>
      <c r="K411" s="31">
        <v>699.85</v>
      </c>
      <c r="L411" s="31">
        <v>682.4</v>
      </c>
      <c r="M411" s="31">
        <v>0.42418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28557</v>
      </c>
      <c r="D412" s="36">
        <v>28632.100000000002</v>
      </c>
      <c r="E412" s="36">
        <v>28404.900000000005</v>
      </c>
      <c r="F412" s="36">
        <v>28252.800000000003</v>
      </c>
      <c r="G412" s="36">
        <v>28025.600000000006</v>
      </c>
      <c r="H412" s="36">
        <v>28784.200000000004</v>
      </c>
      <c r="I412" s="36">
        <v>29011.4</v>
      </c>
      <c r="J412" s="36">
        <v>29163.500000000004</v>
      </c>
      <c r="K412" s="31">
        <v>28859.3</v>
      </c>
      <c r="L412" s="31">
        <v>28480</v>
      </c>
      <c r="M412" s="31">
        <v>9.6329999999999999E-2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49</v>
      </c>
      <c r="D413" s="36">
        <v>49.6</v>
      </c>
      <c r="E413" s="36">
        <v>48.2</v>
      </c>
      <c r="F413" s="36">
        <v>47.4</v>
      </c>
      <c r="G413" s="36">
        <v>46</v>
      </c>
      <c r="H413" s="36">
        <v>50.400000000000006</v>
      </c>
      <c r="I413" s="36">
        <v>51.8</v>
      </c>
      <c r="J413" s="36">
        <v>52.600000000000009</v>
      </c>
      <c r="K413" s="31">
        <v>51</v>
      </c>
      <c r="L413" s="31">
        <v>48.8</v>
      </c>
      <c r="M413" s="31">
        <v>345.94968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2048</v>
      </c>
      <c r="D414" s="36">
        <v>2056.4833333333336</v>
      </c>
      <c r="E414" s="36">
        <v>2034.416666666667</v>
      </c>
      <c r="F414" s="36">
        <v>2020.8333333333335</v>
      </c>
      <c r="G414" s="36">
        <v>1998.7666666666669</v>
      </c>
      <c r="H414" s="36">
        <v>2070.0666666666671</v>
      </c>
      <c r="I414" s="36">
        <v>2092.1333333333337</v>
      </c>
      <c r="J414" s="36">
        <v>2105.7166666666672</v>
      </c>
      <c r="K414" s="31">
        <v>2078.5500000000002</v>
      </c>
      <c r="L414" s="31">
        <v>2042.9</v>
      </c>
      <c r="M414" s="31">
        <v>8.4068199999999997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536.79999999999995</v>
      </c>
      <c r="D415" s="36">
        <v>530.43333333333328</v>
      </c>
      <c r="E415" s="36">
        <v>518.86666666666656</v>
      </c>
      <c r="F415" s="36">
        <v>500.93333333333328</v>
      </c>
      <c r="G415" s="36">
        <v>489.36666666666656</v>
      </c>
      <c r="H415" s="36">
        <v>548.36666666666656</v>
      </c>
      <c r="I415" s="36">
        <v>559.93333333333339</v>
      </c>
      <c r="J415" s="36">
        <v>577.86666666666656</v>
      </c>
      <c r="K415" s="31">
        <v>542</v>
      </c>
      <c r="L415" s="31">
        <v>512.5</v>
      </c>
      <c r="M415" s="31">
        <v>17.440180000000002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4139.25</v>
      </c>
      <c r="D416" s="36">
        <v>4095.1166666666668</v>
      </c>
      <c r="E416" s="36">
        <v>3945.2333333333336</v>
      </c>
      <c r="F416" s="36">
        <v>3751.2166666666667</v>
      </c>
      <c r="G416" s="36">
        <v>3601.3333333333335</v>
      </c>
      <c r="H416" s="36">
        <v>4289.1333333333332</v>
      </c>
      <c r="I416" s="36">
        <v>4439.0166666666664</v>
      </c>
      <c r="J416" s="36">
        <v>4633.0333333333338</v>
      </c>
      <c r="K416" s="31">
        <v>4245</v>
      </c>
      <c r="L416" s="31">
        <v>3901.1</v>
      </c>
      <c r="M416" s="31">
        <v>16.44295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93.2</v>
      </c>
      <c r="D417" s="36">
        <v>93.416666666666671</v>
      </c>
      <c r="E417" s="36">
        <v>91.983333333333348</v>
      </c>
      <c r="F417" s="36">
        <v>90.76666666666668</v>
      </c>
      <c r="G417" s="36">
        <v>89.333333333333357</v>
      </c>
      <c r="H417" s="36">
        <v>94.63333333333334</v>
      </c>
      <c r="I417" s="36">
        <v>96.066666666666649</v>
      </c>
      <c r="J417" s="36">
        <v>97.283333333333331</v>
      </c>
      <c r="K417" s="31">
        <v>94.85</v>
      </c>
      <c r="L417" s="31">
        <v>92.2</v>
      </c>
      <c r="M417" s="31">
        <v>249.84118000000001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4675.3</v>
      </c>
      <c r="D418" s="36">
        <v>4647.8166666666666</v>
      </c>
      <c r="E418" s="36">
        <v>4607.6333333333332</v>
      </c>
      <c r="F418" s="36">
        <v>4539.9666666666662</v>
      </c>
      <c r="G418" s="36">
        <v>4499.7833333333328</v>
      </c>
      <c r="H418" s="36">
        <v>4715.4833333333336</v>
      </c>
      <c r="I418" s="36">
        <v>4755.6666666666661</v>
      </c>
      <c r="J418" s="36">
        <v>4823.3333333333339</v>
      </c>
      <c r="K418" s="31">
        <v>4688</v>
      </c>
      <c r="L418" s="31">
        <v>4580.1499999999996</v>
      </c>
      <c r="M418" s="31">
        <v>0.29213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1022.35</v>
      </c>
      <c r="D419" s="36">
        <v>1017.7666666666668</v>
      </c>
      <c r="E419" s="36">
        <v>1007.0333333333335</v>
      </c>
      <c r="F419" s="36">
        <v>991.71666666666681</v>
      </c>
      <c r="G419" s="36">
        <v>980.98333333333358</v>
      </c>
      <c r="H419" s="36">
        <v>1033.0833333333335</v>
      </c>
      <c r="I419" s="36">
        <v>1043.8166666666668</v>
      </c>
      <c r="J419" s="36">
        <v>1059.1333333333334</v>
      </c>
      <c r="K419" s="31">
        <v>1028.5</v>
      </c>
      <c r="L419" s="31">
        <v>1002.45</v>
      </c>
      <c r="M419" s="31">
        <v>2.9418099999999998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6861.8</v>
      </c>
      <c r="D420" s="36">
        <v>6650.5166666666664</v>
      </c>
      <c r="E420" s="36">
        <v>6361.2833333333328</v>
      </c>
      <c r="F420" s="36">
        <v>5860.7666666666664</v>
      </c>
      <c r="G420" s="36">
        <v>5571.5333333333328</v>
      </c>
      <c r="H420" s="36">
        <v>7151.0333333333328</v>
      </c>
      <c r="I420" s="36">
        <v>7440.2666666666664</v>
      </c>
      <c r="J420" s="36">
        <v>7940.7833333333328</v>
      </c>
      <c r="K420" s="31">
        <v>6939.75</v>
      </c>
      <c r="L420" s="31">
        <v>6150</v>
      </c>
      <c r="M420" s="31">
        <v>4.5443600000000002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562.70000000000005</v>
      </c>
      <c r="D421" s="36">
        <v>562.15</v>
      </c>
      <c r="E421" s="36">
        <v>553.5</v>
      </c>
      <c r="F421" s="36">
        <v>544.30000000000007</v>
      </c>
      <c r="G421" s="36">
        <v>535.65000000000009</v>
      </c>
      <c r="H421" s="36">
        <v>571.34999999999991</v>
      </c>
      <c r="I421" s="36">
        <v>579.99999999999977</v>
      </c>
      <c r="J421" s="36">
        <v>589.19999999999982</v>
      </c>
      <c r="K421" s="31">
        <v>570.79999999999995</v>
      </c>
      <c r="L421" s="31">
        <v>552.95000000000005</v>
      </c>
      <c r="M421" s="31">
        <v>16.852139999999999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759.1</v>
      </c>
      <c r="D422" s="36">
        <v>762.2166666666667</v>
      </c>
      <c r="E422" s="36">
        <v>748.63333333333344</v>
      </c>
      <c r="F422" s="36">
        <v>738.16666666666674</v>
      </c>
      <c r="G422" s="36">
        <v>724.58333333333348</v>
      </c>
      <c r="H422" s="36">
        <v>772.68333333333339</v>
      </c>
      <c r="I422" s="36">
        <v>786.26666666666665</v>
      </c>
      <c r="J422" s="36">
        <v>796.73333333333335</v>
      </c>
      <c r="K422" s="31">
        <v>775.8</v>
      </c>
      <c r="L422" s="31">
        <v>751.75</v>
      </c>
      <c r="M422" s="31">
        <v>6.8286300000000004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2437.9499999999998</v>
      </c>
      <c r="D423" s="36">
        <v>2443.65</v>
      </c>
      <c r="E423" s="36">
        <v>2425.3000000000002</v>
      </c>
      <c r="F423" s="36">
        <v>2412.65</v>
      </c>
      <c r="G423" s="36">
        <v>2394.3000000000002</v>
      </c>
      <c r="H423" s="36">
        <v>2456.3000000000002</v>
      </c>
      <c r="I423" s="36">
        <v>2474.6499999999996</v>
      </c>
      <c r="J423" s="36">
        <v>2487.3000000000002</v>
      </c>
      <c r="K423" s="31">
        <v>2462</v>
      </c>
      <c r="L423" s="31">
        <v>2431</v>
      </c>
      <c r="M423" s="31">
        <v>2.2907500000000001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541.04999999999995</v>
      </c>
      <c r="D424" s="36">
        <v>543.4</v>
      </c>
      <c r="E424" s="36">
        <v>535.69999999999993</v>
      </c>
      <c r="F424" s="36">
        <v>530.34999999999991</v>
      </c>
      <c r="G424" s="36">
        <v>522.64999999999986</v>
      </c>
      <c r="H424" s="36">
        <v>548.75</v>
      </c>
      <c r="I424" s="36">
        <v>556.45000000000005</v>
      </c>
      <c r="J424" s="36">
        <v>561.80000000000007</v>
      </c>
      <c r="K424" s="31">
        <v>551.1</v>
      </c>
      <c r="L424" s="31">
        <v>538.04999999999995</v>
      </c>
      <c r="M424" s="31">
        <v>6.8368900000000004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648.5</v>
      </c>
      <c r="D425" s="36">
        <v>648.85</v>
      </c>
      <c r="E425" s="36">
        <v>642.05000000000007</v>
      </c>
      <c r="F425" s="36">
        <v>635.6</v>
      </c>
      <c r="G425" s="36">
        <v>628.80000000000007</v>
      </c>
      <c r="H425" s="36">
        <v>655.30000000000007</v>
      </c>
      <c r="I425" s="36">
        <v>662.1</v>
      </c>
      <c r="J425" s="36">
        <v>668.55000000000007</v>
      </c>
      <c r="K425" s="31">
        <v>655.65</v>
      </c>
      <c r="L425" s="31">
        <v>642.4</v>
      </c>
      <c r="M425" s="31">
        <v>162.21796000000001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115.45</v>
      </c>
      <c r="D426" s="36">
        <v>114.45</v>
      </c>
      <c r="E426" s="36">
        <v>111.75</v>
      </c>
      <c r="F426" s="36">
        <v>108.05</v>
      </c>
      <c r="G426" s="36">
        <v>105.35</v>
      </c>
      <c r="H426" s="36">
        <v>118.15</v>
      </c>
      <c r="I426" s="36">
        <v>120.85000000000002</v>
      </c>
      <c r="J426" s="36">
        <v>124.55000000000001</v>
      </c>
      <c r="K426" s="31">
        <v>117.15</v>
      </c>
      <c r="L426" s="31">
        <v>110.75</v>
      </c>
      <c r="M426" s="31">
        <v>786.49009999999998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432.4</v>
      </c>
      <c r="D427" s="36">
        <v>430.7</v>
      </c>
      <c r="E427" s="36">
        <v>429</v>
      </c>
      <c r="F427" s="36">
        <v>425.6</v>
      </c>
      <c r="G427" s="36">
        <v>423.90000000000003</v>
      </c>
      <c r="H427" s="36">
        <v>434.09999999999997</v>
      </c>
      <c r="I427" s="36">
        <v>435.7999999999999</v>
      </c>
      <c r="J427" s="36">
        <v>439.19999999999993</v>
      </c>
      <c r="K427" s="31">
        <v>432.4</v>
      </c>
      <c r="L427" s="31">
        <v>427.3</v>
      </c>
      <c r="M427" s="31">
        <v>7.3686999999999996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147.80000000000001</v>
      </c>
      <c r="D428" s="36">
        <v>147.66666666666669</v>
      </c>
      <c r="E428" s="36">
        <v>145.68333333333337</v>
      </c>
      <c r="F428" s="36">
        <v>143.56666666666669</v>
      </c>
      <c r="G428" s="36">
        <v>141.58333333333337</v>
      </c>
      <c r="H428" s="36">
        <v>149.78333333333336</v>
      </c>
      <c r="I428" s="36">
        <v>151.76666666666671</v>
      </c>
      <c r="J428" s="36">
        <v>153.88333333333335</v>
      </c>
      <c r="K428" s="31">
        <v>149.65</v>
      </c>
      <c r="L428" s="31">
        <v>145.55000000000001</v>
      </c>
      <c r="M428" s="31">
        <v>15.65085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412.85</v>
      </c>
      <c r="D429" s="36">
        <v>411.26666666666665</v>
      </c>
      <c r="E429" s="36">
        <v>408.58333333333331</v>
      </c>
      <c r="F429" s="36">
        <v>404.31666666666666</v>
      </c>
      <c r="G429" s="36">
        <v>401.63333333333333</v>
      </c>
      <c r="H429" s="36">
        <v>415.5333333333333</v>
      </c>
      <c r="I429" s="36">
        <v>418.2166666666667</v>
      </c>
      <c r="J429" s="36">
        <v>422.48333333333329</v>
      </c>
      <c r="K429" s="31">
        <v>413.95</v>
      </c>
      <c r="L429" s="31">
        <v>407</v>
      </c>
      <c r="M429" s="31">
        <v>2.3548100000000001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267.7</v>
      </c>
      <c r="D430" s="36">
        <v>269.8</v>
      </c>
      <c r="E430" s="36">
        <v>264.60000000000002</v>
      </c>
      <c r="F430" s="36">
        <v>261.5</v>
      </c>
      <c r="G430" s="36">
        <v>256.3</v>
      </c>
      <c r="H430" s="36">
        <v>272.90000000000003</v>
      </c>
      <c r="I430" s="36">
        <v>278.09999999999997</v>
      </c>
      <c r="J430" s="36">
        <v>281.20000000000005</v>
      </c>
      <c r="K430" s="31">
        <v>275</v>
      </c>
      <c r="L430" s="31">
        <v>266.7</v>
      </c>
      <c r="M430" s="31">
        <v>13.759499999999999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1252.75</v>
      </c>
      <c r="D431" s="36">
        <v>1251.55</v>
      </c>
      <c r="E431" s="36">
        <v>1235.1999999999998</v>
      </c>
      <c r="F431" s="36">
        <v>1217.6499999999999</v>
      </c>
      <c r="G431" s="36">
        <v>1201.2999999999997</v>
      </c>
      <c r="H431" s="36">
        <v>1269.0999999999999</v>
      </c>
      <c r="I431" s="36">
        <v>1285.4499999999998</v>
      </c>
      <c r="J431" s="36">
        <v>1303</v>
      </c>
      <c r="K431" s="31">
        <v>1267.9000000000001</v>
      </c>
      <c r="L431" s="31">
        <v>1234</v>
      </c>
      <c r="M431" s="31">
        <v>21.353929999999998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692.1</v>
      </c>
      <c r="D432" s="36">
        <v>693.26666666666677</v>
      </c>
      <c r="E432" s="36">
        <v>686.53333333333353</v>
      </c>
      <c r="F432" s="36">
        <v>680.96666666666681</v>
      </c>
      <c r="G432" s="36">
        <v>674.23333333333358</v>
      </c>
      <c r="H432" s="36">
        <v>698.83333333333348</v>
      </c>
      <c r="I432" s="36">
        <v>705.56666666666683</v>
      </c>
      <c r="J432" s="36">
        <v>711.13333333333344</v>
      </c>
      <c r="K432" s="31">
        <v>700</v>
      </c>
      <c r="L432" s="31">
        <v>687.7</v>
      </c>
      <c r="M432" s="31">
        <v>4.8773600000000004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3788.35</v>
      </c>
      <c r="D433" s="36">
        <v>3730.2333333333336</v>
      </c>
      <c r="E433" s="36">
        <v>3660.4666666666672</v>
      </c>
      <c r="F433" s="36">
        <v>3532.5833333333335</v>
      </c>
      <c r="G433" s="36">
        <v>3462.8166666666671</v>
      </c>
      <c r="H433" s="36">
        <v>3858.1166666666672</v>
      </c>
      <c r="I433" s="36">
        <v>3927.8833333333337</v>
      </c>
      <c r="J433" s="36">
        <v>4055.7666666666673</v>
      </c>
      <c r="K433" s="31">
        <v>3800</v>
      </c>
      <c r="L433" s="31">
        <v>3602.35</v>
      </c>
      <c r="M433" s="31">
        <v>0.62490000000000001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1249.95</v>
      </c>
      <c r="D434" s="36">
        <v>1248</v>
      </c>
      <c r="E434" s="36">
        <v>1236</v>
      </c>
      <c r="F434" s="36">
        <v>1222.05</v>
      </c>
      <c r="G434" s="36">
        <v>1210.05</v>
      </c>
      <c r="H434" s="36">
        <v>1261.95</v>
      </c>
      <c r="I434" s="36">
        <v>1273.95</v>
      </c>
      <c r="J434" s="36">
        <v>1287.9000000000001</v>
      </c>
      <c r="K434" s="31">
        <v>1260</v>
      </c>
      <c r="L434" s="31">
        <v>1234.05</v>
      </c>
      <c r="M434" s="31">
        <v>1.0061500000000001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468.5</v>
      </c>
      <c r="D435" s="36">
        <v>470.51666666666665</v>
      </c>
      <c r="E435" s="36">
        <v>462.98333333333329</v>
      </c>
      <c r="F435" s="36">
        <v>457.46666666666664</v>
      </c>
      <c r="G435" s="36">
        <v>449.93333333333328</v>
      </c>
      <c r="H435" s="36">
        <v>476.0333333333333</v>
      </c>
      <c r="I435" s="36">
        <v>483.56666666666661</v>
      </c>
      <c r="J435" s="36">
        <v>489.08333333333331</v>
      </c>
      <c r="K435" s="31">
        <v>478.05</v>
      </c>
      <c r="L435" s="31">
        <v>465</v>
      </c>
      <c r="M435" s="31">
        <v>6.7927400000000002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377</v>
      </c>
      <c r="D436" s="36">
        <v>378.5</v>
      </c>
      <c r="E436" s="36">
        <v>372</v>
      </c>
      <c r="F436" s="36">
        <v>367</v>
      </c>
      <c r="G436" s="36">
        <v>360.5</v>
      </c>
      <c r="H436" s="36">
        <v>383.5</v>
      </c>
      <c r="I436" s="36">
        <v>390</v>
      </c>
      <c r="J436" s="36">
        <v>395</v>
      </c>
      <c r="K436" s="31">
        <v>385</v>
      </c>
      <c r="L436" s="31">
        <v>373.5</v>
      </c>
      <c r="M436" s="31">
        <v>2.7173099999999999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4471.25</v>
      </c>
      <c r="D437" s="36">
        <v>4459.25</v>
      </c>
      <c r="E437" s="36">
        <v>4423.5</v>
      </c>
      <c r="F437" s="36">
        <v>4375.75</v>
      </c>
      <c r="G437" s="36">
        <v>4340</v>
      </c>
      <c r="H437" s="36">
        <v>4507</v>
      </c>
      <c r="I437" s="36">
        <v>4542.75</v>
      </c>
      <c r="J437" s="36">
        <v>4590.5</v>
      </c>
      <c r="K437" s="31">
        <v>4495</v>
      </c>
      <c r="L437" s="31">
        <v>4411.5</v>
      </c>
      <c r="M437" s="31">
        <v>0.52263000000000004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694.6</v>
      </c>
      <c r="D438" s="36">
        <v>696.85</v>
      </c>
      <c r="E438" s="36">
        <v>684.75</v>
      </c>
      <c r="F438" s="36">
        <v>674.9</v>
      </c>
      <c r="G438" s="36">
        <v>662.8</v>
      </c>
      <c r="H438" s="36">
        <v>706.7</v>
      </c>
      <c r="I438" s="36">
        <v>718.80000000000018</v>
      </c>
      <c r="J438" s="36">
        <v>728.65000000000009</v>
      </c>
      <c r="K438" s="31">
        <v>708.95</v>
      </c>
      <c r="L438" s="31">
        <v>687</v>
      </c>
      <c r="M438" s="31">
        <v>5.1369400000000001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37.85</v>
      </c>
      <c r="D439" s="36">
        <v>38.033333333333331</v>
      </c>
      <c r="E439" s="36">
        <v>37.316666666666663</v>
      </c>
      <c r="F439" s="36">
        <v>36.783333333333331</v>
      </c>
      <c r="G439" s="36">
        <v>36.066666666666663</v>
      </c>
      <c r="H439" s="36">
        <v>38.566666666666663</v>
      </c>
      <c r="I439" s="36">
        <v>39.283333333333331</v>
      </c>
      <c r="J439" s="36">
        <v>39.816666666666663</v>
      </c>
      <c r="K439" s="31">
        <v>38.75</v>
      </c>
      <c r="L439" s="31">
        <v>37.5</v>
      </c>
      <c r="M439" s="31">
        <v>341.28021999999999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494.55</v>
      </c>
      <c r="D440" s="36">
        <v>499.58333333333331</v>
      </c>
      <c r="E440" s="36">
        <v>486.41666666666663</v>
      </c>
      <c r="F440" s="36">
        <v>478.2833333333333</v>
      </c>
      <c r="G440" s="36">
        <v>465.11666666666662</v>
      </c>
      <c r="H440" s="36">
        <v>507.71666666666664</v>
      </c>
      <c r="I440" s="36">
        <v>520.88333333333321</v>
      </c>
      <c r="J440" s="36">
        <v>529.01666666666665</v>
      </c>
      <c r="K440" s="31">
        <v>512.75</v>
      </c>
      <c r="L440" s="31">
        <v>491.45</v>
      </c>
      <c r="M440" s="31">
        <v>39.759990000000002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703.45</v>
      </c>
      <c r="D441" s="36">
        <v>705.9666666666667</v>
      </c>
      <c r="E441" s="36">
        <v>696.93333333333339</v>
      </c>
      <c r="F441" s="36">
        <v>690.41666666666674</v>
      </c>
      <c r="G441" s="36">
        <v>681.38333333333344</v>
      </c>
      <c r="H441" s="36">
        <v>712.48333333333335</v>
      </c>
      <c r="I441" s="36">
        <v>721.51666666666665</v>
      </c>
      <c r="J441" s="36">
        <v>728.0333333333333</v>
      </c>
      <c r="K441" s="31">
        <v>715</v>
      </c>
      <c r="L441" s="31">
        <v>699.45</v>
      </c>
      <c r="M441" s="31">
        <v>6.4671000000000003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522.9</v>
      </c>
      <c r="D442" s="36">
        <v>529.7166666666667</v>
      </c>
      <c r="E442" s="36">
        <v>514.18333333333339</v>
      </c>
      <c r="F442" s="36">
        <v>505.4666666666667</v>
      </c>
      <c r="G442" s="36">
        <v>489.93333333333339</v>
      </c>
      <c r="H442" s="36">
        <v>538.43333333333339</v>
      </c>
      <c r="I442" s="36">
        <v>553.9666666666667</v>
      </c>
      <c r="J442" s="36">
        <v>562.68333333333339</v>
      </c>
      <c r="K442" s="31">
        <v>545.25</v>
      </c>
      <c r="L442" s="31">
        <v>521</v>
      </c>
      <c r="M442" s="31">
        <v>1.9540500000000001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1093.05</v>
      </c>
      <c r="D443" s="36">
        <v>1097.0666666666668</v>
      </c>
      <c r="E443" s="36">
        <v>1071.1333333333337</v>
      </c>
      <c r="F443" s="36">
        <v>1049.2166666666669</v>
      </c>
      <c r="G443" s="36">
        <v>1023.2833333333338</v>
      </c>
      <c r="H443" s="36">
        <v>1118.9833333333336</v>
      </c>
      <c r="I443" s="36">
        <v>1144.9166666666665</v>
      </c>
      <c r="J443" s="36">
        <v>1166.8333333333335</v>
      </c>
      <c r="K443" s="31">
        <v>1123</v>
      </c>
      <c r="L443" s="31">
        <v>1075.1500000000001</v>
      </c>
      <c r="M443" s="31">
        <v>11.13654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1034.2</v>
      </c>
      <c r="D444" s="36">
        <v>1034.6833333333334</v>
      </c>
      <c r="E444" s="36">
        <v>1026.5166666666669</v>
      </c>
      <c r="F444" s="36">
        <v>1018.8333333333335</v>
      </c>
      <c r="G444" s="36">
        <v>1010.666666666667</v>
      </c>
      <c r="H444" s="36">
        <v>1042.3666666666668</v>
      </c>
      <c r="I444" s="36">
        <v>1050.5333333333333</v>
      </c>
      <c r="J444" s="36">
        <v>1058.2166666666667</v>
      </c>
      <c r="K444" s="31">
        <v>1042.8499999999999</v>
      </c>
      <c r="L444" s="31">
        <v>1027</v>
      </c>
      <c r="M444" s="31">
        <v>8.9670100000000001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1808.65</v>
      </c>
      <c r="D445" s="36">
        <v>1816.8833333333332</v>
      </c>
      <c r="E445" s="36">
        <v>1791.7666666666664</v>
      </c>
      <c r="F445" s="36">
        <v>1774.8833333333332</v>
      </c>
      <c r="G445" s="36">
        <v>1749.7666666666664</v>
      </c>
      <c r="H445" s="36">
        <v>1833.7666666666664</v>
      </c>
      <c r="I445" s="36">
        <v>1858.8833333333332</v>
      </c>
      <c r="J445" s="36">
        <v>1875.7666666666664</v>
      </c>
      <c r="K445" s="31">
        <v>1842</v>
      </c>
      <c r="L445" s="31">
        <v>1800</v>
      </c>
      <c r="M445" s="31">
        <v>8.7682400000000005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3859.2</v>
      </c>
      <c r="D446" s="36">
        <v>3872.7833333333333</v>
      </c>
      <c r="E446" s="36">
        <v>3816.5666666666666</v>
      </c>
      <c r="F446" s="36">
        <v>3773.9333333333334</v>
      </c>
      <c r="G446" s="36">
        <v>3717.7166666666667</v>
      </c>
      <c r="H446" s="36">
        <v>3915.4166666666665</v>
      </c>
      <c r="I446" s="36">
        <v>3971.6333333333328</v>
      </c>
      <c r="J446" s="36">
        <v>4014.2666666666664</v>
      </c>
      <c r="K446" s="31">
        <v>3929</v>
      </c>
      <c r="L446" s="31">
        <v>3830.15</v>
      </c>
      <c r="M446" s="31">
        <v>25.21612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949.7</v>
      </c>
      <c r="D447" s="36">
        <v>951.06666666666661</v>
      </c>
      <c r="E447" s="36">
        <v>943.93333333333317</v>
      </c>
      <c r="F447" s="36">
        <v>938.16666666666652</v>
      </c>
      <c r="G447" s="36">
        <v>931.03333333333308</v>
      </c>
      <c r="H447" s="36">
        <v>956.83333333333326</v>
      </c>
      <c r="I447" s="36">
        <v>963.9666666666667</v>
      </c>
      <c r="J447" s="36">
        <v>969.73333333333335</v>
      </c>
      <c r="K447" s="31">
        <v>958.2</v>
      </c>
      <c r="L447" s="31">
        <v>945.3</v>
      </c>
      <c r="M447" s="31">
        <v>9.9992199999999993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9087.35</v>
      </c>
      <c r="D448" s="36">
        <v>9096.1999999999989</v>
      </c>
      <c r="E448" s="36">
        <v>8992.3999999999978</v>
      </c>
      <c r="F448" s="36">
        <v>8897.4499999999989</v>
      </c>
      <c r="G448" s="36">
        <v>8793.6499999999978</v>
      </c>
      <c r="H448" s="36">
        <v>9191.1499999999978</v>
      </c>
      <c r="I448" s="36">
        <v>9294.9499999999971</v>
      </c>
      <c r="J448" s="36">
        <v>9389.8999999999978</v>
      </c>
      <c r="K448" s="31">
        <v>9200</v>
      </c>
      <c r="L448" s="31">
        <v>9001.25</v>
      </c>
      <c r="M448" s="31">
        <v>1.36439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4341.55</v>
      </c>
      <c r="D449" s="36">
        <v>4344.2666666666664</v>
      </c>
      <c r="E449" s="36">
        <v>4258.5333333333328</v>
      </c>
      <c r="F449" s="36">
        <v>4175.5166666666664</v>
      </c>
      <c r="G449" s="36">
        <v>4089.7833333333328</v>
      </c>
      <c r="H449" s="36">
        <v>4427.2833333333328</v>
      </c>
      <c r="I449" s="36">
        <v>4513.0166666666664</v>
      </c>
      <c r="J449" s="36">
        <v>4596.0333333333328</v>
      </c>
      <c r="K449" s="31">
        <v>4430</v>
      </c>
      <c r="L449" s="31">
        <v>4261.25</v>
      </c>
      <c r="M449" s="31">
        <v>2.9969800000000002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489.8</v>
      </c>
      <c r="D450" s="36">
        <v>490.63333333333338</v>
      </c>
      <c r="E450" s="36">
        <v>487.71666666666675</v>
      </c>
      <c r="F450" s="36">
        <v>485.63333333333338</v>
      </c>
      <c r="G450" s="36">
        <v>482.71666666666675</v>
      </c>
      <c r="H450" s="36">
        <v>492.71666666666675</v>
      </c>
      <c r="I450" s="36">
        <v>495.63333333333338</v>
      </c>
      <c r="J450" s="36">
        <v>497.71666666666675</v>
      </c>
      <c r="K450" s="31">
        <v>493.55</v>
      </c>
      <c r="L450" s="31">
        <v>488.55</v>
      </c>
      <c r="M450" s="31">
        <v>15.714460000000001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730.8</v>
      </c>
      <c r="D451" s="36">
        <v>731.2166666666667</v>
      </c>
      <c r="E451" s="36">
        <v>727.68333333333339</v>
      </c>
      <c r="F451" s="36">
        <v>724.56666666666672</v>
      </c>
      <c r="G451" s="36">
        <v>721.03333333333342</v>
      </c>
      <c r="H451" s="36">
        <v>734.33333333333337</v>
      </c>
      <c r="I451" s="36">
        <v>737.86666666666667</v>
      </c>
      <c r="J451" s="36">
        <v>740.98333333333335</v>
      </c>
      <c r="K451" s="31">
        <v>734.75</v>
      </c>
      <c r="L451" s="31">
        <v>728.1</v>
      </c>
      <c r="M451" s="31">
        <v>54.503970000000002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337.05</v>
      </c>
      <c r="D452" s="36">
        <v>337.25</v>
      </c>
      <c r="E452" s="36">
        <v>334.2</v>
      </c>
      <c r="F452" s="36">
        <v>331.34999999999997</v>
      </c>
      <c r="G452" s="36">
        <v>328.29999999999995</v>
      </c>
      <c r="H452" s="36">
        <v>340.1</v>
      </c>
      <c r="I452" s="36">
        <v>343.15</v>
      </c>
      <c r="J452" s="36">
        <v>346.00000000000006</v>
      </c>
      <c r="K452" s="31">
        <v>340.3</v>
      </c>
      <c r="L452" s="31">
        <v>334.4</v>
      </c>
      <c r="M452" s="31">
        <v>155.61816999999999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136.6</v>
      </c>
      <c r="D453" s="36">
        <v>136.43333333333331</v>
      </c>
      <c r="E453" s="36">
        <v>135.26666666666662</v>
      </c>
      <c r="F453" s="36">
        <v>133.93333333333331</v>
      </c>
      <c r="G453" s="36">
        <v>132.76666666666662</v>
      </c>
      <c r="H453" s="36">
        <v>137.76666666666662</v>
      </c>
      <c r="I453" s="36">
        <v>138.93333333333331</v>
      </c>
      <c r="J453" s="36">
        <v>140.26666666666662</v>
      </c>
      <c r="K453" s="31">
        <v>137.6</v>
      </c>
      <c r="L453" s="31">
        <v>135.1</v>
      </c>
      <c r="M453" s="31">
        <v>384.61876999999998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97.55</v>
      </c>
      <c r="D454" s="36">
        <v>96.116666666666674</v>
      </c>
      <c r="E454" s="36">
        <v>93.933333333333351</v>
      </c>
      <c r="F454" s="36">
        <v>90.316666666666677</v>
      </c>
      <c r="G454" s="36">
        <v>88.133333333333354</v>
      </c>
      <c r="H454" s="36">
        <v>99.733333333333348</v>
      </c>
      <c r="I454" s="36">
        <v>101.91666666666669</v>
      </c>
      <c r="J454" s="36">
        <v>105.53333333333335</v>
      </c>
      <c r="K454" s="31">
        <v>98.3</v>
      </c>
      <c r="L454" s="31">
        <v>92.5</v>
      </c>
      <c r="M454" s="31">
        <v>276.87040000000002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1421.2</v>
      </c>
      <c r="D455" s="36">
        <v>1417.6333333333332</v>
      </c>
      <c r="E455" s="36">
        <v>1403.5666666666664</v>
      </c>
      <c r="F455" s="36">
        <v>1385.9333333333332</v>
      </c>
      <c r="G455" s="36">
        <v>1371.8666666666663</v>
      </c>
      <c r="H455" s="36">
        <v>1435.2666666666664</v>
      </c>
      <c r="I455" s="36">
        <v>1449.333333333333</v>
      </c>
      <c r="J455" s="36">
        <v>1466.9666666666665</v>
      </c>
      <c r="K455" s="31">
        <v>1431.7</v>
      </c>
      <c r="L455" s="31">
        <v>1400</v>
      </c>
      <c r="M455" s="31">
        <v>0.66008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388.25</v>
      </c>
      <c r="D456" s="36">
        <v>385.40000000000003</v>
      </c>
      <c r="E456" s="36">
        <v>381.20000000000005</v>
      </c>
      <c r="F456" s="36">
        <v>374.15000000000003</v>
      </c>
      <c r="G456" s="36">
        <v>369.95000000000005</v>
      </c>
      <c r="H456" s="36">
        <v>392.45000000000005</v>
      </c>
      <c r="I456" s="36">
        <v>396.65</v>
      </c>
      <c r="J456" s="36">
        <v>403.70000000000005</v>
      </c>
      <c r="K456" s="31">
        <v>389.6</v>
      </c>
      <c r="L456" s="31">
        <v>378.35</v>
      </c>
      <c r="M456" s="31">
        <v>0.59267999999999998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2925.95</v>
      </c>
      <c r="D457" s="36">
        <v>2935.65</v>
      </c>
      <c r="E457" s="36">
        <v>2632.3</v>
      </c>
      <c r="F457" s="36">
        <v>2338.65</v>
      </c>
      <c r="G457" s="36">
        <v>2035.3000000000002</v>
      </c>
      <c r="H457" s="36">
        <v>3229.3</v>
      </c>
      <c r="I457" s="36">
        <v>3532.6499999999996</v>
      </c>
      <c r="J457" s="36">
        <v>3826.3</v>
      </c>
      <c r="K457" s="31">
        <v>3239</v>
      </c>
      <c r="L457" s="31">
        <v>2642</v>
      </c>
      <c r="M457" s="31">
        <v>6.2621000000000002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1291.75</v>
      </c>
      <c r="D458" s="36">
        <v>1303.75</v>
      </c>
      <c r="E458" s="36">
        <v>1274.45</v>
      </c>
      <c r="F458" s="36">
        <v>1257.1500000000001</v>
      </c>
      <c r="G458" s="36">
        <v>1227.8500000000001</v>
      </c>
      <c r="H458" s="36">
        <v>1321.05</v>
      </c>
      <c r="I458" s="36">
        <v>1350.3500000000001</v>
      </c>
      <c r="J458" s="36">
        <v>1367.6499999999999</v>
      </c>
      <c r="K458" s="31">
        <v>1333.05</v>
      </c>
      <c r="L458" s="31">
        <v>1286.45</v>
      </c>
      <c r="M458" s="31">
        <v>26.713480000000001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837.9</v>
      </c>
      <c r="D459" s="36">
        <v>832.2833333333333</v>
      </c>
      <c r="E459" s="36">
        <v>823.61666666666656</v>
      </c>
      <c r="F459" s="36">
        <v>809.33333333333326</v>
      </c>
      <c r="G459" s="36">
        <v>800.66666666666652</v>
      </c>
      <c r="H459" s="36">
        <v>846.56666666666661</v>
      </c>
      <c r="I459" s="36">
        <v>855.23333333333335</v>
      </c>
      <c r="J459" s="36">
        <v>869.51666666666665</v>
      </c>
      <c r="K459" s="31">
        <v>840.95</v>
      </c>
      <c r="L459" s="31">
        <v>818</v>
      </c>
      <c r="M459" s="31">
        <v>5.4280799999999996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226.45</v>
      </c>
      <c r="D460" s="36">
        <v>226.14999999999998</v>
      </c>
      <c r="E460" s="36">
        <v>223.44999999999996</v>
      </c>
      <c r="F460" s="36">
        <v>220.45</v>
      </c>
      <c r="G460" s="36">
        <v>217.74999999999997</v>
      </c>
      <c r="H460" s="36">
        <v>229.14999999999995</v>
      </c>
      <c r="I460" s="36">
        <v>231.85</v>
      </c>
      <c r="J460" s="36">
        <v>234.84999999999994</v>
      </c>
      <c r="K460" s="31">
        <v>228.85</v>
      </c>
      <c r="L460" s="31">
        <v>223.15</v>
      </c>
      <c r="M460" s="31">
        <v>10.4986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1012.65</v>
      </c>
      <c r="D461" s="36">
        <v>1018.15</v>
      </c>
      <c r="E461" s="36">
        <v>997.5</v>
      </c>
      <c r="F461" s="36">
        <v>982.35</v>
      </c>
      <c r="G461" s="36">
        <v>961.7</v>
      </c>
      <c r="H461" s="36">
        <v>1033.3</v>
      </c>
      <c r="I461" s="36">
        <v>1053.9499999999998</v>
      </c>
      <c r="J461" s="36">
        <v>1069.0999999999999</v>
      </c>
      <c r="K461" s="31">
        <v>1038.8</v>
      </c>
      <c r="L461" s="31">
        <v>1003</v>
      </c>
      <c r="M461" s="31">
        <v>8.4022600000000001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2998.95</v>
      </c>
      <c r="D462" s="36">
        <v>2948.65</v>
      </c>
      <c r="E462" s="36">
        <v>2873.3</v>
      </c>
      <c r="F462" s="36">
        <v>2747.65</v>
      </c>
      <c r="G462" s="36">
        <v>2672.3</v>
      </c>
      <c r="H462" s="36">
        <v>3074.3</v>
      </c>
      <c r="I462" s="36">
        <v>3149.6499999999996</v>
      </c>
      <c r="J462" s="36">
        <v>3275.3</v>
      </c>
      <c r="K462" s="31">
        <v>3024</v>
      </c>
      <c r="L462" s="31">
        <v>2823</v>
      </c>
      <c r="M462" s="31">
        <v>4.7374299999999998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3189.3</v>
      </c>
      <c r="D463" s="36">
        <v>3191.0833333333335</v>
      </c>
      <c r="E463" s="36">
        <v>3159.2166666666672</v>
      </c>
      <c r="F463" s="36">
        <v>3129.1333333333337</v>
      </c>
      <c r="G463" s="36">
        <v>3097.2666666666673</v>
      </c>
      <c r="H463" s="36">
        <v>3221.166666666667</v>
      </c>
      <c r="I463" s="36">
        <v>3253.0333333333328</v>
      </c>
      <c r="J463" s="36">
        <v>3283.1166666666668</v>
      </c>
      <c r="K463" s="31">
        <v>3222.95</v>
      </c>
      <c r="L463" s="31">
        <v>3161</v>
      </c>
      <c r="M463" s="31">
        <v>0.16056000000000001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3619.6</v>
      </c>
      <c r="D464" s="36">
        <v>3626.8999999999996</v>
      </c>
      <c r="E464" s="36">
        <v>3586.5999999999995</v>
      </c>
      <c r="F464" s="36">
        <v>3553.6</v>
      </c>
      <c r="G464" s="36">
        <v>3513.2999999999997</v>
      </c>
      <c r="H464" s="36">
        <v>3659.8999999999992</v>
      </c>
      <c r="I464" s="36">
        <v>3700.1999999999994</v>
      </c>
      <c r="J464" s="36">
        <v>3733.1999999999989</v>
      </c>
      <c r="K464" s="31">
        <v>3667.2</v>
      </c>
      <c r="L464" s="31">
        <v>3593.9</v>
      </c>
      <c r="M464" s="31">
        <v>6.9984999999999999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2144.1999999999998</v>
      </c>
      <c r="D465" s="36">
        <v>2130.7999999999997</v>
      </c>
      <c r="E465" s="36">
        <v>2108.5999999999995</v>
      </c>
      <c r="F465" s="36">
        <v>2072.9999999999995</v>
      </c>
      <c r="G465" s="36">
        <v>2050.7999999999993</v>
      </c>
      <c r="H465" s="36">
        <v>2166.3999999999996</v>
      </c>
      <c r="I465" s="36">
        <v>2188.5999999999995</v>
      </c>
      <c r="J465" s="36">
        <v>2224.1999999999998</v>
      </c>
      <c r="K465" s="31">
        <v>2153</v>
      </c>
      <c r="L465" s="31">
        <v>2095.1999999999998</v>
      </c>
      <c r="M465" s="31">
        <v>5.6866000000000003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930.85</v>
      </c>
      <c r="D466" s="36">
        <v>921.29999999999984</v>
      </c>
      <c r="E466" s="36">
        <v>903.59999999999968</v>
      </c>
      <c r="F466" s="36">
        <v>876.3499999999998</v>
      </c>
      <c r="G466" s="36">
        <v>858.64999999999964</v>
      </c>
      <c r="H466" s="36">
        <v>948.54999999999973</v>
      </c>
      <c r="I466" s="36">
        <v>966.24999999999977</v>
      </c>
      <c r="J466" s="36">
        <v>993.49999999999977</v>
      </c>
      <c r="K466" s="31">
        <v>939</v>
      </c>
      <c r="L466" s="31">
        <v>894.05</v>
      </c>
      <c r="M466" s="31">
        <v>6.5185399999999998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811.6</v>
      </c>
      <c r="D467" s="36">
        <v>813.25</v>
      </c>
      <c r="E467" s="36">
        <v>804.85</v>
      </c>
      <c r="F467" s="36">
        <v>798.1</v>
      </c>
      <c r="G467" s="36">
        <v>789.7</v>
      </c>
      <c r="H467" s="36">
        <v>820</v>
      </c>
      <c r="I467" s="36">
        <v>828.40000000000009</v>
      </c>
      <c r="J467" s="36">
        <v>835.15</v>
      </c>
      <c r="K467" s="31">
        <v>821.65</v>
      </c>
      <c r="L467" s="31">
        <v>806.5</v>
      </c>
      <c r="M467" s="31">
        <v>0.35344999999999999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2971.45</v>
      </c>
      <c r="D468" s="36">
        <v>2978.0499999999997</v>
      </c>
      <c r="E468" s="36">
        <v>2954.5999999999995</v>
      </c>
      <c r="F468" s="36">
        <v>2937.7499999999995</v>
      </c>
      <c r="G468" s="36">
        <v>2914.2999999999993</v>
      </c>
      <c r="H468" s="36">
        <v>2994.8999999999996</v>
      </c>
      <c r="I468" s="36">
        <v>3018.3499999999995</v>
      </c>
      <c r="J468" s="36">
        <v>3035.2</v>
      </c>
      <c r="K468" s="31">
        <v>3001.5</v>
      </c>
      <c r="L468" s="31">
        <v>2961.2</v>
      </c>
      <c r="M468" s="31">
        <v>6.4670800000000002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37.299999999999997</v>
      </c>
      <c r="D469" s="36">
        <v>37.433333333333337</v>
      </c>
      <c r="E469" s="36">
        <v>36.766666666666673</v>
      </c>
      <c r="F469" s="36">
        <v>36.233333333333334</v>
      </c>
      <c r="G469" s="36">
        <v>35.56666666666667</v>
      </c>
      <c r="H469" s="36">
        <v>37.966666666666676</v>
      </c>
      <c r="I469" s="36">
        <v>38.633333333333333</v>
      </c>
      <c r="J469" s="36">
        <v>39.166666666666679</v>
      </c>
      <c r="K469" s="31">
        <v>38.1</v>
      </c>
      <c r="L469" s="31">
        <v>36.9</v>
      </c>
      <c r="M469" s="31">
        <v>142.99144999999999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346.85</v>
      </c>
      <c r="D470" s="36">
        <v>351.7833333333333</v>
      </c>
      <c r="E470" s="36">
        <v>341.06666666666661</v>
      </c>
      <c r="F470" s="36">
        <v>335.2833333333333</v>
      </c>
      <c r="G470" s="36">
        <v>324.56666666666661</v>
      </c>
      <c r="H470" s="36">
        <v>357.56666666666661</v>
      </c>
      <c r="I470" s="36">
        <v>368.2833333333333</v>
      </c>
      <c r="J470" s="36">
        <v>374.06666666666661</v>
      </c>
      <c r="K470" s="31">
        <v>362.5</v>
      </c>
      <c r="L470" s="31">
        <v>346</v>
      </c>
      <c r="M470" s="31">
        <v>20.118449999999999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406.25</v>
      </c>
      <c r="D471" s="36">
        <v>409.33333333333331</v>
      </c>
      <c r="E471" s="36">
        <v>402.46666666666664</v>
      </c>
      <c r="F471" s="36">
        <v>398.68333333333334</v>
      </c>
      <c r="G471" s="36">
        <v>391.81666666666666</v>
      </c>
      <c r="H471" s="36">
        <v>413.11666666666662</v>
      </c>
      <c r="I471" s="36">
        <v>419.98333333333329</v>
      </c>
      <c r="J471" s="36">
        <v>423.76666666666659</v>
      </c>
      <c r="K471" s="31">
        <v>416.2</v>
      </c>
      <c r="L471" s="31">
        <v>405.55</v>
      </c>
      <c r="M471" s="31">
        <v>3.3987500000000002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748.2</v>
      </c>
      <c r="D472" s="36">
        <v>747.69999999999993</v>
      </c>
      <c r="E472" s="36">
        <v>740.49999999999989</v>
      </c>
      <c r="F472" s="36">
        <v>732.8</v>
      </c>
      <c r="G472" s="36">
        <v>725.59999999999991</v>
      </c>
      <c r="H472" s="36">
        <v>755.39999999999986</v>
      </c>
      <c r="I472" s="36">
        <v>762.59999999999991</v>
      </c>
      <c r="J472" s="36">
        <v>770.29999999999984</v>
      </c>
      <c r="K472" s="31">
        <v>754.9</v>
      </c>
      <c r="L472" s="31">
        <v>740</v>
      </c>
      <c r="M472" s="31">
        <v>7.2304599999999999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3664.25</v>
      </c>
      <c r="D473" s="36">
        <v>3660.3666666666668</v>
      </c>
      <c r="E473" s="36">
        <v>3609.0333333333338</v>
      </c>
      <c r="F473" s="36">
        <v>3553.8166666666671</v>
      </c>
      <c r="G473" s="36">
        <v>3502.483333333334</v>
      </c>
      <c r="H473" s="36">
        <v>3715.5833333333335</v>
      </c>
      <c r="I473" s="36">
        <v>3766.9166666666665</v>
      </c>
      <c r="J473" s="36">
        <v>3822.1333333333332</v>
      </c>
      <c r="K473" s="31">
        <v>3711.7</v>
      </c>
      <c r="L473" s="31">
        <v>3605.15</v>
      </c>
      <c r="M473" s="31">
        <v>1.3123899999999999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49.8</v>
      </c>
      <c r="D474" s="36">
        <v>49.983333333333327</v>
      </c>
      <c r="E474" s="36">
        <v>49.316666666666656</v>
      </c>
      <c r="F474" s="36">
        <v>48.833333333333329</v>
      </c>
      <c r="G474" s="36">
        <v>48.166666666666657</v>
      </c>
      <c r="H474" s="36">
        <v>50.466666666666654</v>
      </c>
      <c r="I474" s="36">
        <v>51.133333333333326</v>
      </c>
      <c r="J474" s="36">
        <v>51.616666666666653</v>
      </c>
      <c r="K474" s="31">
        <v>50.65</v>
      </c>
      <c r="L474" s="31">
        <v>49.5</v>
      </c>
      <c r="M474" s="31">
        <v>77.591340000000002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1999.65</v>
      </c>
      <c r="D475" s="36">
        <v>2010.5</v>
      </c>
      <c r="E475" s="36">
        <v>1985.7</v>
      </c>
      <c r="F475" s="36">
        <v>1971.75</v>
      </c>
      <c r="G475" s="36">
        <v>1946.95</v>
      </c>
      <c r="H475" s="36">
        <v>2024.45</v>
      </c>
      <c r="I475" s="36">
        <v>2049.25</v>
      </c>
      <c r="J475" s="36">
        <v>2063.1999999999998</v>
      </c>
      <c r="K475" s="31">
        <v>2035.3</v>
      </c>
      <c r="L475" s="31">
        <v>1996.55</v>
      </c>
      <c r="M475" s="31">
        <v>9.3624399999999994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41.55</v>
      </c>
      <c r="D476" s="36">
        <v>41.666666666666664</v>
      </c>
      <c r="E476" s="36">
        <v>40.583333333333329</v>
      </c>
      <c r="F476" s="36">
        <v>39.616666666666667</v>
      </c>
      <c r="G476" s="36">
        <v>38.533333333333331</v>
      </c>
      <c r="H476" s="36">
        <v>42.633333333333326</v>
      </c>
      <c r="I476" s="36">
        <v>43.716666666666654</v>
      </c>
      <c r="J476" s="36">
        <v>44.683333333333323</v>
      </c>
      <c r="K476" s="31">
        <v>42.75</v>
      </c>
      <c r="L476" s="31">
        <v>40.700000000000003</v>
      </c>
      <c r="M476" s="31">
        <v>442.16367000000002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459.8</v>
      </c>
      <c r="D477" s="36">
        <v>462.23333333333335</v>
      </c>
      <c r="E477" s="36">
        <v>454.56666666666672</v>
      </c>
      <c r="F477" s="36">
        <v>449.33333333333337</v>
      </c>
      <c r="G477" s="36">
        <v>441.66666666666674</v>
      </c>
      <c r="H477" s="36">
        <v>467.4666666666667</v>
      </c>
      <c r="I477" s="36">
        <v>475.13333333333333</v>
      </c>
      <c r="J477" s="36">
        <v>480.36666666666667</v>
      </c>
      <c r="K477" s="31">
        <v>469.9</v>
      </c>
      <c r="L477" s="31">
        <v>457</v>
      </c>
      <c r="M477" s="31">
        <v>1.1381300000000001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9970.35</v>
      </c>
      <c r="D478" s="36">
        <v>9980.0333333333328</v>
      </c>
      <c r="E478" s="36">
        <v>9932.0666666666657</v>
      </c>
      <c r="F478" s="36">
        <v>9893.7833333333328</v>
      </c>
      <c r="G478" s="36">
        <v>9845.8166666666657</v>
      </c>
      <c r="H478" s="36">
        <v>10018.316666666666</v>
      </c>
      <c r="I478" s="36">
        <v>10066.283333333333</v>
      </c>
      <c r="J478" s="36">
        <v>10104.566666666666</v>
      </c>
      <c r="K478" s="31">
        <v>10028</v>
      </c>
      <c r="L478" s="31">
        <v>9941.75</v>
      </c>
      <c r="M478" s="31">
        <v>2.6656200000000001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123.1</v>
      </c>
      <c r="D479" s="36">
        <v>124.53333333333335</v>
      </c>
      <c r="E479" s="36">
        <v>121.16666666666669</v>
      </c>
      <c r="F479" s="36">
        <v>119.23333333333333</v>
      </c>
      <c r="G479" s="36">
        <v>115.86666666666667</v>
      </c>
      <c r="H479" s="36">
        <v>126.4666666666667</v>
      </c>
      <c r="I479" s="36">
        <v>129.83333333333334</v>
      </c>
      <c r="J479" s="36">
        <v>131.76666666666671</v>
      </c>
      <c r="K479" s="31">
        <v>127.9</v>
      </c>
      <c r="L479" s="31">
        <v>122.6</v>
      </c>
      <c r="M479" s="31">
        <v>321.48228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1704.55</v>
      </c>
      <c r="D480" s="36">
        <v>1709</v>
      </c>
      <c r="E480" s="36">
        <v>1693.9</v>
      </c>
      <c r="F480" s="36">
        <v>1683.25</v>
      </c>
      <c r="G480" s="36">
        <v>1668.15</v>
      </c>
      <c r="H480" s="36">
        <v>1719.65</v>
      </c>
      <c r="I480" s="36">
        <v>1734.75</v>
      </c>
      <c r="J480" s="36">
        <v>1745.4</v>
      </c>
      <c r="K480" s="31">
        <v>1724.1</v>
      </c>
      <c r="L480" s="31">
        <v>1698.35</v>
      </c>
      <c r="M480" s="31">
        <v>2.51146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1105.1500000000001</v>
      </c>
      <c r="D481" s="36">
        <v>1094.0666666666666</v>
      </c>
      <c r="E481" s="36">
        <v>1072.3833333333332</v>
      </c>
      <c r="F481" s="36">
        <v>1039.6166666666666</v>
      </c>
      <c r="G481" s="36">
        <v>1017.9333333333332</v>
      </c>
      <c r="H481" s="36">
        <v>1126.8333333333333</v>
      </c>
      <c r="I481" s="36">
        <v>1148.5166666666667</v>
      </c>
      <c r="J481" s="31">
        <v>1181.2833333333333</v>
      </c>
      <c r="K481" s="31">
        <v>1115.75</v>
      </c>
      <c r="L481" s="31">
        <v>1061.3</v>
      </c>
      <c r="M481" s="53">
        <v>17.800709999999999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657.9</v>
      </c>
      <c r="D482" s="36">
        <v>655.55000000000007</v>
      </c>
      <c r="E482" s="36">
        <v>651.35000000000014</v>
      </c>
      <c r="F482" s="36">
        <v>644.80000000000007</v>
      </c>
      <c r="G482" s="36">
        <v>640.60000000000014</v>
      </c>
      <c r="H482" s="36">
        <v>662.10000000000014</v>
      </c>
      <c r="I482" s="36">
        <v>666.30000000000018</v>
      </c>
      <c r="J482" s="31">
        <v>672.85000000000014</v>
      </c>
      <c r="K482" s="31">
        <v>659.75</v>
      </c>
      <c r="L482" s="31">
        <v>649</v>
      </c>
      <c r="M482" s="53">
        <v>2.7834599999999998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606.54999999999995</v>
      </c>
      <c r="D483" s="36">
        <v>608.76666666666665</v>
      </c>
      <c r="E483" s="36">
        <v>602.7833333333333</v>
      </c>
      <c r="F483" s="36">
        <v>599.01666666666665</v>
      </c>
      <c r="G483" s="36">
        <v>593.0333333333333</v>
      </c>
      <c r="H483" s="36">
        <v>612.5333333333333</v>
      </c>
      <c r="I483" s="36">
        <v>618.51666666666665</v>
      </c>
      <c r="J483" s="36">
        <v>622.2833333333333</v>
      </c>
      <c r="K483" s="31">
        <v>614.75</v>
      </c>
      <c r="L483" s="31">
        <v>605</v>
      </c>
      <c r="M483" s="31">
        <v>16.852799999999998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877.2</v>
      </c>
      <c r="D484" s="36">
        <v>865.65</v>
      </c>
      <c r="E484" s="36">
        <v>846.8</v>
      </c>
      <c r="F484" s="36">
        <v>816.4</v>
      </c>
      <c r="G484" s="36">
        <v>797.55</v>
      </c>
      <c r="H484" s="36">
        <v>896.05</v>
      </c>
      <c r="I484" s="36">
        <v>914.90000000000009</v>
      </c>
      <c r="J484" s="31">
        <v>945.3</v>
      </c>
      <c r="K484" s="31">
        <v>884.5</v>
      </c>
      <c r="L484" s="31">
        <v>835.25</v>
      </c>
      <c r="M484" s="53">
        <v>10.39983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620.35</v>
      </c>
      <c r="D485" s="36">
        <v>631.86666666666667</v>
      </c>
      <c r="E485" s="36">
        <v>605.5333333333333</v>
      </c>
      <c r="F485" s="36">
        <v>590.71666666666658</v>
      </c>
      <c r="G485" s="36">
        <v>564.38333333333321</v>
      </c>
      <c r="H485" s="36">
        <v>646.68333333333339</v>
      </c>
      <c r="I485" s="36">
        <v>673.01666666666665</v>
      </c>
      <c r="J485" s="36">
        <v>687.83333333333348</v>
      </c>
      <c r="K485" s="31">
        <v>658.2</v>
      </c>
      <c r="L485" s="31">
        <v>617.04999999999995</v>
      </c>
      <c r="M485" s="31">
        <v>19.500409999999999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411.6</v>
      </c>
      <c r="D486" s="36">
        <v>410.51666666666665</v>
      </c>
      <c r="E486" s="36">
        <v>407.08333333333331</v>
      </c>
      <c r="F486" s="36">
        <v>402.56666666666666</v>
      </c>
      <c r="G486" s="36">
        <v>399.13333333333333</v>
      </c>
      <c r="H486" s="36">
        <v>415.0333333333333</v>
      </c>
      <c r="I486" s="36">
        <v>418.4666666666667</v>
      </c>
      <c r="J486" s="36">
        <v>422.98333333333329</v>
      </c>
      <c r="K486" s="31">
        <v>413.95</v>
      </c>
      <c r="L486" s="31">
        <v>406</v>
      </c>
      <c r="M486" s="31">
        <v>2.4218700000000002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400.7</v>
      </c>
      <c r="D487" s="36">
        <v>401.06666666666666</v>
      </c>
      <c r="E487" s="36">
        <v>394.13333333333333</v>
      </c>
      <c r="F487" s="36">
        <v>387.56666666666666</v>
      </c>
      <c r="G487" s="36">
        <v>380.63333333333333</v>
      </c>
      <c r="H487" s="36">
        <v>407.63333333333333</v>
      </c>
      <c r="I487" s="36">
        <v>414.56666666666661</v>
      </c>
      <c r="J487" s="36">
        <v>421.13333333333333</v>
      </c>
      <c r="K487" s="31">
        <v>408</v>
      </c>
      <c r="L487" s="31">
        <v>394.5</v>
      </c>
      <c r="M487" s="31">
        <v>2.2472400000000001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527</v>
      </c>
      <c r="D488" s="36">
        <v>532.41666666666663</v>
      </c>
      <c r="E488" s="36">
        <v>517.83333333333326</v>
      </c>
      <c r="F488" s="36">
        <v>508.66666666666663</v>
      </c>
      <c r="G488" s="36">
        <v>494.08333333333326</v>
      </c>
      <c r="H488" s="36">
        <v>541.58333333333326</v>
      </c>
      <c r="I488" s="36">
        <v>556.16666666666652</v>
      </c>
      <c r="J488" s="36">
        <v>565.33333333333326</v>
      </c>
      <c r="K488" s="31">
        <v>547</v>
      </c>
      <c r="L488" s="31">
        <v>523.25</v>
      </c>
      <c r="M488" s="31">
        <v>5.2576999999999998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1132</v>
      </c>
      <c r="D489" s="36">
        <v>1123.3500000000001</v>
      </c>
      <c r="E489" s="36">
        <v>1102.7000000000003</v>
      </c>
      <c r="F489" s="36">
        <v>1073.4000000000001</v>
      </c>
      <c r="G489" s="36">
        <v>1052.7500000000002</v>
      </c>
      <c r="H489" s="36">
        <v>1152.6500000000003</v>
      </c>
      <c r="I489" s="36">
        <v>1173.3000000000004</v>
      </c>
      <c r="J489" s="36">
        <v>1202.6000000000004</v>
      </c>
      <c r="K489" s="31">
        <v>1144</v>
      </c>
      <c r="L489" s="31">
        <v>1094.05</v>
      </c>
      <c r="M489" s="31">
        <v>18.3064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1371.2</v>
      </c>
      <c r="D490" s="36">
        <v>1362.2</v>
      </c>
      <c r="E490" s="36">
        <v>1344.4</v>
      </c>
      <c r="F490" s="36">
        <v>1317.6000000000001</v>
      </c>
      <c r="G490" s="36">
        <v>1299.8000000000002</v>
      </c>
      <c r="H490" s="36">
        <v>1389</v>
      </c>
      <c r="I490" s="36">
        <v>1406.7999999999997</v>
      </c>
      <c r="J490" s="36">
        <v>1433.6</v>
      </c>
      <c r="K490" s="31">
        <v>1380</v>
      </c>
      <c r="L490" s="31">
        <v>1335.4</v>
      </c>
      <c r="M490" s="31">
        <v>1.2077199999999999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260.7</v>
      </c>
      <c r="D491" s="36">
        <v>260.36666666666667</v>
      </c>
      <c r="E491" s="36">
        <v>257.23333333333335</v>
      </c>
      <c r="F491" s="36">
        <v>253.76666666666665</v>
      </c>
      <c r="G491" s="36">
        <v>250.63333333333333</v>
      </c>
      <c r="H491" s="36">
        <v>263.83333333333337</v>
      </c>
      <c r="I491" s="36">
        <v>266.9666666666667</v>
      </c>
      <c r="J491" s="36">
        <v>270.43333333333339</v>
      </c>
      <c r="K491" s="31">
        <v>263.5</v>
      </c>
      <c r="L491" s="31">
        <v>256.89999999999998</v>
      </c>
      <c r="M491" s="31">
        <v>123.88584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291</v>
      </c>
      <c r="D492" s="36">
        <v>291.55</v>
      </c>
      <c r="E492" s="36">
        <v>289.95000000000005</v>
      </c>
      <c r="F492" s="36">
        <v>288.90000000000003</v>
      </c>
      <c r="G492" s="36">
        <v>287.30000000000007</v>
      </c>
      <c r="H492" s="36">
        <v>292.60000000000002</v>
      </c>
      <c r="I492" s="36">
        <v>294.20000000000005</v>
      </c>
      <c r="J492" s="36">
        <v>295.25</v>
      </c>
      <c r="K492" s="31">
        <v>293.14999999999998</v>
      </c>
      <c r="L492" s="31">
        <v>290.5</v>
      </c>
      <c r="M492" s="31">
        <v>1.6862600000000001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615.15</v>
      </c>
      <c r="D493" s="36">
        <v>623.7833333333333</v>
      </c>
      <c r="E493" s="36">
        <v>603.61666666666656</v>
      </c>
      <c r="F493" s="36">
        <v>592.08333333333326</v>
      </c>
      <c r="G493" s="36">
        <v>571.91666666666652</v>
      </c>
      <c r="H493" s="36">
        <v>635.31666666666661</v>
      </c>
      <c r="I493" s="36">
        <v>655.48333333333335</v>
      </c>
      <c r="J493" s="36">
        <v>667.01666666666665</v>
      </c>
      <c r="K493" s="31">
        <v>643.95000000000005</v>
      </c>
      <c r="L493" s="31">
        <v>612.25</v>
      </c>
      <c r="M493" s="31">
        <v>2.3966699999999999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1721.9</v>
      </c>
      <c r="D494" s="36">
        <v>1723.3</v>
      </c>
      <c r="E494" s="36">
        <v>1713.6</v>
      </c>
      <c r="F494" s="36">
        <v>1705.3</v>
      </c>
      <c r="G494" s="36">
        <v>1695.6</v>
      </c>
      <c r="H494" s="36">
        <v>1731.6</v>
      </c>
      <c r="I494" s="36">
        <v>1741.3000000000002</v>
      </c>
      <c r="J494" s="36">
        <v>1749.6</v>
      </c>
      <c r="K494" s="31">
        <v>1733</v>
      </c>
      <c r="L494" s="31">
        <v>1715</v>
      </c>
      <c r="M494" s="31">
        <v>0.57060999999999995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1850</v>
      </c>
      <c r="D495" s="36">
        <v>1840</v>
      </c>
      <c r="E495" s="36">
        <v>1824</v>
      </c>
      <c r="F495" s="36">
        <v>1798</v>
      </c>
      <c r="G495" s="36">
        <v>1782</v>
      </c>
      <c r="H495" s="36">
        <v>1866</v>
      </c>
      <c r="I495" s="36">
        <v>1882</v>
      </c>
      <c r="J495" s="36">
        <v>1908</v>
      </c>
      <c r="K495" s="31">
        <v>1856</v>
      </c>
      <c r="L495" s="31">
        <v>1814</v>
      </c>
      <c r="M495" s="31">
        <v>0.23622000000000001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14.1</v>
      </c>
      <c r="D496" s="36">
        <v>14.166666666666666</v>
      </c>
      <c r="E496" s="36">
        <v>13.833333333333332</v>
      </c>
      <c r="F496" s="36">
        <v>13.566666666666666</v>
      </c>
      <c r="G496" s="36">
        <v>13.233333333333333</v>
      </c>
      <c r="H496" s="36">
        <v>14.433333333333332</v>
      </c>
      <c r="I496" s="36">
        <v>14.766666666666664</v>
      </c>
      <c r="J496" s="36">
        <v>15.033333333333331</v>
      </c>
      <c r="K496" s="31">
        <v>14.5</v>
      </c>
      <c r="L496" s="31">
        <v>13.9</v>
      </c>
      <c r="M496" s="31">
        <v>3709.9502900000002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868.75</v>
      </c>
      <c r="D497" s="36">
        <v>866.31666666666661</v>
      </c>
      <c r="E497" s="36">
        <v>860.13333333333321</v>
      </c>
      <c r="F497" s="36">
        <v>851.51666666666665</v>
      </c>
      <c r="G497" s="36">
        <v>845.33333333333326</v>
      </c>
      <c r="H497" s="36">
        <v>874.93333333333317</v>
      </c>
      <c r="I497" s="36">
        <v>881.11666666666656</v>
      </c>
      <c r="J497" s="36">
        <v>889.73333333333312</v>
      </c>
      <c r="K497" s="31">
        <v>872.5</v>
      </c>
      <c r="L497" s="31">
        <v>857.7</v>
      </c>
      <c r="M497" s="31">
        <v>18.635429999999999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532.54999999999995</v>
      </c>
      <c r="D498" s="36">
        <v>530.65</v>
      </c>
      <c r="E498" s="36">
        <v>525.09999999999991</v>
      </c>
      <c r="F498" s="36">
        <v>517.65</v>
      </c>
      <c r="G498" s="36">
        <v>512.09999999999991</v>
      </c>
      <c r="H498" s="36">
        <v>538.09999999999991</v>
      </c>
      <c r="I498" s="36">
        <v>543.64999999999986</v>
      </c>
      <c r="J498" s="36">
        <v>551.09999999999991</v>
      </c>
      <c r="K498" s="31">
        <v>536.20000000000005</v>
      </c>
      <c r="L498" s="31">
        <v>523.20000000000005</v>
      </c>
      <c r="M498" s="31">
        <v>4.5934499999999998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 t="e">
        <v>#N/A</v>
      </c>
      <c r="D499" s="36" t="e">
        <v>#N/A</v>
      </c>
      <c r="E499" s="36" t="e">
        <v>#N/A</v>
      </c>
      <c r="F499" s="36" t="e">
        <v>#N/A</v>
      </c>
      <c r="G499" s="36" t="e">
        <v>#N/A</v>
      </c>
      <c r="H499" s="36" t="e">
        <v>#N/A</v>
      </c>
      <c r="I499" s="36" t="e">
        <v>#N/A</v>
      </c>
      <c r="J499" s="36" t="e">
        <v>#N/A</v>
      </c>
      <c r="K499" s="31" t="e">
        <v>#N/A</v>
      </c>
      <c r="L499" s="31" t="e">
        <v>#N/A</v>
      </c>
      <c r="M499" s="31" t="e">
        <v>#N/A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832.05</v>
      </c>
      <c r="D500" s="36">
        <v>837.01666666666677</v>
      </c>
      <c r="E500" s="36">
        <v>823.03333333333353</v>
      </c>
      <c r="F500" s="36">
        <v>814.01666666666677</v>
      </c>
      <c r="G500" s="36">
        <v>800.03333333333353</v>
      </c>
      <c r="H500" s="36">
        <v>846.03333333333353</v>
      </c>
      <c r="I500" s="36">
        <v>860.01666666666688</v>
      </c>
      <c r="J500" s="36">
        <v>869.03333333333353</v>
      </c>
      <c r="K500" s="31">
        <v>851</v>
      </c>
      <c r="L500" s="31">
        <v>828</v>
      </c>
      <c r="M500" s="31">
        <v>0.92981999999999998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1345.3</v>
      </c>
      <c r="D501" s="36">
        <v>1349.3500000000001</v>
      </c>
      <c r="E501" s="36">
        <v>1336.0000000000002</v>
      </c>
      <c r="F501" s="36">
        <v>1326.7</v>
      </c>
      <c r="G501" s="36">
        <v>1313.3500000000001</v>
      </c>
      <c r="H501" s="36">
        <v>1358.6500000000003</v>
      </c>
      <c r="I501" s="36">
        <v>1372.0000000000002</v>
      </c>
      <c r="J501" s="36">
        <v>1381.3000000000004</v>
      </c>
      <c r="K501" s="31">
        <v>1362.7</v>
      </c>
      <c r="L501" s="31">
        <v>1340.05</v>
      </c>
      <c r="M501" s="31">
        <v>1.8157300000000001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445.25</v>
      </c>
      <c r="D502" s="36">
        <v>446.91666666666669</v>
      </c>
      <c r="E502" s="36">
        <v>440.33333333333337</v>
      </c>
      <c r="F502" s="36">
        <v>435.41666666666669</v>
      </c>
      <c r="G502" s="36">
        <v>428.83333333333337</v>
      </c>
      <c r="H502" s="36">
        <v>451.83333333333337</v>
      </c>
      <c r="I502" s="36">
        <v>458.41666666666674</v>
      </c>
      <c r="J502" s="36">
        <v>463.33333333333337</v>
      </c>
      <c r="K502" s="31">
        <v>453.5</v>
      </c>
      <c r="L502" s="31">
        <v>442</v>
      </c>
      <c r="M502" s="31">
        <v>100.91036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22.8</v>
      </c>
      <c r="D503" s="36">
        <v>22.483333333333331</v>
      </c>
      <c r="E503" s="36">
        <v>21.966666666666661</v>
      </c>
      <c r="F503" s="36">
        <v>21.133333333333329</v>
      </c>
      <c r="G503" s="36">
        <v>20.61666666666666</v>
      </c>
      <c r="H503" s="36">
        <v>23.316666666666663</v>
      </c>
      <c r="I503" s="36">
        <v>23.833333333333336</v>
      </c>
      <c r="J503" s="31">
        <v>24.666666666666664</v>
      </c>
      <c r="K503" s="31">
        <v>23</v>
      </c>
      <c r="L503" s="31">
        <v>21.65</v>
      </c>
      <c r="M503" s="53">
        <v>5428.0885200000002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280.5</v>
      </c>
      <c r="D504" s="36">
        <v>276.16666666666669</v>
      </c>
      <c r="E504" s="36">
        <v>270.33333333333337</v>
      </c>
      <c r="F504" s="36">
        <v>260.16666666666669</v>
      </c>
      <c r="G504" s="36">
        <v>254.33333333333337</v>
      </c>
      <c r="H504" s="36">
        <v>286.33333333333337</v>
      </c>
      <c r="I504" s="36">
        <v>292.16666666666674</v>
      </c>
      <c r="J504" s="31">
        <v>302.33333333333337</v>
      </c>
      <c r="K504" s="31">
        <v>282</v>
      </c>
      <c r="L504" s="31">
        <v>266</v>
      </c>
      <c r="M504" s="53">
        <v>262.59528999999998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612.65</v>
      </c>
      <c r="D505" s="36">
        <v>614.51666666666665</v>
      </c>
      <c r="E505" s="36">
        <v>595.08333333333326</v>
      </c>
      <c r="F505" s="36">
        <v>577.51666666666665</v>
      </c>
      <c r="G505" s="36">
        <v>558.08333333333326</v>
      </c>
      <c r="H505" s="36">
        <v>632.08333333333326</v>
      </c>
      <c r="I505" s="36">
        <v>651.51666666666665</v>
      </c>
      <c r="J505" s="36">
        <v>669.08333333333326</v>
      </c>
      <c r="K505" s="31">
        <v>633.95000000000005</v>
      </c>
      <c r="L505" s="31">
        <v>596.95000000000005</v>
      </c>
      <c r="M505" s="31">
        <v>98.422449999999998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15509.45</v>
      </c>
      <c r="D506" s="36">
        <v>15615.75</v>
      </c>
      <c r="E506" s="36">
        <v>15343.7</v>
      </c>
      <c r="F506" s="36">
        <v>15177.95</v>
      </c>
      <c r="G506" s="36">
        <v>14905.900000000001</v>
      </c>
      <c r="H506" s="36">
        <v>15781.5</v>
      </c>
      <c r="I506" s="36">
        <v>16053.55</v>
      </c>
      <c r="J506" s="36">
        <v>16219.3</v>
      </c>
      <c r="K506" s="31">
        <v>15887.8</v>
      </c>
      <c r="L506" s="31">
        <v>15450</v>
      </c>
      <c r="M506" s="31">
        <v>3.8039999999999997E-2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128.55000000000001</v>
      </c>
      <c r="D507" s="36">
        <v>126.43333333333334</v>
      </c>
      <c r="E507" s="36">
        <v>123.66666666666669</v>
      </c>
      <c r="F507" s="36">
        <v>118.78333333333335</v>
      </c>
      <c r="G507" s="36">
        <v>116.01666666666669</v>
      </c>
      <c r="H507" s="36">
        <v>131.31666666666666</v>
      </c>
      <c r="I507" s="36">
        <v>134.08333333333331</v>
      </c>
      <c r="J507" s="31">
        <v>138.96666666666667</v>
      </c>
      <c r="K507" s="31">
        <v>129.19999999999999</v>
      </c>
      <c r="L507" s="31">
        <v>121.55</v>
      </c>
      <c r="M507" s="53">
        <v>895.53155000000004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680.6</v>
      </c>
      <c r="D508" s="36">
        <v>671.35</v>
      </c>
      <c r="E508" s="36">
        <v>660.35</v>
      </c>
      <c r="F508" s="36">
        <v>640.1</v>
      </c>
      <c r="G508" s="36">
        <v>629.1</v>
      </c>
      <c r="H508" s="36">
        <v>691.6</v>
      </c>
      <c r="I508" s="36">
        <v>702.6</v>
      </c>
      <c r="J508" s="36">
        <v>722.85</v>
      </c>
      <c r="K508" s="31">
        <v>682.35</v>
      </c>
      <c r="L508" s="31">
        <v>651.1</v>
      </c>
      <c r="M508" s="31">
        <v>69.697019999999995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1603.45</v>
      </c>
      <c r="D509" s="245">
        <v>1607.05</v>
      </c>
      <c r="E509" s="245">
        <v>1579.3999999999999</v>
      </c>
      <c r="F509" s="245">
        <v>1555.35</v>
      </c>
      <c r="G509" s="245">
        <v>1527.6999999999998</v>
      </c>
      <c r="H509" s="245">
        <v>1631.1</v>
      </c>
      <c r="I509" s="245">
        <v>1658.75</v>
      </c>
      <c r="J509" s="245">
        <v>1682.8</v>
      </c>
      <c r="K509" s="246">
        <v>1634.7</v>
      </c>
      <c r="L509" s="246">
        <v>1583</v>
      </c>
      <c r="M509" s="246">
        <v>0.87390000000000001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3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46"/>
      <c r="B5" s="347"/>
      <c r="C5" s="346"/>
      <c r="D5" s="347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48" t="s">
        <v>565</v>
      </c>
      <c r="C7" s="347"/>
      <c r="D7" s="7">
        <f>Main!B10</f>
        <v>45279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45278</v>
      </c>
      <c r="B10" s="32">
        <v>531658</v>
      </c>
      <c r="C10" s="31" t="s">
        <v>1127</v>
      </c>
      <c r="D10" s="31" t="s">
        <v>1088</v>
      </c>
      <c r="E10" s="31" t="s">
        <v>574</v>
      </c>
      <c r="F10" s="86">
        <v>36000</v>
      </c>
      <c r="G10" s="32">
        <v>22.5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45278</v>
      </c>
      <c r="B11" s="32">
        <v>531658</v>
      </c>
      <c r="C11" s="31" t="s">
        <v>1127</v>
      </c>
      <c r="D11" s="31" t="s">
        <v>1128</v>
      </c>
      <c r="E11" s="31" t="s">
        <v>575</v>
      </c>
      <c r="F11" s="86">
        <v>35732</v>
      </c>
      <c r="G11" s="32">
        <v>22.5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45278</v>
      </c>
      <c r="B12" s="32">
        <v>513119</v>
      </c>
      <c r="C12" s="31" t="s">
        <v>1075</v>
      </c>
      <c r="D12" s="31" t="s">
        <v>1076</v>
      </c>
      <c r="E12" s="31" t="s">
        <v>575</v>
      </c>
      <c r="F12" s="86">
        <v>15033</v>
      </c>
      <c r="G12" s="32">
        <v>53.52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45278</v>
      </c>
      <c r="B13" s="32">
        <v>520123</v>
      </c>
      <c r="C13" s="31" t="s">
        <v>1129</v>
      </c>
      <c r="D13" s="31" t="s">
        <v>1130</v>
      </c>
      <c r="E13" s="31" t="s">
        <v>574</v>
      </c>
      <c r="F13" s="86">
        <v>33241</v>
      </c>
      <c r="G13" s="32">
        <v>145.81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45278</v>
      </c>
      <c r="B14" s="32">
        <v>523120</v>
      </c>
      <c r="C14" s="31" t="s">
        <v>1131</v>
      </c>
      <c r="D14" s="31" t="s">
        <v>1132</v>
      </c>
      <c r="E14" s="31" t="s">
        <v>575</v>
      </c>
      <c r="F14" s="86">
        <v>35253</v>
      </c>
      <c r="G14" s="32">
        <v>36.26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45278</v>
      </c>
      <c r="B15" s="32">
        <v>539773</v>
      </c>
      <c r="C15" s="31" t="s">
        <v>985</v>
      </c>
      <c r="D15" s="31" t="s">
        <v>1077</v>
      </c>
      <c r="E15" s="31" t="s">
        <v>575</v>
      </c>
      <c r="F15" s="86">
        <v>4457089</v>
      </c>
      <c r="G15" s="32">
        <v>2.19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45278</v>
      </c>
      <c r="B16" s="32">
        <v>544037</v>
      </c>
      <c r="C16" s="31" t="s">
        <v>1133</v>
      </c>
      <c r="D16" s="31" t="s">
        <v>1134</v>
      </c>
      <c r="E16" s="31" t="s">
        <v>575</v>
      </c>
      <c r="F16" s="86">
        <v>62000</v>
      </c>
      <c r="G16" s="32">
        <v>364.47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45278</v>
      </c>
      <c r="B17" s="32">
        <v>530109</v>
      </c>
      <c r="C17" s="31" t="s">
        <v>1135</v>
      </c>
      <c r="D17" s="31" t="s">
        <v>972</v>
      </c>
      <c r="E17" s="31" t="s">
        <v>574</v>
      </c>
      <c r="F17" s="86">
        <v>682907</v>
      </c>
      <c r="G17" s="32">
        <v>2.21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45278</v>
      </c>
      <c r="B18" s="32">
        <v>530109</v>
      </c>
      <c r="C18" s="31" t="s">
        <v>1135</v>
      </c>
      <c r="D18" s="31" t="s">
        <v>972</v>
      </c>
      <c r="E18" s="31" t="s">
        <v>575</v>
      </c>
      <c r="F18" s="86">
        <v>237921</v>
      </c>
      <c r="G18" s="32">
        <v>2.27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45278</v>
      </c>
      <c r="B19" s="32">
        <v>531029</v>
      </c>
      <c r="C19" s="31" t="s">
        <v>1136</v>
      </c>
      <c r="D19" s="31" t="s">
        <v>1137</v>
      </c>
      <c r="E19" s="31" t="s">
        <v>575</v>
      </c>
      <c r="F19" s="86">
        <v>44500</v>
      </c>
      <c r="G19" s="32">
        <v>6.61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45278</v>
      </c>
      <c r="B20" s="32">
        <v>534691</v>
      </c>
      <c r="C20" s="31" t="s">
        <v>1138</v>
      </c>
      <c r="D20" s="31" t="s">
        <v>1139</v>
      </c>
      <c r="E20" s="31" t="s">
        <v>575</v>
      </c>
      <c r="F20" s="86">
        <v>84262</v>
      </c>
      <c r="G20" s="32">
        <v>22.73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45278</v>
      </c>
      <c r="B21" s="32">
        <v>542724</v>
      </c>
      <c r="C21" s="31" t="s">
        <v>1140</v>
      </c>
      <c r="D21" s="31" t="s">
        <v>1141</v>
      </c>
      <c r="E21" s="31" t="s">
        <v>575</v>
      </c>
      <c r="F21" s="86">
        <v>1596714</v>
      </c>
      <c r="G21" s="32">
        <v>1.06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45278</v>
      </c>
      <c r="B22" s="32">
        <v>542724</v>
      </c>
      <c r="C22" s="31" t="s">
        <v>1140</v>
      </c>
      <c r="D22" s="31" t="s">
        <v>1141</v>
      </c>
      <c r="E22" s="31" t="s">
        <v>574</v>
      </c>
      <c r="F22" s="86">
        <v>8319</v>
      </c>
      <c r="G22" s="32">
        <v>1.07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45278</v>
      </c>
      <c r="B23" s="32">
        <v>531364</v>
      </c>
      <c r="C23" s="31" t="s">
        <v>1142</v>
      </c>
      <c r="D23" s="31" t="s">
        <v>1143</v>
      </c>
      <c r="E23" s="31" t="s">
        <v>575</v>
      </c>
      <c r="F23" s="86">
        <v>153840</v>
      </c>
      <c r="G23" s="32">
        <v>60.92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45278</v>
      </c>
      <c r="B24" s="32">
        <v>512441</v>
      </c>
      <c r="C24" s="31" t="s">
        <v>1144</v>
      </c>
      <c r="D24" s="31" t="s">
        <v>1145</v>
      </c>
      <c r="E24" s="31" t="s">
        <v>574</v>
      </c>
      <c r="F24" s="86">
        <v>75827</v>
      </c>
      <c r="G24" s="32">
        <v>13.83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45278</v>
      </c>
      <c r="B25" s="32">
        <v>512441</v>
      </c>
      <c r="C25" s="31" t="s">
        <v>1144</v>
      </c>
      <c r="D25" s="31" t="s">
        <v>884</v>
      </c>
      <c r="E25" s="31" t="s">
        <v>574</v>
      </c>
      <c r="F25" s="86">
        <v>400000</v>
      </c>
      <c r="G25" s="32">
        <v>13.89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45278</v>
      </c>
      <c r="B26" s="32">
        <v>512441</v>
      </c>
      <c r="C26" s="31" t="s">
        <v>1144</v>
      </c>
      <c r="D26" s="31" t="s">
        <v>1145</v>
      </c>
      <c r="E26" s="31" t="s">
        <v>575</v>
      </c>
      <c r="F26" s="86">
        <v>15002</v>
      </c>
      <c r="G26" s="32">
        <v>13.62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45278</v>
      </c>
      <c r="B27" s="32">
        <v>512441</v>
      </c>
      <c r="C27" s="31" t="s">
        <v>1144</v>
      </c>
      <c r="D27" s="31" t="s">
        <v>884</v>
      </c>
      <c r="E27" s="31" t="s">
        <v>575</v>
      </c>
      <c r="F27" s="86">
        <v>421000</v>
      </c>
      <c r="G27" s="32">
        <v>13.85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45278</v>
      </c>
      <c r="B28" s="32">
        <v>512441</v>
      </c>
      <c r="C28" s="31" t="s">
        <v>1144</v>
      </c>
      <c r="D28" s="31" t="s">
        <v>1080</v>
      </c>
      <c r="E28" s="31" t="s">
        <v>574</v>
      </c>
      <c r="F28" s="86">
        <v>100000</v>
      </c>
      <c r="G28" s="32">
        <v>13.89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45278</v>
      </c>
      <c r="B29" s="32">
        <v>512441</v>
      </c>
      <c r="C29" s="31" t="s">
        <v>1144</v>
      </c>
      <c r="D29" s="31" t="s">
        <v>1080</v>
      </c>
      <c r="E29" s="31" t="s">
        <v>575</v>
      </c>
      <c r="F29" s="86">
        <v>100000</v>
      </c>
      <c r="G29" s="32">
        <v>13.66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45278</v>
      </c>
      <c r="B30" s="32">
        <v>512441</v>
      </c>
      <c r="C30" s="31" t="s">
        <v>1144</v>
      </c>
      <c r="D30" s="31" t="s">
        <v>1146</v>
      </c>
      <c r="E30" s="31" t="s">
        <v>575</v>
      </c>
      <c r="F30" s="86">
        <v>150001</v>
      </c>
      <c r="G30" s="32">
        <v>13.89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45278</v>
      </c>
      <c r="B31" s="32">
        <v>512441</v>
      </c>
      <c r="C31" s="31" t="s">
        <v>1144</v>
      </c>
      <c r="D31" s="31" t="s">
        <v>1146</v>
      </c>
      <c r="E31" s="31" t="s">
        <v>574</v>
      </c>
      <c r="F31" s="86">
        <v>100000</v>
      </c>
      <c r="G31" s="32">
        <v>13.89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45278</v>
      </c>
      <c r="B32" s="32">
        <v>512441</v>
      </c>
      <c r="C32" s="31" t="s">
        <v>1144</v>
      </c>
      <c r="D32" s="31" t="s">
        <v>1079</v>
      </c>
      <c r="E32" s="31" t="s">
        <v>574</v>
      </c>
      <c r="F32" s="86">
        <v>500000</v>
      </c>
      <c r="G32" s="32">
        <v>13.89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45278</v>
      </c>
      <c r="B33" s="32">
        <v>512441</v>
      </c>
      <c r="C33" s="31" t="s">
        <v>1144</v>
      </c>
      <c r="D33" s="31" t="s">
        <v>1109</v>
      </c>
      <c r="E33" s="31" t="s">
        <v>574</v>
      </c>
      <c r="F33" s="86">
        <v>750000</v>
      </c>
      <c r="G33" s="32">
        <v>13.89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45278</v>
      </c>
      <c r="B34" s="32">
        <v>512441</v>
      </c>
      <c r="C34" s="31" t="s">
        <v>1144</v>
      </c>
      <c r="D34" s="31" t="s">
        <v>1079</v>
      </c>
      <c r="E34" s="31" t="s">
        <v>575</v>
      </c>
      <c r="F34" s="86">
        <v>1</v>
      </c>
      <c r="G34" s="32">
        <v>13.89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45278</v>
      </c>
      <c r="B35" s="32">
        <v>512441</v>
      </c>
      <c r="C35" s="31" t="s">
        <v>1144</v>
      </c>
      <c r="D35" s="31" t="s">
        <v>1109</v>
      </c>
      <c r="E35" s="31" t="s">
        <v>575</v>
      </c>
      <c r="F35" s="86">
        <v>500001</v>
      </c>
      <c r="G35" s="32">
        <v>13.89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45278</v>
      </c>
      <c r="B36" s="32">
        <v>512441</v>
      </c>
      <c r="C36" s="31" t="s">
        <v>1144</v>
      </c>
      <c r="D36" s="31" t="s">
        <v>1147</v>
      </c>
      <c r="E36" s="31" t="s">
        <v>575</v>
      </c>
      <c r="F36" s="86">
        <v>1410001</v>
      </c>
      <c r="G36" s="32">
        <v>13.89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45278</v>
      </c>
      <c r="B37" s="32">
        <v>512441</v>
      </c>
      <c r="C37" s="31" t="s">
        <v>1144</v>
      </c>
      <c r="D37" s="31" t="s">
        <v>1148</v>
      </c>
      <c r="E37" s="31" t="s">
        <v>574</v>
      </c>
      <c r="F37" s="86">
        <v>200000</v>
      </c>
      <c r="G37" s="32">
        <v>13.89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45278</v>
      </c>
      <c r="B38" s="32">
        <v>512441</v>
      </c>
      <c r="C38" s="31" t="s">
        <v>1144</v>
      </c>
      <c r="D38" s="31" t="s">
        <v>1149</v>
      </c>
      <c r="E38" s="31" t="s">
        <v>575</v>
      </c>
      <c r="F38" s="86">
        <v>75451</v>
      </c>
      <c r="G38" s="32">
        <v>13.89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45278</v>
      </c>
      <c r="B39" s="32">
        <v>512441</v>
      </c>
      <c r="C39" s="31" t="s">
        <v>1144</v>
      </c>
      <c r="D39" s="31" t="s">
        <v>1088</v>
      </c>
      <c r="E39" s="31" t="s">
        <v>575</v>
      </c>
      <c r="F39" s="86">
        <v>830834</v>
      </c>
      <c r="G39" s="32">
        <v>13.87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45278</v>
      </c>
      <c r="B40" s="32">
        <v>512441</v>
      </c>
      <c r="C40" s="31" t="s">
        <v>1144</v>
      </c>
      <c r="D40" s="31" t="s">
        <v>1088</v>
      </c>
      <c r="E40" s="31" t="s">
        <v>574</v>
      </c>
      <c r="F40" s="86">
        <v>553692</v>
      </c>
      <c r="G40" s="32">
        <v>13.85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45278</v>
      </c>
      <c r="B41" s="32">
        <v>540190</v>
      </c>
      <c r="C41" s="31" t="s">
        <v>1081</v>
      </c>
      <c r="D41" s="31" t="s">
        <v>1150</v>
      </c>
      <c r="E41" s="31" t="s">
        <v>575</v>
      </c>
      <c r="F41" s="86">
        <v>107510</v>
      </c>
      <c r="G41" s="32">
        <v>42.25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45278</v>
      </c>
      <c r="B42" s="32">
        <v>543324</v>
      </c>
      <c r="C42" s="31" t="s">
        <v>1151</v>
      </c>
      <c r="D42" s="31" t="s">
        <v>1152</v>
      </c>
      <c r="E42" s="31" t="s">
        <v>574</v>
      </c>
      <c r="F42" s="86">
        <v>64800</v>
      </c>
      <c r="G42" s="32">
        <v>261.11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45278</v>
      </c>
      <c r="B43" s="32">
        <v>543324</v>
      </c>
      <c r="C43" s="31" t="s">
        <v>1151</v>
      </c>
      <c r="D43" s="31" t="s">
        <v>1152</v>
      </c>
      <c r="E43" s="31" t="s">
        <v>575</v>
      </c>
      <c r="F43" s="86">
        <v>27945</v>
      </c>
      <c r="G43" s="32">
        <v>279.69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45278</v>
      </c>
      <c r="B44" s="32">
        <v>539486</v>
      </c>
      <c r="C44" s="31" t="s">
        <v>1153</v>
      </c>
      <c r="D44" s="31" t="s">
        <v>1154</v>
      </c>
      <c r="E44" s="31" t="s">
        <v>574</v>
      </c>
      <c r="F44" s="86">
        <v>23207</v>
      </c>
      <c r="G44" s="32">
        <v>2.02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45278</v>
      </c>
      <c r="B45" s="32">
        <v>539486</v>
      </c>
      <c r="C45" s="31" t="s">
        <v>1153</v>
      </c>
      <c r="D45" s="31" t="s">
        <v>1155</v>
      </c>
      <c r="E45" s="31" t="s">
        <v>575</v>
      </c>
      <c r="F45" s="86">
        <v>23930</v>
      </c>
      <c r="G45" s="32">
        <v>2.02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45278</v>
      </c>
      <c r="B46" s="32">
        <v>540614</v>
      </c>
      <c r="C46" s="31" t="s">
        <v>1156</v>
      </c>
      <c r="D46" s="31" t="s">
        <v>884</v>
      </c>
      <c r="E46" s="31" t="s">
        <v>574</v>
      </c>
      <c r="F46" s="86">
        <v>10000000</v>
      </c>
      <c r="G46" s="32">
        <v>2.5299999999999998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45278</v>
      </c>
      <c r="B47" s="32">
        <v>539228</v>
      </c>
      <c r="C47" s="31" t="s">
        <v>1001</v>
      </c>
      <c r="D47" s="31" t="s">
        <v>1157</v>
      </c>
      <c r="E47" s="31" t="s">
        <v>575</v>
      </c>
      <c r="F47" s="86">
        <v>688490</v>
      </c>
      <c r="G47" s="32">
        <v>3.64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45278</v>
      </c>
      <c r="B48" s="32">
        <v>531881</v>
      </c>
      <c r="C48" s="31" t="s">
        <v>1158</v>
      </c>
      <c r="D48" s="31" t="s">
        <v>1159</v>
      </c>
      <c r="E48" s="31" t="s">
        <v>575</v>
      </c>
      <c r="F48" s="86">
        <v>10650</v>
      </c>
      <c r="G48" s="32">
        <v>21.61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45278</v>
      </c>
      <c r="B49" s="32">
        <v>531881</v>
      </c>
      <c r="C49" s="31" t="s">
        <v>1158</v>
      </c>
      <c r="D49" s="31" t="s">
        <v>1160</v>
      </c>
      <c r="E49" s="31" t="s">
        <v>574</v>
      </c>
      <c r="F49" s="86">
        <v>10000</v>
      </c>
      <c r="G49" s="32">
        <v>21.6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45278</v>
      </c>
      <c r="B50" s="32">
        <v>524238</v>
      </c>
      <c r="C50" s="31" t="s">
        <v>1161</v>
      </c>
      <c r="D50" s="31" t="s">
        <v>1162</v>
      </c>
      <c r="E50" s="31" t="s">
        <v>574</v>
      </c>
      <c r="F50" s="86">
        <v>30000</v>
      </c>
      <c r="G50" s="32">
        <v>9.9700000000000006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45278</v>
      </c>
      <c r="B51" s="32">
        <v>524238</v>
      </c>
      <c r="C51" s="31" t="s">
        <v>1161</v>
      </c>
      <c r="D51" s="31" t="s">
        <v>1163</v>
      </c>
      <c r="E51" s="31" t="s">
        <v>575</v>
      </c>
      <c r="F51" s="86">
        <v>180000</v>
      </c>
      <c r="G51" s="32">
        <v>9.9700000000000006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45278</v>
      </c>
      <c r="B52" s="32">
        <v>524238</v>
      </c>
      <c r="C52" s="31" t="s">
        <v>1161</v>
      </c>
      <c r="D52" s="31" t="s">
        <v>1164</v>
      </c>
      <c r="E52" s="31" t="s">
        <v>574</v>
      </c>
      <c r="F52" s="86">
        <v>28000</v>
      </c>
      <c r="G52" s="32">
        <v>9.9700000000000006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45278</v>
      </c>
      <c r="B53" s="32">
        <v>524238</v>
      </c>
      <c r="C53" s="31" t="s">
        <v>1161</v>
      </c>
      <c r="D53" s="31" t="s">
        <v>1162</v>
      </c>
      <c r="E53" s="31" t="s">
        <v>574</v>
      </c>
      <c r="F53" s="86">
        <v>30000</v>
      </c>
      <c r="G53" s="32">
        <v>9.9700000000000006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45278</v>
      </c>
      <c r="B54" s="32">
        <v>524238</v>
      </c>
      <c r="C54" s="31" t="s">
        <v>1161</v>
      </c>
      <c r="D54" s="31" t="s">
        <v>1165</v>
      </c>
      <c r="E54" s="31" t="s">
        <v>574</v>
      </c>
      <c r="F54" s="86">
        <v>36000</v>
      </c>
      <c r="G54" s="32">
        <v>9.9700000000000006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45278</v>
      </c>
      <c r="B55" s="32">
        <v>514010</v>
      </c>
      <c r="C55" s="31" t="s">
        <v>1166</v>
      </c>
      <c r="D55" s="31" t="s">
        <v>1167</v>
      </c>
      <c r="E55" s="31" t="s">
        <v>575</v>
      </c>
      <c r="F55" s="86">
        <v>500000</v>
      </c>
      <c r="G55" s="32">
        <v>32.15</v>
      </c>
      <c r="H55" s="32" t="s">
        <v>333</v>
      </c>
    </row>
    <row r="56" spans="1:28" ht="15" customHeight="1">
      <c r="A56" s="85">
        <v>45278</v>
      </c>
      <c r="B56" s="32">
        <v>539724</v>
      </c>
      <c r="C56" s="31" t="s">
        <v>1168</v>
      </c>
      <c r="D56" s="31" t="s">
        <v>1169</v>
      </c>
      <c r="E56" s="31" t="s">
        <v>574</v>
      </c>
      <c r="F56" s="86">
        <v>34321</v>
      </c>
      <c r="G56" s="32">
        <v>9</v>
      </c>
      <c r="H56" s="32" t="s">
        <v>333</v>
      </c>
    </row>
    <row r="57" spans="1:28" ht="15" customHeight="1">
      <c r="A57" s="85">
        <v>45278</v>
      </c>
      <c r="B57" s="32">
        <v>539724</v>
      </c>
      <c r="C57" s="31" t="s">
        <v>1168</v>
      </c>
      <c r="D57" s="31" t="s">
        <v>1170</v>
      </c>
      <c r="E57" s="31" t="s">
        <v>575</v>
      </c>
      <c r="F57" s="86">
        <v>30000</v>
      </c>
      <c r="G57" s="32">
        <v>9</v>
      </c>
      <c r="H57" s="32" t="s">
        <v>333</v>
      </c>
    </row>
    <row r="58" spans="1:28" ht="15" customHeight="1">
      <c r="A58" s="85">
        <v>45278</v>
      </c>
      <c r="B58" s="32">
        <v>504731</v>
      </c>
      <c r="C58" s="31" t="s">
        <v>1171</v>
      </c>
      <c r="D58" s="31" t="s">
        <v>1172</v>
      </c>
      <c r="E58" s="31" t="s">
        <v>574</v>
      </c>
      <c r="F58" s="86">
        <v>10000</v>
      </c>
      <c r="G58" s="32">
        <v>49.77</v>
      </c>
      <c r="H58" s="32" t="s">
        <v>333</v>
      </c>
    </row>
    <row r="59" spans="1:28" ht="15" customHeight="1">
      <c r="A59" s="85">
        <v>45278</v>
      </c>
      <c r="B59" s="32">
        <v>504731</v>
      </c>
      <c r="C59" s="31" t="s">
        <v>1171</v>
      </c>
      <c r="D59" s="31" t="s">
        <v>1173</v>
      </c>
      <c r="E59" s="31" t="s">
        <v>575</v>
      </c>
      <c r="F59" s="86">
        <v>10000</v>
      </c>
      <c r="G59" s="32">
        <v>49.77</v>
      </c>
      <c r="H59" s="32" t="s">
        <v>333</v>
      </c>
    </row>
    <row r="60" spans="1:28" ht="15" customHeight="1">
      <c r="A60" s="85">
        <v>45278</v>
      </c>
      <c r="B60" s="32">
        <v>540377</v>
      </c>
      <c r="C60" s="31" t="s">
        <v>994</v>
      </c>
      <c r="D60" s="31" t="s">
        <v>1053</v>
      </c>
      <c r="E60" s="31" t="s">
        <v>575</v>
      </c>
      <c r="F60" s="86">
        <v>11748787</v>
      </c>
      <c r="G60" s="32">
        <v>2.38</v>
      </c>
      <c r="H60" s="32" t="s">
        <v>333</v>
      </c>
    </row>
    <row r="61" spans="1:28" ht="15" customHeight="1">
      <c r="A61" s="85">
        <v>45278</v>
      </c>
      <c r="B61" s="32">
        <v>540377</v>
      </c>
      <c r="C61" s="31" t="s">
        <v>994</v>
      </c>
      <c r="D61" s="31" t="s">
        <v>1082</v>
      </c>
      <c r="E61" s="31" t="s">
        <v>575</v>
      </c>
      <c r="F61" s="86">
        <v>1500000</v>
      </c>
      <c r="G61" s="32">
        <v>2.54</v>
      </c>
      <c r="H61" s="32" t="s">
        <v>333</v>
      </c>
    </row>
    <row r="62" spans="1:28" ht="15" customHeight="1">
      <c r="A62" s="85">
        <v>45278</v>
      </c>
      <c r="B62" s="32">
        <v>539449</v>
      </c>
      <c r="C62" s="31" t="s">
        <v>1174</v>
      </c>
      <c r="D62" s="31" t="s">
        <v>1139</v>
      </c>
      <c r="E62" s="31" t="s">
        <v>574</v>
      </c>
      <c r="F62" s="86">
        <v>30000</v>
      </c>
      <c r="G62" s="32">
        <v>43.2</v>
      </c>
      <c r="H62" s="32" t="s">
        <v>333</v>
      </c>
    </row>
    <row r="63" spans="1:28" ht="15" customHeight="1">
      <c r="A63" s="85">
        <v>45278</v>
      </c>
      <c r="B63" s="32">
        <v>539449</v>
      </c>
      <c r="C63" s="31" t="s">
        <v>1174</v>
      </c>
      <c r="D63" s="31" t="s">
        <v>1175</v>
      </c>
      <c r="E63" s="31" t="s">
        <v>575</v>
      </c>
      <c r="F63" s="86">
        <v>30215</v>
      </c>
      <c r="G63" s="32">
        <v>43.2</v>
      </c>
      <c r="H63" s="32" t="s">
        <v>333</v>
      </c>
    </row>
    <row r="64" spans="1:28" ht="15" customHeight="1">
      <c r="A64" s="85">
        <v>45278</v>
      </c>
      <c r="B64" s="32">
        <v>532303</v>
      </c>
      <c r="C64" s="31" t="s">
        <v>1176</v>
      </c>
      <c r="D64" s="31" t="s">
        <v>1177</v>
      </c>
      <c r="E64" s="31" t="s">
        <v>575</v>
      </c>
      <c r="F64" s="86">
        <v>51264</v>
      </c>
      <c r="G64" s="32">
        <v>6.91</v>
      </c>
      <c r="H64" s="32" t="s">
        <v>333</v>
      </c>
    </row>
    <row r="65" spans="1:8" ht="15" customHeight="1">
      <c r="A65" s="85">
        <v>45278</v>
      </c>
      <c r="B65" s="32">
        <v>538422</v>
      </c>
      <c r="C65" s="31" t="s">
        <v>1178</v>
      </c>
      <c r="D65" s="31" t="s">
        <v>1179</v>
      </c>
      <c r="E65" s="31" t="s">
        <v>575</v>
      </c>
      <c r="F65" s="86">
        <v>2405000</v>
      </c>
      <c r="G65" s="32">
        <v>0.65</v>
      </c>
      <c r="H65" s="32" t="s">
        <v>333</v>
      </c>
    </row>
    <row r="66" spans="1:8" ht="15" customHeight="1">
      <c r="A66" s="85">
        <v>45278</v>
      </c>
      <c r="B66" s="32">
        <v>538422</v>
      </c>
      <c r="C66" s="31" t="s">
        <v>1178</v>
      </c>
      <c r="D66" s="31" t="s">
        <v>1180</v>
      </c>
      <c r="E66" s="31" t="s">
        <v>575</v>
      </c>
      <c r="F66" s="86">
        <v>1845000</v>
      </c>
      <c r="G66" s="32">
        <v>0.66</v>
      </c>
      <c r="H66" s="32" t="s">
        <v>333</v>
      </c>
    </row>
    <row r="67" spans="1:8" ht="15" customHeight="1">
      <c r="A67" s="85">
        <v>45278</v>
      </c>
      <c r="B67" s="32">
        <v>538422</v>
      </c>
      <c r="C67" s="31" t="s">
        <v>1178</v>
      </c>
      <c r="D67" s="31" t="s">
        <v>1181</v>
      </c>
      <c r="E67" s="31" t="s">
        <v>575</v>
      </c>
      <c r="F67" s="86">
        <v>2077309</v>
      </c>
      <c r="G67" s="32">
        <v>0.66</v>
      </c>
      <c r="H67" s="32" t="s">
        <v>333</v>
      </c>
    </row>
    <row r="68" spans="1:8" ht="15" customHeight="1">
      <c r="A68" s="85">
        <v>45278</v>
      </c>
      <c r="B68" s="32">
        <v>544023</v>
      </c>
      <c r="C68" s="31" t="s">
        <v>1182</v>
      </c>
      <c r="D68" s="31" t="s">
        <v>1183</v>
      </c>
      <c r="E68" s="31" t="s">
        <v>575</v>
      </c>
      <c r="F68" s="86">
        <v>51000</v>
      </c>
      <c r="G68" s="32">
        <v>394.61</v>
      </c>
      <c r="H68" s="32" t="s">
        <v>333</v>
      </c>
    </row>
    <row r="69" spans="1:8" ht="15" customHeight="1">
      <c r="A69" s="85">
        <v>45278</v>
      </c>
      <c r="B69" s="32">
        <v>544023</v>
      </c>
      <c r="C69" s="31" t="s">
        <v>1182</v>
      </c>
      <c r="D69" s="31" t="s">
        <v>1184</v>
      </c>
      <c r="E69" s="31" t="s">
        <v>575</v>
      </c>
      <c r="F69" s="86">
        <v>36000</v>
      </c>
      <c r="G69" s="32">
        <v>389</v>
      </c>
      <c r="H69" s="32" t="s">
        <v>333</v>
      </c>
    </row>
    <row r="70" spans="1:8" ht="15" customHeight="1">
      <c r="A70" s="85">
        <v>45278</v>
      </c>
      <c r="B70" s="32">
        <v>539408</v>
      </c>
      <c r="C70" s="31" t="s">
        <v>1185</v>
      </c>
      <c r="D70" s="31" t="s">
        <v>1186</v>
      </c>
      <c r="E70" s="31" t="s">
        <v>574</v>
      </c>
      <c r="F70" s="86">
        <v>22000</v>
      </c>
      <c r="G70" s="32">
        <v>7.28</v>
      </c>
      <c r="H70" s="32" t="s">
        <v>333</v>
      </c>
    </row>
    <row r="71" spans="1:8" ht="15" customHeight="1">
      <c r="A71" s="85">
        <v>45278</v>
      </c>
      <c r="B71" s="32">
        <v>539408</v>
      </c>
      <c r="C71" s="31" t="s">
        <v>1185</v>
      </c>
      <c r="D71" s="31" t="s">
        <v>1187</v>
      </c>
      <c r="E71" s="31" t="s">
        <v>575</v>
      </c>
      <c r="F71" s="86">
        <v>18610</v>
      </c>
      <c r="G71" s="32">
        <v>7.25</v>
      </c>
      <c r="H71" s="32" t="s">
        <v>333</v>
      </c>
    </row>
    <row r="72" spans="1:8" ht="15" customHeight="1">
      <c r="A72" s="85">
        <v>45278</v>
      </c>
      <c r="B72" s="32">
        <v>539408</v>
      </c>
      <c r="C72" s="31" t="s">
        <v>1185</v>
      </c>
      <c r="D72" s="31" t="s">
        <v>1188</v>
      </c>
      <c r="E72" s="31" t="s">
        <v>575</v>
      </c>
      <c r="F72" s="86">
        <v>25000</v>
      </c>
      <c r="G72" s="32">
        <v>7.32</v>
      </c>
      <c r="H72" s="32" t="s">
        <v>333</v>
      </c>
    </row>
    <row r="73" spans="1:8" ht="15" customHeight="1">
      <c r="A73" s="85">
        <v>45278</v>
      </c>
      <c r="B73" s="32">
        <v>539408</v>
      </c>
      <c r="C73" s="31" t="s">
        <v>1185</v>
      </c>
      <c r="D73" s="31" t="s">
        <v>1189</v>
      </c>
      <c r="E73" s="31" t="s">
        <v>575</v>
      </c>
      <c r="F73" s="86">
        <v>25000</v>
      </c>
      <c r="G73" s="32">
        <v>7.56</v>
      </c>
      <c r="H73" s="32" t="s">
        <v>333</v>
      </c>
    </row>
    <row r="74" spans="1:8" ht="15" customHeight="1">
      <c r="A74" s="85">
        <v>45278</v>
      </c>
      <c r="B74" s="32">
        <v>507912</v>
      </c>
      <c r="C74" s="31" t="s">
        <v>1083</v>
      </c>
      <c r="D74" s="31" t="s">
        <v>1084</v>
      </c>
      <c r="E74" s="31" t="s">
        <v>574</v>
      </c>
      <c r="F74" s="86">
        <v>175000</v>
      </c>
      <c r="G74" s="32">
        <v>231.53</v>
      </c>
      <c r="H74" s="32" t="s">
        <v>333</v>
      </c>
    </row>
    <row r="75" spans="1:8" ht="15" customHeight="1">
      <c r="A75" s="85">
        <v>45278</v>
      </c>
      <c r="B75" s="32">
        <v>507912</v>
      </c>
      <c r="C75" s="31" t="s">
        <v>1083</v>
      </c>
      <c r="D75" s="31" t="s">
        <v>1000</v>
      </c>
      <c r="E75" s="31" t="s">
        <v>574</v>
      </c>
      <c r="F75" s="86">
        <v>225000</v>
      </c>
      <c r="G75" s="32">
        <v>231.55</v>
      </c>
      <c r="H75" s="32" t="s">
        <v>333</v>
      </c>
    </row>
    <row r="76" spans="1:8" ht="15" customHeight="1">
      <c r="A76" s="85">
        <v>45278</v>
      </c>
      <c r="B76" s="32">
        <v>507912</v>
      </c>
      <c r="C76" s="31" t="s">
        <v>1083</v>
      </c>
      <c r="D76" s="31" t="s">
        <v>1051</v>
      </c>
      <c r="E76" s="31" t="s">
        <v>574</v>
      </c>
      <c r="F76" s="86">
        <v>150000</v>
      </c>
      <c r="G76" s="32">
        <v>231.55</v>
      </c>
      <c r="H76" s="32" t="s">
        <v>333</v>
      </c>
    </row>
    <row r="77" spans="1:8" ht="15" customHeight="1">
      <c r="A77" s="85">
        <v>45278</v>
      </c>
      <c r="B77" s="32">
        <v>507912</v>
      </c>
      <c r="C77" s="31" t="s">
        <v>1083</v>
      </c>
      <c r="D77" s="31" t="s">
        <v>1190</v>
      </c>
      <c r="E77" s="31" t="s">
        <v>574</v>
      </c>
      <c r="F77" s="86">
        <v>143908</v>
      </c>
      <c r="G77" s="32">
        <v>231.55</v>
      </c>
      <c r="H77" s="32" t="s">
        <v>333</v>
      </c>
    </row>
    <row r="78" spans="1:8" ht="15" customHeight="1">
      <c r="A78" s="85">
        <v>45278</v>
      </c>
      <c r="B78" s="32">
        <v>507912</v>
      </c>
      <c r="C78" s="31" t="s">
        <v>1083</v>
      </c>
      <c r="D78" s="31" t="s">
        <v>1191</v>
      </c>
      <c r="E78" s="31" t="s">
        <v>574</v>
      </c>
      <c r="F78" s="86">
        <v>150000</v>
      </c>
      <c r="G78" s="32">
        <v>231.54</v>
      </c>
      <c r="H78" s="32" t="s">
        <v>333</v>
      </c>
    </row>
    <row r="79" spans="1:8" ht="15" customHeight="1">
      <c r="A79" s="85">
        <v>45278</v>
      </c>
      <c r="B79" s="32">
        <v>507912</v>
      </c>
      <c r="C79" s="31" t="s">
        <v>1083</v>
      </c>
      <c r="D79" s="31" t="s">
        <v>1192</v>
      </c>
      <c r="E79" s="31" t="s">
        <v>575</v>
      </c>
      <c r="F79" s="86">
        <v>310000</v>
      </c>
      <c r="G79" s="32">
        <v>231.55</v>
      </c>
      <c r="H79" s="32" t="s">
        <v>333</v>
      </c>
    </row>
    <row r="80" spans="1:8" ht="15" customHeight="1">
      <c r="A80" s="85">
        <v>45278</v>
      </c>
      <c r="B80" s="32">
        <v>507912</v>
      </c>
      <c r="C80" s="31" t="s">
        <v>1083</v>
      </c>
      <c r="D80" s="31" t="s">
        <v>1193</v>
      </c>
      <c r="E80" s="31" t="s">
        <v>575</v>
      </c>
      <c r="F80" s="86">
        <v>563945</v>
      </c>
      <c r="G80" s="32">
        <v>231.55</v>
      </c>
      <c r="H80" s="32" t="s">
        <v>333</v>
      </c>
    </row>
    <row r="81" spans="1:8" ht="15" customHeight="1">
      <c r="A81" s="85">
        <v>45278</v>
      </c>
      <c r="B81" s="32">
        <v>543207</v>
      </c>
      <c r="C81" s="31" t="s">
        <v>1194</v>
      </c>
      <c r="D81" s="31" t="s">
        <v>1195</v>
      </c>
      <c r="E81" s="31" t="s">
        <v>575</v>
      </c>
      <c r="F81" s="86">
        <v>76631</v>
      </c>
      <c r="G81" s="32">
        <v>13.95</v>
      </c>
      <c r="H81" s="32" t="s">
        <v>333</v>
      </c>
    </row>
    <row r="82" spans="1:8" ht="15" customHeight="1">
      <c r="A82" s="85">
        <v>45278</v>
      </c>
      <c r="B82" s="32">
        <v>530557</v>
      </c>
      <c r="C82" s="31" t="s">
        <v>1002</v>
      </c>
      <c r="D82" s="31" t="s">
        <v>1003</v>
      </c>
      <c r="E82" s="31" t="s">
        <v>575</v>
      </c>
      <c r="F82" s="86">
        <v>6182441</v>
      </c>
      <c r="G82" s="32">
        <v>0.59</v>
      </c>
      <c r="H82" s="32" t="s">
        <v>333</v>
      </c>
    </row>
    <row r="83" spans="1:8" ht="15" customHeight="1">
      <c r="A83" s="85">
        <v>45278</v>
      </c>
      <c r="B83" s="32">
        <v>530557</v>
      </c>
      <c r="C83" s="31" t="s">
        <v>1002</v>
      </c>
      <c r="D83" s="31" t="s">
        <v>1003</v>
      </c>
      <c r="E83" s="31" t="s">
        <v>574</v>
      </c>
      <c r="F83" s="86">
        <v>6529680</v>
      </c>
      <c r="G83" s="32">
        <v>0.59</v>
      </c>
      <c r="H83" s="32" t="s">
        <v>333</v>
      </c>
    </row>
    <row r="84" spans="1:8" ht="15" customHeight="1">
      <c r="A84" s="85">
        <v>45278</v>
      </c>
      <c r="B84" s="32">
        <v>538537</v>
      </c>
      <c r="C84" s="31" t="s">
        <v>1196</v>
      </c>
      <c r="D84" s="31" t="s">
        <v>1197</v>
      </c>
      <c r="E84" s="31" t="s">
        <v>574</v>
      </c>
      <c r="F84" s="86">
        <v>140800</v>
      </c>
      <c r="G84" s="32">
        <v>0.48</v>
      </c>
      <c r="H84" s="32" t="s">
        <v>333</v>
      </c>
    </row>
    <row r="85" spans="1:8" ht="15" customHeight="1">
      <c r="A85" s="85">
        <v>45278</v>
      </c>
      <c r="B85" s="32">
        <v>538537</v>
      </c>
      <c r="C85" s="31" t="s">
        <v>1196</v>
      </c>
      <c r="D85" s="31" t="s">
        <v>1198</v>
      </c>
      <c r="E85" s="31" t="s">
        <v>575</v>
      </c>
      <c r="F85" s="86">
        <v>195316</v>
      </c>
      <c r="G85" s="32">
        <v>0.48</v>
      </c>
      <c r="H85" s="32" t="s">
        <v>333</v>
      </c>
    </row>
    <row r="86" spans="1:8" ht="15" customHeight="1">
      <c r="A86" s="85">
        <v>45278</v>
      </c>
      <c r="B86" s="32">
        <v>526773</v>
      </c>
      <c r="C86" s="31" t="s">
        <v>1086</v>
      </c>
      <c r="D86" s="31" t="s">
        <v>1087</v>
      </c>
      <c r="E86" s="31" t="s">
        <v>574</v>
      </c>
      <c r="F86" s="86">
        <v>985718</v>
      </c>
      <c r="G86" s="32">
        <v>9.4499999999999993</v>
      </c>
      <c r="H86" s="32" t="s">
        <v>333</v>
      </c>
    </row>
    <row r="87" spans="1:8" ht="15" customHeight="1">
      <c r="A87" s="85">
        <v>45278</v>
      </c>
      <c r="B87" s="32">
        <v>526773</v>
      </c>
      <c r="C87" s="31" t="s">
        <v>1086</v>
      </c>
      <c r="D87" s="31" t="s">
        <v>1087</v>
      </c>
      <c r="E87" s="31" t="s">
        <v>575</v>
      </c>
      <c r="F87" s="86">
        <v>109429</v>
      </c>
      <c r="G87" s="32">
        <v>9.5399999999999991</v>
      </c>
      <c r="H87" s="32" t="s">
        <v>333</v>
      </c>
    </row>
    <row r="88" spans="1:8" ht="15" customHeight="1">
      <c r="A88" s="85">
        <v>45278</v>
      </c>
      <c r="B88" s="32">
        <v>539495</v>
      </c>
      <c r="C88" s="31" t="s">
        <v>1199</v>
      </c>
      <c r="D88" s="31" t="s">
        <v>1200</v>
      </c>
      <c r="E88" s="31" t="s">
        <v>574</v>
      </c>
      <c r="F88" s="86">
        <v>12420</v>
      </c>
      <c r="G88" s="32">
        <v>29.26</v>
      </c>
      <c r="H88" s="32" t="s">
        <v>333</v>
      </c>
    </row>
    <row r="89" spans="1:8" ht="15" customHeight="1">
      <c r="A89" s="85">
        <v>45278</v>
      </c>
      <c r="B89" s="32">
        <v>539495</v>
      </c>
      <c r="C89" s="31" t="s">
        <v>1199</v>
      </c>
      <c r="D89" s="31" t="s">
        <v>1201</v>
      </c>
      <c r="E89" s="31" t="s">
        <v>575</v>
      </c>
      <c r="F89" s="86">
        <v>16816</v>
      </c>
      <c r="G89" s="32">
        <v>29.26</v>
      </c>
      <c r="H89" s="32" t="s">
        <v>333</v>
      </c>
    </row>
    <row r="90" spans="1:8" ht="15" customHeight="1">
      <c r="A90" s="85">
        <v>45278</v>
      </c>
      <c r="B90" s="32">
        <v>530951</v>
      </c>
      <c r="C90" s="31" t="s">
        <v>1202</v>
      </c>
      <c r="D90" s="31" t="s">
        <v>1060</v>
      </c>
      <c r="E90" s="31" t="s">
        <v>574</v>
      </c>
      <c r="F90" s="86">
        <v>35810</v>
      </c>
      <c r="G90" s="32">
        <v>141.62</v>
      </c>
      <c r="H90" s="32" t="s">
        <v>333</v>
      </c>
    </row>
    <row r="91" spans="1:8" ht="15" customHeight="1">
      <c r="A91" s="85">
        <v>45278</v>
      </c>
      <c r="B91" s="32">
        <v>530951</v>
      </c>
      <c r="C91" s="31" t="s">
        <v>1202</v>
      </c>
      <c r="D91" s="31" t="s">
        <v>1060</v>
      </c>
      <c r="E91" s="31" t="s">
        <v>575</v>
      </c>
      <c r="F91" s="86">
        <v>15810</v>
      </c>
      <c r="G91" s="32">
        <v>142.35</v>
      </c>
      <c r="H91" s="32" t="s">
        <v>333</v>
      </c>
    </row>
    <row r="92" spans="1:8" ht="15" customHeight="1">
      <c r="A92" s="85">
        <v>45278</v>
      </c>
      <c r="B92" s="32">
        <v>530951</v>
      </c>
      <c r="C92" s="31" t="s">
        <v>1202</v>
      </c>
      <c r="D92" s="31" t="s">
        <v>1203</v>
      </c>
      <c r="E92" s="31" t="s">
        <v>575</v>
      </c>
      <c r="F92" s="86">
        <v>56000</v>
      </c>
      <c r="G92" s="32">
        <v>139.16999999999999</v>
      </c>
      <c r="H92" s="32" t="s">
        <v>333</v>
      </c>
    </row>
    <row r="93" spans="1:8" ht="15" customHeight="1">
      <c r="A93" s="85">
        <v>45278</v>
      </c>
      <c r="B93" s="32">
        <v>530951</v>
      </c>
      <c r="C93" s="31" t="s">
        <v>1202</v>
      </c>
      <c r="D93" s="31" t="s">
        <v>1204</v>
      </c>
      <c r="E93" s="31" t="s">
        <v>574</v>
      </c>
      <c r="F93" s="86">
        <v>34000</v>
      </c>
      <c r="G93" s="32">
        <v>142.79</v>
      </c>
      <c r="H93" s="32" t="s">
        <v>333</v>
      </c>
    </row>
    <row r="94" spans="1:8" ht="15" customHeight="1">
      <c r="A94" s="85">
        <v>45278</v>
      </c>
      <c r="B94" s="32">
        <v>530951</v>
      </c>
      <c r="C94" s="31" t="s">
        <v>1202</v>
      </c>
      <c r="D94" s="31" t="s">
        <v>1204</v>
      </c>
      <c r="E94" s="31" t="s">
        <v>575</v>
      </c>
      <c r="F94" s="86">
        <v>19020</v>
      </c>
      <c r="G94" s="32">
        <v>141.37</v>
      </c>
      <c r="H94" s="32" t="s">
        <v>333</v>
      </c>
    </row>
    <row r="95" spans="1:8" ht="15" customHeight="1">
      <c r="A95" s="85">
        <v>45278</v>
      </c>
      <c r="B95" s="32">
        <v>526193</v>
      </c>
      <c r="C95" s="31" t="s">
        <v>1205</v>
      </c>
      <c r="D95" s="31" t="s">
        <v>884</v>
      </c>
      <c r="E95" s="31" t="s">
        <v>575</v>
      </c>
      <c r="F95" s="86">
        <v>70872</v>
      </c>
      <c r="G95" s="32">
        <v>34.729999999999997</v>
      </c>
      <c r="H95" s="32" t="s">
        <v>333</v>
      </c>
    </row>
    <row r="96" spans="1:8" ht="15" customHeight="1">
      <c r="A96" s="85">
        <v>45278</v>
      </c>
      <c r="B96" s="32">
        <v>530025</v>
      </c>
      <c r="C96" s="31" t="s">
        <v>1206</v>
      </c>
      <c r="D96" s="31" t="s">
        <v>1207</v>
      </c>
      <c r="E96" s="31" t="s">
        <v>574</v>
      </c>
      <c r="F96" s="86">
        <v>100</v>
      </c>
      <c r="G96" s="32">
        <v>18.809999999999999</v>
      </c>
      <c r="H96" s="32" t="s">
        <v>333</v>
      </c>
    </row>
    <row r="97" spans="1:8" ht="15" customHeight="1">
      <c r="A97" s="85">
        <v>45278</v>
      </c>
      <c r="B97" s="32">
        <v>530025</v>
      </c>
      <c r="C97" s="31" t="s">
        <v>1206</v>
      </c>
      <c r="D97" s="31" t="s">
        <v>1207</v>
      </c>
      <c r="E97" s="31" t="s">
        <v>575</v>
      </c>
      <c r="F97" s="86">
        <v>34000</v>
      </c>
      <c r="G97" s="32">
        <v>18.93</v>
      </c>
      <c r="H97" s="32" t="s">
        <v>333</v>
      </c>
    </row>
    <row r="98" spans="1:8" ht="15" customHeight="1">
      <c r="A98" s="85">
        <v>45278</v>
      </c>
      <c r="B98" s="32">
        <v>543397</v>
      </c>
      <c r="C98" s="31" t="s">
        <v>506</v>
      </c>
      <c r="D98" s="31" t="s">
        <v>1208</v>
      </c>
      <c r="E98" s="31" t="s">
        <v>575</v>
      </c>
      <c r="F98" s="86">
        <v>449999</v>
      </c>
      <c r="G98" s="32">
        <v>1400</v>
      </c>
      <c r="H98" s="32" t="s">
        <v>333</v>
      </c>
    </row>
    <row r="99" spans="1:8" ht="15" customHeight="1">
      <c r="A99" s="85">
        <v>45278</v>
      </c>
      <c r="B99" s="32">
        <v>543397</v>
      </c>
      <c r="C99" s="31" t="s">
        <v>506</v>
      </c>
      <c r="D99" s="31" t="s">
        <v>1209</v>
      </c>
      <c r="E99" s="31" t="s">
        <v>575</v>
      </c>
      <c r="F99" s="86">
        <v>3337423</v>
      </c>
      <c r="G99" s="32">
        <v>1400</v>
      </c>
      <c r="H99" s="32" t="s">
        <v>333</v>
      </c>
    </row>
    <row r="100" spans="1:8" ht="15" customHeight="1">
      <c r="A100" s="85">
        <v>45278</v>
      </c>
      <c r="B100" s="32">
        <v>543397</v>
      </c>
      <c r="C100" s="31" t="s">
        <v>506</v>
      </c>
      <c r="D100" s="31" t="s">
        <v>1210</v>
      </c>
      <c r="E100" s="31" t="s">
        <v>574</v>
      </c>
      <c r="F100" s="86">
        <v>1005582</v>
      </c>
      <c r="G100" s="32">
        <v>1400</v>
      </c>
      <c r="H100" s="32" t="s">
        <v>333</v>
      </c>
    </row>
    <row r="101" spans="1:8" ht="15" customHeight="1">
      <c r="A101" s="85">
        <v>45278</v>
      </c>
      <c r="B101" s="32">
        <v>543397</v>
      </c>
      <c r="C101" s="31" t="s">
        <v>506</v>
      </c>
      <c r="D101" s="31" t="s">
        <v>1211</v>
      </c>
      <c r="E101" s="31" t="s">
        <v>574</v>
      </c>
      <c r="F101" s="86">
        <v>2200000</v>
      </c>
      <c r="G101" s="32">
        <v>1400</v>
      </c>
      <c r="H101" s="32" t="s">
        <v>333</v>
      </c>
    </row>
    <row r="102" spans="1:8" ht="15" customHeight="1">
      <c r="A102" s="85">
        <v>45278</v>
      </c>
      <c r="B102" s="32">
        <v>542753</v>
      </c>
      <c r="C102" s="31" t="s">
        <v>1212</v>
      </c>
      <c r="D102" s="31" t="s">
        <v>1213</v>
      </c>
      <c r="E102" s="31" t="s">
        <v>575</v>
      </c>
      <c r="F102" s="86">
        <v>4651056</v>
      </c>
      <c r="G102" s="32">
        <v>3.33</v>
      </c>
      <c r="H102" s="32" t="s">
        <v>333</v>
      </c>
    </row>
    <row r="103" spans="1:8" ht="15" customHeight="1">
      <c r="A103" s="85">
        <v>45278</v>
      </c>
      <c r="B103" s="32">
        <v>542753</v>
      </c>
      <c r="C103" s="31" t="s">
        <v>1212</v>
      </c>
      <c r="D103" s="31" t="s">
        <v>1213</v>
      </c>
      <c r="E103" s="31" t="s">
        <v>574</v>
      </c>
      <c r="F103" s="86">
        <v>4651056</v>
      </c>
      <c r="G103" s="32">
        <v>3.33</v>
      </c>
      <c r="H103" s="32" t="s">
        <v>333</v>
      </c>
    </row>
    <row r="104" spans="1:8" ht="15" customHeight="1">
      <c r="A104" s="85">
        <v>45278</v>
      </c>
      <c r="B104" s="32">
        <v>512499</v>
      </c>
      <c r="C104" s="31" t="s">
        <v>1214</v>
      </c>
      <c r="D104" s="31" t="s">
        <v>1080</v>
      </c>
      <c r="E104" s="31" t="s">
        <v>575</v>
      </c>
      <c r="F104" s="86">
        <v>609132</v>
      </c>
      <c r="G104" s="32">
        <v>0.52</v>
      </c>
      <c r="H104" s="32" t="s">
        <v>333</v>
      </c>
    </row>
    <row r="105" spans="1:8" ht="15" customHeight="1">
      <c r="A105" s="85">
        <v>45278</v>
      </c>
      <c r="B105" s="32">
        <v>512499</v>
      </c>
      <c r="C105" s="31" t="s">
        <v>1214</v>
      </c>
      <c r="D105" s="31" t="s">
        <v>1080</v>
      </c>
      <c r="E105" s="31" t="s">
        <v>574</v>
      </c>
      <c r="F105" s="86">
        <v>5059132</v>
      </c>
      <c r="G105" s="32">
        <v>0.52</v>
      </c>
      <c r="H105" s="32" t="s">
        <v>333</v>
      </c>
    </row>
    <row r="106" spans="1:8" ht="15" customHeight="1">
      <c r="A106" s="85">
        <v>45278</v>
      </c>
      <c r="B106" s="32">
        <v>530525</v>
      </c>
      <c r="C106" s="31" t="s">
        <v>1062</v>
      </c>
      <c r="D106" s="31" t="s">
        <v>1215</v>
      </c>
      <c r="E106" s="31" t="s">
        <v>575</v>
      </c>
      <c r="F106" s="86">
        <v>98532</v>
      </c>
      <c r="G106" s="32">
        <v>50.31</v>
      </c>
      <c r="H106" s="32" t="s">
        <v>333</v>
      </c>
    </row>
    <row r="107" spans="1:8" ht="15" customHeight="1">
      <c r="A107" s="85">
        <v>45278</v>
      </c>
      <c r="B107" s="32">
        <v>539494</v>
      </c>
      <c r="C107" s="31" t="s">
        <v>1216</v>
      </c>
      <c r="D107" s="31" t="s">
        <v>1217</v>
      </c>
      <c r="E107" s="31" t="s">
        <v>575</v>
      </c>
      <c r="F107" s="86">
        <v>450000</v>
      </c>
      <c r="G107" s="32">
        <v>13.18</v>
      </c>
      <c r="H107" s="32" t="s">
        <v>333</v>
      </c>
    </row>
    <row r="108" spans="1:8" ht="15" customHeight="1">
      <c r="A108" s="85">
        <v>45278</v>
      </c>
      <c r="B108" s="32">
        <v>531370</v>
      </c>
      <c r="C108" s="31" t="s">
        <v>1218</v>
      </c>
      <c r="D108" s="31" t="s">
        <v>1219</v>
      </c>
      <c r="E108" s="31" t="s">
        <v>575</v>
      </c>
      <c r="F108" s="86">
        <v>200370</v>
      </c>
      <c r="G108" s="32">
        <v>29.01</v>
      </c>
      <c r="H108" s="32" t="s">
        <v>333</v>
      </c>
    </row>
    <row r="109" spans="1:8" ht="15" customHeight="1">
      <c r="A109" s="85">
        <v>45278</v>
      </c>
      <c r="B109" s="32">
        <v>531370</v>
      </c>
      <c r="C109" s="31" t="s">
        <v>1218</v>
      </c>
      <c r="D109" s="31" t="s">
        <v>1220</v>
      </c>
      <c r="E109" s="31" t="s">
        <v>574</v>
      </c>
      <c r="F109" s="86">
        <v>172080</v>
      </c>
      <c r="G109" s="32">
        <v>29</v>
      </c>
      <c r="H109" s="32" t="s">
        <v>333</v>
      </c>
    </row>
    <row r="110" spans="1:8" ht="15" customHeight="1">
      <c r="A110" s="85">
        <v>45278</v>
      </c>
      <c r="B110" s="32">
        <v>530931</v>
      </c>
      <c r="C110" s="31" t="s">
        <v>1221</v>
      </c>
      <c r="D110" s="31" t="s">
        <v>1222</v>
      </c>
      <c r="E110" s="31" t="s">
        <v>575</v>
      </c>
      <c r="F110" s="86">
        <v>46425</v>
      </c>
      <c r="G110" s="32">
        <v>9.08</v>
      </c>
      <c r="H110" s="32" t="s">
        <v>333</v>
      </c>
    </row>
    <row r="111" spans="1:8" ht="15" customHeight="1">
      <c r="A111" s="85">
        <v>45278</v>
      </c>
      <c r="B111" s="32">
        <v>543622</v>
      </c>
      <c r="C111" s="31" t="s">
        <v>1089</v>
      </c>
      <c r="D111" s="31" t="s">
        <v>1090</v>
      </c>
      <c r="E111" s="31" t="s">
        <v>575</v>
      </c>
      <c r="F111" s="86">
        <v>115200</v>
      </c>
      <c r="G111" s="32">
        <v>174.61</v>
      </c>
      <c r="H111" s="32" t="s">
        <v>333</v>
      </c>
    </row>
    <row r="112" spans="1:8" ht="15" customHeight="1">
      <c r="A112" s="85">
        <v>45278</v>
      </c>
      <c r="B112" s="32">
        <v>531173</v>
      </c>
      <c r="C112" s="31" t="s">
        <v>1091</v>
      </c>
      <c r="D112" s="31" t="s">
        <v>1092</v>
      </c>
      <c r="E112" s="31" t="s">
        <v>575</v>
      </c>
      <c r="F112" s="86">
        <v>445000</v>
      </c>
      <c r="G112" s="32">
        <v>50.18</v>
      </c>
      <c r="H112" s="32" t="s">
        <v>333</v>
      </c>
    </row>
    <row r="113" spans="1:8" ht="15" customHeight="1">
      <c r="A113" s="85">
        <v>45278</v>
      </c>
      <c r="B113" s="32">
        <v>511559</v>
      </c>
      <c r="C113" s="31" t="s">
        <v>1223</v>
      </c>
      <c r="D113" s="31" t="s">
        <v>1224</v>
      </c>
      <c r="E113" s="31" t="s">
        <v>575</v>
      </c>
      <c r="F113" s="86">
        <v>72000</v>
      </c>
      <c r="G113" s="32">
        <v>99.03</v>
      </c>
      <c r="H113" s="32" t="s">
        <v>333</v>
      </c>
    </row>
    <row r="114" spans="1:8" ht="15" customHeight="1">
      <c r="A114" s="85">
        <v>45278</v>
      </c>
      <c r="B114" s="32">
        <v>541338</v>
      </c>
      <c r="C114" s="31" t="s">
        <v>1093</v>
      </c>
      <c r="D114" s="31" t="s">
        <v>1094</v>
      </c>
      <c r="E114" s="31" t="s">
        <v>575</v>
      </c>
      <c r="F114" s="86">
        <v>56445</v>
      </c>
      <c r="G114" s="32">
        <v>57.23</v>
      </c>
      <c r="H114" s="32" t="s">
        <v>333</v>
      </c>
    </row>
    <row r="115" spans="1:8" ht="15" customHeight="1">
      <c r="A115" s="85">
        <v>45278</v>
      </c>
      <c r="B115" s="32">
        <v>541338</v>
      </c>
      <c r="C115" s="31" t="s">
        <v>1093</v>
      </c>
      <c r="D115" s="31" t="s">
        <v>1094</v>
      </c>
      <c r="E115" s="31" t="s">
        <v>575</v>
      </c>
      <c r="F115" s="86">
        <v>33302</v>
      </c>
      <c r="G115" s="32">
        <v>58.54</v>
      </c>
      <c r="H115" s="32" t="s">
        <v>333</v>
      </c>
    </row>
    <row r="116" spans="1:8" ht="15" customHeight="1">
      <c r="A116" s="85">
        <v>45278</v>
      </c>
      <c r="B116" s="32">
        <v>541735</v>
      </c>
      <c r="C116" s="31" t="s">
        <v>1054</v>
      </c>
      <c r="D116" s="31" t="s">
        <v>1095</v>
      </c>
      <c r="E116" s="31" t="s">
        <v>575</v>
      </c>
      <c r="F116" s="86">
        <v>529275</v>
      </c>
      <c r="G116" s="32">
        <v>4.3099999999999996</v>
      </c>
      <c r="H116" s="32" t="s">
        <v>333</v>
      </c>
    </row>
    <row r="117" spans="1:8" ht="15" customHeight="1">
      <c r="A117" s="85">
        <v>45278</v>
      </c>
      <c r="B117" s="32">
        <v>541735</v>
      </c>
      <c r="C117" s="31" t="s">
        <v>1054</v>
      </c>
      <c r="D117" s="31" t="s">
        <v>1095</v>
      </c>
      <c r="E117" s="31" t="s">
        <v>575</v>
      </c>
      <c r="F117" s="86">
        <v>917970</v>
      </c>
      <c r="G117" s="32">
        <v>4.3</v>
      </c>
      <c r="H117" s="32" t="s">
        <v>333</v>
      </c>
    </row>
    <row r="118" spans="1:8" ht="15" customHeight="1">
      <c r="A118" s="85">
        <v>45278</v>
      </c>
      <c r="B118" s="32">
        <v>541735</v>
      </c>
      <c r="C118" s="31" t="s">
        <v>1054</v>
      </c>
      <c r="D118" s="31" t="s">
        <v>1225</v>
      </c>
      <c r="E118" s="31" t="s">
        <v>575</v>
      </c>
      <c r="F118" s="86">
        <v>812150</v>
      </c>
      <c r="G118" s="32">
        <v>4.32</v>
      </c>
      <c r="H118" s="32" t="s">
        <v>333</v>
      </c>
    </row>
    <row r="119" spans="1:8" ht="15" customHeight="1">
      <c r="A119" s="85">
        <v>45278</v>
      </c>
      <c r="B119" s="32">
        <v>541735</v>
      </c>
      <c r="C119" s="31" t="s">
        <v>1054</v>
      </c>
      <c r="D119" s="31" t="s">
        <v>1226</v>
      </c>
      <c r="E119" s="31" t="s">
        <v>575</v>
      </c>
      <c r="F119" s="86">
        <v>1300000</v>
      </c>
      <c r="G119" s="32">
        <v>4.3099999999999996</v>
      </c>
      <c r="H119" s="32" t="s">
        <v>333</v>
      </c>
    </row>
    <row r="120" spans="1:8" ht="15" customHeight="1">
      <c r="A120" s="85">
        <v>45278</v>
      </c>
      <c r="B120" s="32">
        <v>541735</v>
      </c>
      <c r="C120" s="31" t="s">
        <v>1054</v>
      </c>
      <c r="D120" s="31" t="s">
        <v>1227</v>
      </c>
      <c r="E120" s="31" t="s">
        <v>575</v>
      </c>
      <c r="F120" s="86">
        <v>785272</v>
      </c>
      <c r="G120" s="32">
        <v>4.3099999999999996</v>
      </c>
      <c r="H120" s="32" t="s">
        <v>333</v>
      </c>
    </row>
    <row r="121" spans="1:8" ht="15" customHeight="1">
      <c r="A121" s="85">
        <v>45278</v>
      </c>
      <c r="B121" s="32">
        <v>538970</v>
      </c>
      <c r="C121" s="31" t="s">
        <v>1096</v>
      </c>
      <c r="D121" s="31" t="s">
        <v>1097</v>
      </c>
      <c r="E121" s="31" t="s">
        <v>575</v>
      </c>
      <c r="F121" s="86">
        <v>1696017</v>
      </c>
      <c r="G121" s="32">
        <v>55.96</v>
      </c>
      <c r="H121" s="32" t="s">
        <v>333</v>
      </c>
    </row>
    <row r="122" spans="1:8" ht="15" customHeight="1">
      <c r="A122" s="85">
        <v>45278</v>
      </c>
      <c r="B122" s="32">
        <v>538970</v>
      </c>
      <c r="C122" s="31" t="s">
        <v>1096</v>
      </c>
      <c r="D122" s="31" t="s">
        <v>1097</v>
      </c>
      <c r="E122" s="31" t="s">
        <v>575</v>
      </c>
      <c r="F122" s="86">
        <v>1366017</v>
      </c>
      <c r="G122" s="32">
        <v>56.15</v>
      </c>
      <c r="H122" s="32" t="s">
        <v>333</v>
      </c>
    </row>
    <row r="123" spans="1:8" ht="15" customHeight="1">
      <c r="A123" s="85">
        <v>45278</v>
      </c>
      <c r="B123" s="32" t="s">
        <v>1228</v>
      </c>
      <c r="C123" s="31" t="s">
        <v>1229</v>
      </c>
      <c r="D123" s="31" t="s">
        <v>1058</v>
      </c>
      <c r="E123" s="31" t="s">
        <v>574</v>
      </c>
      <c r="F123" s="86">
        <v>150000</v>
      </c>
      <c r="G123" s="32">
        <v>29.79</v>
      </c>
      <c r="H123" s="32" t="s">
        <v>862</v>
      </c>
    </row>
    <row r="124" spans="1:8" ht="15" customHeight="1">
      <c r="A124" s="85">
        <v>45278</v>
      </c>
      <c r="B124" s="32" t="s">
        <v>1228</v>
      </c>
      <c r="C124" s="31" t="s">
        <v>1229</v>
      </c>
      <c r="D124" s="31" t="s">
        <v>1030</v>
      </c>
      <c r="E124" s="31" t="s">
        <v>574</v>
      </c>
      <c r="F124" s="86">
        <v>200000</v>
      </c>
      <c r="G124" s="32">
        <v>30.5</v>
      </c>
      <c r="H124" s="32" t="s">
        <v>862</v>
      </c>
    </row>
    <row r="125" spans="1:8" ht="15" customHeight="1">
      <c r="A125" s="85">
        <v>45278</v>
      </c>
      <c r="B125" s="32" t="s">
        <v>1228</v>
      </c>
      <c r="C125" s="31" t="s">
        <v>1229</v>
      </c>
      <c r="D125" s="31" t="s">
        <v>1230</v>
      </c>
      <c r="E125" s="31" t="s">
        <v>574</v>
      </c>
      <c r="F125" s="86">
        <v>294772</v>
      </c>
      <c r="G125" s="32">
        <v>26.79</v>
      </c>
      <c r="H125" s="32" t="s">
        <v>862</v>
      </c>
    </row>
    <row r="126" spans="1:8" ht="15" customHeight="1">
      <c r="A126" s="85">
        <v>45278</v>
      </c>
      <c r="B126" s="32" t="s">
        <v>1228</v>
      </c>
      <c r="C126" s="31" t="s">
        <v>1229</v>
      </c>
      <c r="D126" s="31" t="s">
        <v>1231</v>
      </c>
      <c r="E126" s="31" t="s">
        <v>574</v>
      </c>
      <c r="F126" s="86">
        <v>82392</v>
      </c>
      <c r="G126" s="32">
        <v>26.01</v>
      </c>
      <c r="H126" s="32" t="s">
        <v>862</v>
      </c>
    </row>
    <row r="127" spans="1:8" ht="15" customHeight="1">
      <c r="A127" s="85">
        <v>45278</v>
      </c>
      <c r="B127" s="32" t="s">
        <v>1228</v>
      </c>
      <c r="C127" s="31" t="s">
        <v>1229</v>
      </c>
      <c r="D127" s="31" t="s">
        <v>1232</v>
      </c>
      <c r="E127" s="31" t="s">
        <v>574</v>
      </c>
      <c r="F127" s="86">
        <v>200000</v>
      </c>
      <c r="G127" s="32">
        <v>30.5</v>
      </c>
      <c r="H127" s="32" t="s">
        <v>862</v>
      </c>
    </row>
    <row r="128" spans="1:8" ht="15" customHeight="1">
      <c r="A128" s="85">
        <v>45278</v>
      </c>
      <c r="B128" s="32" t="s">
        <v>1228</v>
      </c>
      <c r="C128" s="31" t="s">
        <v>1229</v>
      </c>
      <c r="D128" s="31" t="s">
        <v>1059</v>
      </c>
      <c r="E128" s="31" t="s">
        <v>574</v>
      </c>
      <c r="F128" s="86">
        <v>280000</v>
      </c>
      <c r="G128" s="32">
        <v>30.48</v>
      </c>
      <c r="H128" s="32" t="s">
        <v>862</v>
      </c>
    </row>
    <row r="129" spans="1:8" ht="15" customHeight="1">
      <c r="A129" s="85">
        <v>45278</v>
      </c>
      <c r="B129" s="32" t="s">
        <v>1228</v>
      </c>
      <c r="C129" s="31" t="s">
        <v>1229</v>
      </c>
      <c r="D129" s="31" t="s">
        <v>1204</v>
      </c>
      <c r="E129" s="31" t="s">
        <v>574</v>
      </c>
      <c r="F129" s="86">
        <v>134010</v>
      </c>
      <c r="G129" s="32">
        <v>30.5</v>
      </c>
      <c r="H129" s="32" t="s">
        <v>862</v>
      </c>
    </row>
    <row r="130" spans="1:8" ht="15" customHeight="1">
      <c r="A130" s="85">
        <v>45278</v>
      </c>
      <c r="B130" s="32" t="s">
        <v>1228</v>
      </c>
      <c r="C130" s="31" t="s">
        <v>1229</v>
      </c>
      <c r="D130" s="31" t="s">
        <v>1233</v>
      </c>
      <c r="E130" s="31" t="s">
        <v>574</v>
      </c>
      <c r="F130" s="86">
        <v>246285</v>
      </c>
      <c r="G130" s="32">
        <v>30.45</v>
      </c>
      <c r="H130" s="32" t="s">
        <v>862</v>
      </c>
    </row>
    <row r="131" spans="1:8" ht="15" customHeight="1">
      <c r="A131" s="85">
        <v>45278</v>
      </c>
      <c r="B131" s="32" t="s">
        <v>1228</v>
      </c>
      <c r="C131" s="31" t="s">
        <v>1229</v>
      </c>
      <c r="D131" s="31" t="s">
        <v>963</v>
      </c>
      <c r="E131" s="31" t="s">
        <v>574</v>
      </c>
      <c r="F131" s="86">
        <v>1572992</v>
      </c>
      <c r="G131" s="32">
        <v>29.65</v>
      </c>
      <c r="H131" s="32" t="s">
        <v>862</v>
      </c>
    </row>
    <row r="132" spans="1:8" ht="15" customHeight="1">
      <c r="A132" s="85">
        <v>45278</v>
      </c>
      <c r="B132" s="32" t="s">
        <v>843</v>
      </c>
      <c r="C132" s="31" t="s">
        <v>1234</v>
      </c>
      <c r="D132" s="31" t="s">
        <v>1235</v>
      </c>
      <c r="E132" s="31" t="s">
        <v>574</v>
      </c>
      <c r="F132" s="86">
        <v>623609</v>
      </c>
      <c r="G132" s="32">
        <v>600</v>
      </c>
      <c r="H132" s="32" t="s">
        <v>862</v>
      </c>
    </row>
    <row r="133" spans="1:8" ht="15" customHeight="1">
      <c r="A133" s="85">
        <v>45278</v>
      </c>
      <c r="B133" s="32" t="s">
        <v>843</v>
      </c>
      <c r="C133" s="31" t="s">
        <v>1234</v>
      </c>
      <c r="D133" s="31" t="s">
        <v>1236</v>
      </c>
      <c r="E133" s="31" t="s">
        <v>574</v>
      </c>
      <c r="F133" s="86">
        <v>1406286</v>
      </c>
      <c r="G133" s="32">
        <v>600</v>
      </c>
      <c r="H133" s="32" t="s">
        <v>862</v>
      </c>
    </row>
    <row r="134" spans="1:8" ht="15" customHeight="1">
      <c r="A134" s="85">
        <v>45278</v>
      </c>
      <c r="B134" s="32" t="s">
        <v>843</v>
      </c>
      <c r="C134" s="31" t="s">
        <v>1234</v>
      </c>
      <c r="D134" s="31" t="s">
        <v>1237</v>
      </c>
      <c r="E134" s="31" t="s">
        <v>574</v>
      </c>
      <c r="F134" s="86">
        <v>1000000</v>
      </c>
      <c r="G134" s="32">
        <v>600</v>
      </c>
      <c r="H134" s="32" t="s">
        <v>862</v>
      </c>
    </row>
    <row r="135" spans="1:8" ht="15" customHeight="1">
      <c r="A135" s="85">
        <v>45278</v>
      </c>
      <c r="B135" s="32" t="s">
        <v>1238</v>
      </c>
      <c r="C135" s="31" t="s">
        <v>1239</v>
      </c>
      <c r="D135" s="31" t="s">
        <v>1240</v>
      </c>
      <c r="E135" s="31" t="s">
        <v>574</v>
      </c>
      <c r="F135" s="86">
        <v>120000</v>
      </c>
      <c r="G135" s="32">
        <v>66.319999999999993</v>
      </c>
      <c r="H135" s="32" t="s">
        <v>862</v>
      </c>
    </row>
    <row r="136" spans="1:8" ht="15" customHeight="1">
      <c r="A136" s="85">
        <v>45278</v>
      </c>
      <c r="B136" s="32" t="s">
        <v>1241</v>
      </c>
      <c r="C136" s="31" t="s">
        <v>1242</v>
      </c>
      <c r="D136" s="31" t="s">
        <v>1243</v>
      </c>
      <c r="E136" s="31" t="s">
        <v>574</v>
      </c>
      <c r="F136" s="86">
        <v>4500000</v>
      </c>
      <c r="G136" s="32">
        <v>7.25</v>
      </c>
      <c r="H136" s="32" t="s">
        <v>862</v>
      </c>
    </row>
    <row r="137" spans="1:8" ht="15" customHeight="1">
      <c r="A137" s="85">
        <v>45278</v>
      </c>
      <c r="B137" s="32" t="s">
        <v>1241</v>
      </c>
      <c r="C137" s="31" t="s">
        <v>1242</v>
      </c>
      <c r="D137" s="31" t="s">
        <v>962</v>
      </c>
      <c r="E137" s="31" t="s">
        <v>574</v>
      </c>
      <c r="F137" s="86">
        <v>6592382</v>
      </c>
      <c r="G137" s="32">
        <v>7.3</v>
      </c>
      <c r="H137" s="32" t="s">
        <v>862</v>
      </c>
    </row>
    <row r="138" spans="1:8" ht="15" customHeight="1">
      <c r="A138" s="85">
        <v>45278</v>
      </c>
      <c r="B138" s="32" t="s">
        <v>1241</v>
      </c>
      <c r="C138" s="31" t="s">
        <v>1242</v>
      </c>
      <c r="D138" s="31" t="s">
        <v>1244</v>
      </c>
      <c r="E138" s="31" t="s">
        <v>574</v>
      </c>
      <c r="F138" s="86">
        <v>2000000</v>
      </c>
      <c r="G138" s="32">
        <v>7.25</v>
      </c>
      <c r="H138" s="32" t="s">
        <v>862</v>
      </c>
    </row>
    <row r="139" spans="1:8" ht="15" customHeight="1">
      <c r="A139" s="85">
        <v>45278</v>
      </c>
      <c r="B139" s="32" t="s">
        <v>1241</v>
      </c>
      <c r="C139" s="31" t="s">
        <v>1242</v>
      </c>
      <c r="D139" s="31" t="s">
        <v>1245</v>
      </c>
      <c r="E139" s="31" t="s">
        <v>574</v>
      </c>
      <c r="F139" s="86">
        <v>2900000</v>
      </c>
      <c r="G139" s="32">
        <v>7.25</v>
      </c>
      <c r="H139" s="32" t="s">
        <v>862</v>
      </c>
    </row>
    <row r="140" spans="1:8" ht="15" customHeight="1">
      <c r="A140" s="85">
        <v>45278</v>
      </c>
      <c r="B140" s="32" t="s">
        <v>1241</v>
      </c>
      <c r="C140" s="31" t="s">
        <v>1242</v>
      </c>
      <c r="D140" s="31" t="s">
        <v>1078</v>
      </c>
      <c r="E140" s="31" t="s">
        <v>574</v>
      </c>
      <c r="F140" s="86">
        <v>1840000</v>
      </c>
      <c r="G140" s="32">
        <v>7.28</v>
      </c>
      <c r="H140" s="32" t="s">
        <v>862</v>
      </c>
    </row>
    <row r="141" spans="1:8" ht="15" customHeight="1">
      <c r="A141" s="85">
        <v>45278</v>
      </c>
      <c r="B141" s="32" t="s">
        <v>1004</v>
      </c>
      <c r="C141" s="31" t="s">
        <v>1005</v>
      </c>
      <c r="D141" s="31" t="s">
        <v>1006</v>
      </c>
      <c r="E141" s="31" t="s">
        <v>574</v>
      </c>
      <c r="F141" s="86">
        <v>409476</v>
      </c>
      <c r="G141" s="32">
        <v>65.37</v>
      </c>
      <c r="H141" s="32" t="s">
        <v>862</v>
      </c>
    </row>
    <row r="142" spans="1:8" ht="15" customHeight="1">
      <c r="A142" s="85">
        <v>45278</v>
      </c>
      <c r="B142" s="32" t="s">
        <v>1246</v>
      </c>
      <c r="C142" s="31" t="s">
        <v>1247</v>
      </c>
      <c r="D142" s="31" t="s">
        <v>884</v>
      </c>
      <c r="E142" s="31" t="s">
        <v>574</v>
      </c>
      <c r="F142" s="86">
        <v>1165048</v>
      </c>
      <c r="G142" s="32">
        <v>1.1499999999999999</v>
      </c>
      <c r="H142" s="32" t="s">
        <v>862</v>
      </c>
    </row>
    <row r="143" spans="1:8" ht="15" customHeight="1">
      <c r="A143" s="85">
        <v>45278</v>
      </c>
      <c r="B143" s="32" t="s">
        <v>1248</v>
      </c>
      <c r="C143" s="31" t="s">
        <v>1249</v>
      </c>
      <c r="D143" s="31" t="s">
        <v>1250</v>
      </c>
      <c r="E143" s="31" t="s">
        <v>574</v>
      </c>
      <c r="F143" s="86">
        <v>42400</v>
      </c>
      <c r="G143" s="32">
        <v>159.33000000000001</v>
      </c>
      <c r="H143" s="32" t="s">
        <v>862</v>
      </c>
    </row>
    <row r="144" spans="1:8" ht="15" customHeight="1">
      <c r="A144" s="85">
        <v>45278</v>
      </c>
      <c r="B144" s="32" t="s">
        <v>1248</v>
      </c>
      <c r="C144" s="31" t="s">
        <v>1249</v>
      </c>
      <c r="D144" s="31" t="s">
        <v>1251</v>
      </c>
      <c r="E144" s="31" t="s">
        <v>574</v>
      </c>
      <c r="F144" s="86">
        <v>3200</v>
      </c>
      <c r="G144" s="32">
        <v>159.76</v>
      </c>
      <c r="H144" s="32" t="s">
        <v>862</v>
      </c>
    </row>
    <row r="145" spans="1:8" ht="15" customHeight="1">
      <c r="A145" s="85">
        <v>45278</v>
      </c>
      <c r="B145" s="32" t="s">
        <v>1248</v>
      </c>
      <c r="C145" s="31" t="s">
        <v>1249</v>
      </c>
      <c r="D145" s="31" t="s">
        <v>1204</v>
      </c>
      <c r="E145" s="31" t="s">
        <v>574</v>
      </c>
      <c r="F145" s="86">
        <v>53600</v>
      </c>
      <c r="G145" s="32">
        <v>161.37</v>
      </c>
      <c r="H145" s="32" t="s">
        <v>862</v>
      </c>
    </row>
    <row r="146" spans="1:8" ht="15" customHeight="1">
      <c r="A146" s="85">
        <v>45278</v>
      </c>
      <c r="B146" s="32" t="s">
        <v>1248</v>
      </c>
      <c r="C146" s="31" t="s">
        <v>1249</v>
      </c>
      <c r="D146" s="31" t="s">
        <v>1252</v>
      </c>
      <c r="E146" s="31" t="s">
        <v>574</v>
      </c>
      <c r="F146" s="86">
        <v>32000</v>
      </c>
      <c r="G146" s="32">
        <v>152.97999999999999</v>
      </c>
      <c r="H146" s="32" t="s">
        <v>862</v>
      </c>
    </row>
    <row r="147" spans="1:8" ht="15" customHeight="1">
      <c r="A147" s="85">
        <v>45278</v>
      </c>
      <c r="B147" s="32" t="s">
        <v>1055</v>
      </c>
      <c r="C147" s="31" t="s">
        <v>1056</v>
      </c>
      <c r="D147" s="31" t="s">
        <v>576</v>
      </c>
      <c r="E147" s="31" t="s">
        <v>574</v>
      </c>
      <c r="F147" s="86">
        <v>796820</v>
      </c>
      <c r="G147" s="32">
        <v>109.61</v>
      </c>
      <c r="H147" s="32" t="s">
        <v>862</v>
      </c>
    </row>
    <row r="148" spans="1:8" ht="15" customHeight="1">
      <c r="A148" s="85">
        <v>45278</v>
      </c>
      <c r="B148" s="32" t="s">
        <v>1098</v>
      </c>
      <c r="C148" s="31" t="s">
        <v>1099</v>
      </c>
      <c r="D148" s="31" t="s">
        <v>1100</v>
      </c>
      <c r="E148" s="31" t="s">
        <v>574</v>
      </c>
      <c r="F148" s="86">
        <v>2500000</v>
      </c>
      <c r="G148" s="32">
        <v>22.5</v>
      </c>
      <c r="H148" s="32" t="s">
        <v>862</v>
      </c>
    </row>
    <row r="149" spans="1:8" ht="15" customHeight="1">
      <c r="A149" s="85">
        <v>45278</v>
      </c>
      <c r="B149" s="32" t="s">
        <v>1007</v>
      </c>
      <c r="C149" s="31" t="s">
        <v>1008</v>
      </c>
      <c r="D149" s="31" t="s">
        <v>576</v>
      </c>
      <c r="E149" s="31" t="s">
        <v>574</v>
      </c>
      <c r="F149" s="86">
        <v>1596686</v>
      </c>
      <c r="G149" s="32">
        <v>58.12</v>
      </c>
      <c r="H149" s="32" t="s">
        <v>862</v>
      </c>
    </row>
    <row r="150" spans="1:8" ht="15" customHeight="1">
      <c r="A150" s="85">
        <v>45278</v>
      </c>
      <c r="B150" s="32" t="s">
        <v>1253</v>
      </c>
      <c r="C150" s="31" t="s">
        <v>1254</v>
      </c>
      <c r="D150" s="31" t="s">
        <v>576</v>
      </c>
      <c r="E150" s="31" t="s">
        <v>574</v>
      </c>
      <c r="F150" s="86">
        <v>429162</v>
      </c>
      <c r="G150" s="32">
        <v>266.62</v>
      </c>
      <c r="H150" s="32" t="s">
        <v>862</v>
      </c>
    </row>
    <row r="151" spans="1:8" ht="15" customHeight="1">
      <c r="A151" s="85">
        <v>45278</v>
      </c>
      <c r="B151" s="32" t="s">
        <v>1255</v>
      </c>
      <c r="C151" s="31" t="s">
        <v>1256</v>
      </c>
      <c r="D151" s="31" t="s">
        <v>576</v>
      </c>
      <c r="E151" s="31" t="s">
        <v>574</v>
      </c>
      <c r="F151" s="86">
        <v>1166359</v>
      </c>
      <c r="G151" s="32">
        <v>91.37</v>
      </c>
      <c r="H151" s="32" t="s">
        <v>862</v>
      </c>
    </row>
    <row r="152" spans="1:8" ht="15" customHeight="1">
      <c r="A152" s="85">
        <v>45278</v>
      </c>
      <c r="B152" s="32" t="s">
        <v>1035</v>
      </c>
      <c r="C152" s="31" t="s">
        <v>1037</v>
      </c>
      <c r="D152" s="31" t="s">
        <v>1038</v>
      </c>
      <c r="E152" s="31" t="s">
        <v>574</v>
      </c>
      <c r="F152" s="86">
        <v>2509843</v>
      </c>
      <c r="G152" s="32">
        <v>5.7</v>
      </c>
      <c r="H152" s="32" t="s">
        <v>862</v>
      </c>
    </row>
    <row r="153" spans="1:8" ht="15" customHeight="1">
      <c r="A153" s="85">
        <v>45278</v>
      </c>
      <c r="B153" s="32" t="s">
        <v>1027</v>
      </c>
      <c r="C153" s="31" t="s">
        <v>1028</v>
      </c>
      <c r="D153" s="31" t="s">
        <v>1029</v>
      </c>
      <c r="E153" s="31" t="s">
        <v>574</v>
      </c>
      <c r="F153" s="86">
        <v>1756101</v>
      </c>
      <c r="G153" s="32">
        <v>6.3</v>
      </c>
      <c r="H153" s="32" t="s">
        <v>862</v>
      </c>
    </row>
    <row r="154" spans="1:8" ht="15" customHeight="1">
      <c r="A154" s="85">
        <v>45278</v>
      </c>
      <c r="B154" s="32" t="s">
        <v>1257</v>
      </c>
      <c r="C154" s="31" t="s">
        <v>1258</v>
      </c>
      <c r="D154" s="31" t="s">
        <v>889</v>
      </c>
      <c r="E154" s="31" t="s">
        <v>574</v>
      </c>
      <c r="F154" s="86">
        <v>1205758</v>
      </c>
      <c r="G154" s="32">
        <v>80.69</v>
      </c>
      <c r="H154" s="32" t="s">
        <v>862</v>
      </c>
    </row>
    <row r="155" spans="1:8" ht="15" customHeight="1">
      <c r="A155" s="85">
        <v>45278</v>
      </c>
      <c r="B155" s="32" t="s">
        <v>1257</v>
      </c>
      <c r="C155" s="31" t="s">
        <v>1258</v>
      </c>
      <c r="D155" s="31" t="s">
        <v>576</v>
      </c>
      <c r="E155" s="31" t="s">
        <v>574</v>
      </c>
      <c r="F155" s="86">
        <v>3511744</v>
      </c>
      <c r="G155" s="32">
        <v>79.45</v>
      </c>
      <c r="H155" s="32" t="s">
        <v>862</v>
      </c>
    </row>
    <row r="156" spans="1:8" ht="15" customHeight="1">
      <c r="A156" s="85">
        <v>45278</v>
      </c>
      <c r="B156" s="32" t="s">
        <v>405</v>
      </c>
      <c r="C156" s="31" t="s">
        <v>1101</v>
      </c>
      <c r="D156" s="31" t="s">
        <v>576</v>
      </c>
      <c r="E156" s="31" t="s">
        <v>574</v>
      </c>
      <c r="F156" s="86">
        <v>12084407</v>
      </c>
      <c r="G156" s="32">
        <v>78.650000000000006</v>
      </c>
      <c r="H156" s="32" t="s">
        <v>862</v>
      </c>
    </row>
    <row r="157" spans="1:8" ht="15" customHeight="1">
      <c r="A157" s="85">
        <v>45278</v>
      </c>
      <c r="B157" s="32" t="s">
        <v>137</v>
      </c>
      <c r="C157" s="31" t="s">
        <v>1057</v>
      </c>
      <c r="D157" s="31" t="s">
        <v>576</v>
      </c>
      <c r="E157" s="31" t="s">
        <v>574</v>
      </c>
      <c r="F157" s="86">
        <v>4741869</v>
      </c>
      <c r="G157" s="32">
        <v>227.61</v>
      </c>
      <c r="H157" s="32" t="s">
        <v>862</v>
      </c>
    </row>
    <row r="158" spans="1:8" ht="15" customHeight="1">
      <c r="A158" s="85">
        <v>45278</v>
      </c>
      <c r="B158" s="32" t="s">
        <v>137</v>
      </c>
      <c r="C158" s="31" t="s">
        <v>1057</v>
      </c>
      <c r="D158" s="31" t="s">
        <v>890</v>
      </c>
      <c r="E158" s="31" t="s">
        <v>574</v>
      </c>
      <c r="F158" s="86">
        <v>3859057</v>
      </c>
      <c r="G158" s="32">
        <v>226.98</v>
      </c>
      <c r="H158" s="32" t="s">
        <v>862</v>
      </c>
    </row>
    <row r="159" spans="1:8" ht="15" customHeight="1">
      <c r="A159" s="85">
        <v>45278</v>
      </c>
      <c r="B159" s="32" t="s">
        <v>1259</v>
      </c>
      <c r="C159" s="31" t="s">
        <v>1260</v>
      </c>
      <c r="D159" s="31" t="s">
        <v>1261</v>
      </c>
      <c r="E159" s="31" t="s">
        <v>574</v>
      </c>
      <c r="F159" s="86">
        <v>20191832</v>
      </c>
      <c r="G159" s="32">
        <v>107.69</v>
      </c>
      <c r="H159" s="32" t="s">
        <v>862</v>
      </c>
    </row>
    <row r="160" spans="1:8" ht="15" customHeight="1">
      <c r="A160" s="85">
        <v>45278</v>
      </c>
      <c r="B160" s="32" t="s">
        <v>1102</v>
      </c>
      <c r="C160" s="31" t="s">
        <v>1103</v>
      </c>
      <c r="D160" s="31" t="s">
        <v>576</v>
      </c>
      <c r="E160" s="31" t="s">
        <v>574</v>
      </c>
      <c r="F160" s="86">
        <v>1614487</v>
      </c>
      <c r="G160" s="32">
        <v>13.6</v>
      </c>
      <c r="H160" s="32" t="s">
        <v>862</v>
      </c>
    </row>
    <row r="161" spans="1:8" ht="15" customHeight="1">
      <c r="A161" s="85">
        <v>45278</v>
      </c>
      <c r="B161" s="32" t="s">
        <v>1262</v>
      </c>
      <c r="C161" s="31" t="s">
        <v>1263</v>
      </c>
      <c r="D161" s="31" t="s">
        <v>576</v>
      </c>
      <c r="E161" s="31" t="s">
        <v>574</v>
      </c>
      <c r="F161" s="86">
        <v>1369510</v>
      </c>
      <c r="G161" s="32">
        <v>376.96</v>
      </c>
      <c r="H161" s="32" t="s">
        <v>862</v>
      </c>
    </row>
    <row r="162" spans="1:8" ht="15" customHeight="1">
      <c r="A162" s="85">
        <v>45278</v>
      </c>
      <c r="B162" s="32" t="s">
        <v>1036</v>
      </c>
      <c r="C162" s="31" t="s">
        <v>1039</v>
      </c>
      <c r="D162" s="31" t="s">
        <v>962</v>
      </c>
      <c r="E162" s="31" t="s">
        <v>574</v>
      </c>
      <c r="F162" s="86">
        <v>535000</v>
      </c>
      <c r="G162" s="32">
        <v>7.35</v>
      </c>
      <c r="H162" s="32" t="s">
        <v>862</v>
      </c>
    </row>
    <row r="163" spans="1:8" ht="15" customHeight="1">
      <c r="A163" s="85">
        <v>45278</v>
      </c>
      <c r="B163" s="32" t="s">
        <v>1104</v>
      </c>
      <c r="C163" s="31" t="s">
        <v>1105</v>
      </c>
      <c r="D163" s="31" t="s">
        <v>889</v>
      </c>
      <c r="E163" s="31" t="s">
        <v>574</v>
      </c>
      <c r="F163" s="86">
        <v>513148</v>
      </c>
      <c r="G163" s="32">
        <v>102.67</v>
      </c>
      <c r="H163" s="32" t="s">
        <v>862</v>
      </c>
    </row>
    <row r="164" spans="1:8" ht="15" customHeight="1">
      <c r="A164" s="85">
        <v>45278</v>
      </c>
      <c r="B164" s="32" t="s">
        <v>1104</v>
      </c>
      <c r="C164" s="31" t="s">
        <v>1105</v>
      </c>
      <c r="D164" s="31" t="s">
        <v>576</v>
      </c>
      <c r="E164" s="31" t="s">
        <v>574</v>
      </c>
      <c r="F164" s="86">
        <v>2103042</v>
      </c>
      <c r="G164" s="32">
        <v>102.87</v>
      </c>
      <c r="H164" s="32" t="s">
        <v>862</v>
      </c>
    </row>
    <row r="165" spans="1:8" ht="15" customHeight="1">
      <c r="A165" s="85">
        <v>45278</v>
      </c>
      <c r="B165" s="32" t="s">
        <v>1264</v>
      </c>
      <c r="C165" s="31" t="s">
        <v>1265</v>
      </c>
      <c r="D165" s="31" t="s">
        <v>576</v>
      </c>
      <c r="E165" s="31" t="s">
        <v>574</v>
      </c>
      <c r="F165" s="86">
        <v>224828</v>
      </c>
      <c r="G165" s="32">
        <v>858.02</v>
      </c>
      <c r="H165" s="32" t="s">
        <v>862</v>
      </c>
    </row>
    <row r="166" spans="1:8" ht="15" customHeight="1">
      <c r="A166" s="85">
        <v>45278</v>
      </c>
      <c r="B166" s="32" t="s">
        <v>1266</v>
      </c>
      <c r="C166" s="31" t="s">
        <v>1267</v>
      </c>
      <c r="D166" s="31" t="s">
        <v>1268</v>
      </c>
      <c r="E166" s="31" t="s">
        <v>574</v>
      </c>
      <c r="F166" s="86">
        <v>31517</v>
      </c>
      <c r="G166" s="32">
        <v>170.9</v>
      </c>
      <c r="H166" s="32" t="s">
        <v>862</v>
      </c>
    </row>
    <row r="167" spans="1:8" ht="15" customHeight="1">
      <c r="A167" s="85">
        <v>45278</v>
      </c>
      <c r="B167" s="32" t="s">
        <v>1269</v>
      </c>
      <c r="C167" s="31" t="s">
        <v>1270</v>
      </c>
      <c r="D167" s="31" t="s">
        <v>890</v>
      </c>
      <c r="E167" s="31" t="s">
        <v>574</v>
      </c>
      <c r="F167" s="86">
        <v>239470</v>
      </c>
      <c r="G167" s="32">
        <v>19.059999999999999</v>
      </c>
      <c r="H167" s="32" t="s">
        <v>862</v>
      </c>
    </row>
    <row r="168" spans="1:8" ht="15" customHeight="1">
      <c r="A168" s="85">
        <v>45278</v>
      </c>
      <c r="B168" s="32" t="s">
        <v>1271</v>
      </c>
      <c r="C168" s="31" t="s">
        <v>1272</v>
      </c>
      <c r="D168" s="31" t="s">
        <v>1273</v>
      </c>
      <c r="E168" s="31" t="s">
        <v>574</v>
      </c>
      <c r="F168" s="86">
        <v>151342</v>
      </c>
      <c r="G168" s="32">
        <v>6.4</v>
      </c>
      <c r="H168" s="32" t="s">
        <v>862</v>
      </c>
    </row>
    <row r="169" spans="1:8" ht="15" customHeight="1">
      <c r="A169" s="85">
        <v>45278</v>
      </c>
      <c r="B169" s="32" t="s">
        <v>1274</v>
      </c>
      <c r="C169" s="31" t="s">
        <v>1275</v>
      </c>
      <c r="D169" s="31" t="s">
        <v>1276</v>
      </c>
      <c r="E169" s="31" t="s">
        <v>574</v>
      </c>
      <c r="F169" s="86">
        <v>72000</v>
      </c>
      <c r="G169" s="32">
        <v>41.4</v>
      </c>
      <c r="H169" s="32" t="s">
        <v>862</v>
      </c>
    </row>
    <row r="170" spans="1:8" ht="15" customHeight="1">
      <c r="A170" s="85">
        <v>45278</v>
      </c>
      <c r="B170" s="32" t="s">
        <v>1274</v>
      </c>
      <c r="C170" s="31" t="s">
        <v>1275</v>
      </c>
      <c r="D170" s="31" t="s">
        <v>884</v>
      </c>
      <c r="E170" s="31" t="s">
        <v>574</v>
      </c>
      <c r="F170" s="86">
        <v>80000</v>
      </c>
      <c r="G170" s="32">
        <v>41.4</v>
      </c>
      <c r="H170" s="32" t="s">
        <v>862</v>
      </c>
    </row>
    <row r="171" spans="1:8" ht="15" customHeight="1">
      <c r="A171" s="85">
        <v>45278</v>
      </c>
      <c r="B171" s="32" t="s">
        <v>1277</v>
      </c>
      <c r="C171" s="31" t="s">
        <v>1278</v>
      </c>
      <c r="D171" s="31" t="s">
        <v>576</v>
      </c>
      <c r="E171" s="31" t="s">
        <v>574</v>
      </c>
      <c r="F171" s="86">
        <v>149019</v>
      </c>
      <c r="G171" s="32">
        <v>1007.3</v>
      </c>
      <c r="H171" s="32" t="s">
        <v>862</v>
      </c>
    </row>
    <row r="172" spans="1:8" ht="15" customHeight="1">
      <c r="A172" s="85">
        <v>45278</v>
      </c>
      <c r="B172" s="32" t="s">
        <v>1106</v>
      </c>
      <c r="C172" s="31" t="s">
        <v>1107</v>
      </c>
      <c r="D172" s="31" t="s">
        <v>576</v>
      </c>
      <c r="E172" s="31" t="s">
        <v>574</v>
      </c>
      <c r="F172" s="86">
        <v>2789653</v>
      </c>
      <c r="G172" s="32">
        <v>35.04</v>
      </c>
      <c r="H172" s="32" t="s">
        <v>862</v>
      </c>
    </row>
    <row r="173" spans="1:8" ht="15" customHeight="1">
      <c r="A173" s="85">
        <v>45278</v>
      </c>
      <c r="B173" s="32" t="s">
        <v>1106</v>
      </c>
      <c r="C173" s="31" t="s">
        <v>1107</v>
      </c>
      <c r="D173" s="31" t="s">
        <v>890</v>
      </c>
      <c r="E173" s="31" t="s">
        <v>574</v>
      </c>
      <c r="F173" s="86">
        <v>2706321</v>
      </c>
      <c r="G173" s="32">
        <v>35.03</v>
      </c>
      <c r="H173" s="32" t="s">
        <v>862</v>
      </c>
    </row>
    <row r="174" spans="1:8" ht="15" customHeight="1">
      <c r="A174" s="85">
        <v>45278</v>
      </c>
      <c r="B174" s="32" t="s">
        <v>1085</v>
      </c>
      <c r="C174" s="31" t="s">
        <v>1108</v>
      </c>
      <c r="D174" s="31" t="s">
        <v>1279</v>
      </c>
      <c r="E174" s="31" t="s">
        <v>574</v>
      </c>
      <c r="F174" s="86">
        <v>150611</v>
      </c>
      <c r="G174" s="32">
        <v>9.9700000000000006</v>
      </c>
      <c r="H174" s="32" t="s">
        <v>862</v>
      </c>
    </row>
    <row r="175" spans="1:8" ht="15" customHeight="1">
      <c r="A175" s="85">
        <v>45278</v>
      </c>
      <c r="B175" s="32" t="s">
        <v>1280</v>
      </c>
      <c r="C175" s="31" t="s">
        <v>1281</v>
      </c>
      <c r="D175" s="31" t="s">
        <v>1282</v>
      </c>
      <c r="E175" s="31" t="s">
        <v>574</v>
      </c>
      <c r="F175" s="86">
        <v>40000</v>
      </c>
      <c r="G175" s="32">
        <v>139.84</v>
      </c>
      <c r="H175" s="32" t="s">
        <v>862</v>
      </c>
    </row>
    <row r="176" spans="1:8" ht="15" customHeight="1">
      <c r="A176" s="85">
        <v>45278</v>
      </c>
      <c r="B176" s="32" t="s">
        <v>1280</v>
      </c>
      <c r="C176" s="31" t="s">
        <v>1281</v>
      </c>
      <c r="D176" s="31" t="s">
        <v>1009</v>
      </c>
      <c r="E176" s="31" t="s">
        <v>574</v>
      </c>
      <c r="F176" s="86">
        <v>41600</v>
      </c>
      <c r="G176" s="32">
        <v>134.96</v>
      </c>
      <c r="H176" s="32" t="s">
        <v>862</v>
      </c>
    </row>
    <row r="177" spans="1:8" ht="15" customHeight="1">
      <c r="A177" s="85">
        <v>45278</v>
      </c>
      <c r="B177" s="32" t="s">
        <v>1280</v>
      </c>
      <c r="C177" s="31" t="s">
        <v>1281</v>
      </c>
      <c r="D177" s="31" t="s">
        <v>1283</v>
      </c>
      <c r="E177" s="31" t="s">
        <v>574</v>
      </c>
      <c r="F177" s="86">
        <v>48000</v>
      </c>
      <c r="G177" s="32">
        <v>141.19999999999999</v>
      </c>
      <c r="H177" s="32" t="s">
        <v>862</v>
      </c>
    </row>
    <row r="178" spans="1:8" ht="15" customHeight="1">
      <c r="A178" s="85">
        <v>45278</v>
      </c>
      <c r="B178" s="32" t="s">
        <v>1280</v>
      </c>
      <c r="C178" s="31" t="s">
        <v>1281</v>
      </c>
      <c r="D178" s="31" t="s">
        <v>884</v>
      </c>
      <c r="E178" s="31" t="s">
        <v>574</v>
      </c>
      <c r="F178" s="86">
        <v>48000</v>
      </c>
      <c r="G178" s="32">
        <v>135.61000000000001</v>
      </c>
      <c r="H178" s="32" t="s">
        <v>862</v>
      </c>
    </row>
    <row r="179" spans="1:8" ht="15" customHeight="1">
      <c r="A179" s="85">
        <v>45278</v>
      </c>
      <c r="B179" s="32" t="s">
        <v>1280</v>
      </c>
      <c r="C179" s="31" t="s">
        <v>1281</v>
      </c>
      <c r="D179" s="31" t="s">
        <v>1284</v>
      </c>
      <c r="E179" s="31" t="s">
        <v>574</v>
      </c>
      <c r="F179" s="86">
        <v>52800</v>
      </c>
      <c r="G179" s="32">
        <v>146.96</v>
      </c>
      <c r="H179" s="32" t="s">
        <v>862</v>
      </c>
    </row>
    <row r="180" spans="1:8" ht="15" customHeight="1">
      <c r="A180" s="85">
        <v>45278</v>
      </c>
      <c r="B180" s="32" t="s">
        <v>1280</v>
      </c>
      <c r="C180" s="31" t="s">
        <v>1281</v>
      </c>
      <c r="D180" s="31" t="s">
        <v>1285</v>
      </c>
      <c r="E180" s="31" t="s">
        <v>574</v>
      </c>
      <c r="F180" s="86">
        <v>51200</v>
      </c>
      <c r="G180" s="32">
        <v>135</v>
      </c>
      <c r="H180" s="32" t="s">
        <v>862</v>
      </c>
    </row>
    <row r="181" spans="1:8" ht="15" customHeight="1">
      <c r="A181" s="85">
        <v>45278</v>
      </c>
      <c r="B181" s="32" t="s">
        <v>1280</v>
      </c>
      <c r="C181" s="31" t="s">
        <v>1281</v>
      </c>
      <c r="D181" s="31" t="s">
        <v>1286</v>
      </c>
      <c r="E181" s="31" t="s">
        <v>574</v>
      </c>
      <c r="F181" s="86">
        <v>40000</v>
      </c>
      <c r="G181" s="32">
        <v>137.4</v>
      </c>
      <c r="H181" s="32" t="s">
        <v>862</v>
      </c>
    </row>
    <row r="182" spans="1:8" ht="15" customHeight="1">
      <c r="A182" s="85">
        <v>45278</v>
      </c>
      <c r="B182" s="32" t="s">
        <v>1287</v>
      </c>
      <c r="C182" s="31" t="s">
        <v>1288</v>
      </c>
      <c r="D182" s="31" t="s">
        <v>1289</v>
      </c>
      <c r="E182" s="31" t="s">
        <v>574</v>
      </c>
      <c r="F182" s="86">
        <v>1440922</v>
      </c>
      <c r="G182" s="32">
        <v>347</v>
      </c>
      <c r="H182" s="32" t="s">
        <v>862</v>
      </c>
    </row>
    <row r="183" spans="1:8" ht="15" customHeight="1">
      <c r="A183" s="85">
        <v>45278</v>
      </c>
      <c r="B183" s="32" t="s">
        <v>1290</v>
      </c>
      <c r="C183" s="31" t="s">
        <v>1291</v>
      </c>
      <c r="D183" s="31" t="s">
        <v>1292</v>
      </c>
      <c r="E183" s="31" t="s">
        <v>574</v>
      </c>
      <c r="F183" s="86">
        <v>77095</v>
      </c>
      <c r="G183" s="32">
        <v>1276.5999999999999</v>
      </c>
      <c r="H183" s="32" t="s">
        <v>862</v>
      </c>
    </row>
    <row r="184" spans="1:8" ht="15" customHeight="1">
      <c r="A184" s="85">
        <v>45278</v>
      </c>
      <c r="B184" s="32" t="s">
        <v>1290</v>
      </c>
      <c r="C184" s="31" t="s">
        <v>1291</v>
      </c>
      <c r="D184" s="31" t="s">
        <v>890</v>
      </c>
      <c r="E184" s="31" t="s">
        <v>574</v>
      </c>
      <c r="F184" s="86">
        <v>122119</v>
      </c>
      <c r="G184" s="32">
        <v>1273.81</v>
      </c>
      <c r="H184" s="32" t="s">
        <v>862</v>
      </c>
    </row>
    <row r="185" spans="1:8" ht="15" customHeight="1">
      <c r="A185" s="85">
        <v>45278</v>
      </c>
      <c r="B185" s="32" t="s">
        <v>1290</v>
      </c>
      <c r="C185" s="31" t="s">
        <v>1291</v>
      </c>
      <c r="D185" s="31" t="s">
        <v>1293</v>
      </c>
      <c r="E185" s="31" t="s">
        <v>574</v>
      </c>
      <c r="F185" s="86">
        <v>103122</v>
      </c>
      <c r="G185" s="32">
        <v>1293.52</v>
      </c>
      <c r="H185" s="32" t="s">
        <v>862</v>
      </c>
    </row>
    <row r="186" spans="1:8" ht="15" customHeight="1">
      <c r="A186" s="85">
        <v>45278</v>
      </c>
      <c r="B186" s="32" t="s">
        <v>1290</v>
      </c>
      <c r="C186" s="31" t="s">
        <v>1291</v>
      </c>
      <c r="D186" s="31" t="s">
        <v>889</v>
      </c>
      <c r="E186" s="31" t="s">
        <v>574</v>
      </c>
      <c r="F186" s="86">
        <v>120912</v>
      </c>
      <c r="G186" s="32">
        <v>1286.3800000000001</v>
      </c>
      <c r="H186" s="32" t="s">
        <v>862</v>
      </c>
    </row>
    <row r="187" spans="1:8" ht="15" customHeight="1">
      <c r="A187" s="85">
        <v>45278</v>
      </c>
      <c r="B187" s="32" t="s">
        <v>1290</v>
      </c>
      <c r="C187" s="31" t="s">
        <v>1291</v>
      </c>
      <c r="D187" s="31" t="s">
        <v>576</v>
      </c>
      <c r="E187" s="31" t="s">
        <v>574</v>
      </c>
      <c r="F187" s="86">
        <v>642963</v>
      </c>
      <c r="G187" s="32">
        <v>1287.18</v>
      </c>
      <c r="H187" s="32" t="s">
        <v>862</v>
      </c>
    </row>
    <row r="188" spans="1:8" ht="15" customHeight="1">
      <c r="A188" s="85">
        <v>45278</v>
      </c>
      <c r="B188" s="32" t="s">
        <v>1290</v>
      </c>
      <c r="C188" s="31" t="s">
        <v>1291</v>
      </c>
      <c r="D188" s="31" t="s">
        <v>987</v>
      </c>
      <c r="E188" s="31" t="s">
        <v>574</v>
      </c>
      <c r="F188" s="86">
        <v>135925</v>
      </c>
      <c r="G188" s="32">
        <v>1313.8</v>
      </c>
      <c r="H188" s="32" t="s">
        <v>862</v>
      </c>
    </row>
    <row r="189" spans="1:8" ht="15" customHeight="1">
      <c r="A189" s="85">
        <v>45278</v>
      </c>
      <c r="B189" s="32" t="s">
        <v>1290</v>
      </c>
      <c r="C189" s="31" t="s">
        <v>1291</v>
      </c>
      <c r="D189" s="31" t="s">
        <v>1109</v>
      </c>
      <c r="E189" s="31" t="s">
        <v>574</v>
      </c>
      <c r="F189" s="86">
        <v>84403</v>
      </c>
      <c r="G189" s="32">
        <v>1303.31</v>
      </c>
      <c r="H189" s="32" t="s">
        <v>862</v>
      </c>
    </row>
    <row r="190" spans="1:8" ht="15" customHeight="1">
      <c r="A190" s="85">
        <v>45278</v>
      </c>
      <c r="B190" s="32" t="s">
        <v>1294</v>
      </c>
      <c r="C190" s="31" t="s">
        <v>1295</v>
      </c>
      <c r="D190" s="31" t="s">
        <v>1296</v>
      </c>
      <c r="E190" s="31" t="s">
        <v>574</v>
      </c>
      <c r="F190" s="86">
        <v>80000</v>
      </c>
      <c r="G190" s="32">
        <v>65</v>
      </c>
      <c r="H190" s="32" t="s">
        <v>862</v>
      </c>
    </row>
    <row r="191" spans="1:8" ht="15" customHeight="1">
      <c r="A191" s="85">
        <v>45278</v>
      </c>
      <c r="B191" s="32" t="s">
        <v>1297</v>
      </c>
      <c r="C191" s="31" t="s">
        <v>1298</v>
      </c>
      <c r="D191" s="31" t="s">
        <v>576</v>
      </c>
      <c r="E191" s="31" t="s">
        <v>574</v>
      </c>
      <c r="F191" s="86">
        <v>1728944</v>
      </c>
      <c r="G191" s="32">
        <v>55.79</v>
      </c>
      <c r="H191" s="32" t="s">
        <v>862</v>
      </c>
    </row>
    <row r="192" spans="1:8" ht="15" customHeight="1">
      <c r="A192" s="85">
        <v>45278</v>
      </c>
      <c r="B192" s="32" t="s">
        <v>1299</v>
      </c>
      <c r="C192" s="31" t="s">
        <v>1300</v>
      </c>
      <c r="D192" s="31" t="s">
        <v>972</v>
      </c>
      <c r="E192" s="31" t="s">
        <v>574</v>
      </c>
      <c r="F192" s="86">
        <v>832616</v>
      </c>
      <c r="G192" s="32">
        <v>152.87</v>
      </c>
      <c r="H192" s="32" t="s">
        <v>862</v>
      </c>
    </row>
    <row r="193" spans="1:8" ht="15" customHeight="1">
      <c r="A193" s="85">
        <v>45278</v>
      </c>
      <c r="B193" s="32" t="s">
        <v>1299</v>
      </c>
      <c r="C193" s="31" t="s">
        <v>1300</v>
      </c>
      <c r="D193" s="31" t="s">
        <v>576</v>
      </c>
      <c r="E193" s="31" t="s">
        <v>574</v>
      </c>
      <c r="F193" s="86">
        <v>607447</v>
      </c>
      <c r="G193" s="32">
        <v>152.27000000000001</v>
      </c>
      <c r="H193" s="32" t="s">
        <v>862</v>
      </c>
    </row>
    <row r="194" spans="1:8" ht="15" customHeight="1">
      <c r="A194" s="85">
        <v>45278</v>
      </c>
      <c r="B194" s="32" t="s">
        <v>1301</v>
      </c>
      <c r="C194" s="31" t="s">
        <v>1302</v>
      </c>
      <c r="D194" s="31" t="s">
        <v>963</v>
      </c>
      <c r="E194" s="31" t="s">
        <v>574</v>
      </c>
      <c r="F194" s="86">
        <v>323783</v>
      </c>
      <c r="G194" s="32">
        <v>29.65</v>
      </c>
      <c r="H194" s="32" t="s">
        <v>862</v>
      </c>
    </row>
    <row r="195" spans="1:8" ht="15" customHeight="1">
      <c r="A195" s="85">
        <v>45278</v>
      </c>
      <c r="B195" s="32" t="s">
        <v>1303</v>
      </c>
      <c r="C195" s="31" t="s">
        <v>1304</v>
      </c>
      <c r="D195" s="31" t="s">
        <v>890</v>
      </c>
      <c r="E195" s="31" t="s">
        <v>574</v>
      </c>
      <c r="F195" s="86">
        <v>3677113</v>
      </c>
      <c r="G195" s="32">
        <v>36.68</v>
      </c>
      <c r="H195" s="32" t="s">
        <v>862</v>
      </c>
    </row>
    <row r="196" spans="1:8" ht="15" customHeight="1">
      <c r="A196" s="85">
        <v>45278</v>
      </c>
      <c r="B196" s="32" t="s">
        <v>1303</v>
      </c>
      <c r="C196" s="31" t="s">
        <v>1304</v>
      </c>
      <c r="D196" s="31" t="s">
        <v>964</v>
      </c>
      <c r="E196" s="31" t="s">
        <v>574</v>
      </c>
      <c r="F196" s="86">
        <v>3133504</v>
      </c>
      <c r="G196" s="32">
        <v>37.39</v>
      </c>
      <c r="H196" s="32" t="s">
        <v>862</v>
      </c>
    </row>
    <row r="197" spans="1:8" ht="15" customHeight="1">
      <c r="A197" s="85">
        <v>45278</v>
      </c>
      <c r="B197" s="32" t="s">
        <v>1303</v>
      </c>
      <c r="C197" s="31" t="s">
        <v>1304</v>
      </c>
      <c r="D197" s="31" t="s">
        <v>576</v>
      </c>
      <c r="E197" s="31" t="s">
        <v>574</v>
      </c>
      <c r="F197" s="86">
        <v>3829056</v>
      </c>
      <c r="G197" s="32">
        <v>37.15</v>
      </c>
      <c r="H197" s="32" t="s">
        <v>862</v>
      </c>
    </row>
    <row r="198" spans="1:8" ht="15" customHeight="1">
      <c r="A198" s="85">
        <v>45278</v>
      </c>
      <c r="B198" s="32" t="s">
        <v>1223</v>
      </c>
      <c r="C198" s="31" t="s">
        <v>1305</v>
      </c>
      <c r="D198" s="31" t="s">
        <v>1306</v>
      </c>
      <c r="E198" s="31" t="s">
        <v>574</v>
      </c>
      <c r="F198" s="86">
        <v>54000</v>
      </c>
      <c r="G198" s="32">
        <v>98.3</v>
      </c>
      <c r="H198" s="32" t="s">
        <v>862</v>
      </c>
    </row>
    <row r="199" spans="1:8" ht="15" customHeight="1">
      <c r="A199" s="85">
        <v>45278</v>
      </c>
      <c r="B199" s="32" t="s">
        <v>1307</v>
      </c>
      <c r="C199" s="31" t="s">
        <v>1308</v>
      </c>
      <c r="D199" s="31" t="s">
        <v>576</v>
      </c>
      <c r="E199" s="31" t="s">
        <v>574</v>
      </c>
      <c r="F199" s="86">
        <v>828346</v>
      </c>
      <c r="G199" s="32">
        <v>112</v>
      </c>
      <c r="H199" s="32" t="s">
        <v>862</v>
      </c>
    </row>
    <row r="200" spans="1:8" ht="15" customHeight="1">
      <c r="A200" s="85">
        <v>45278</v>
      </c>
      <c r="B200" s="32" t="s">
        <v>1309</v>
      </c>
      <c r="C200" s="31" t="s">
        <v>1310</v>
      </c>
      <c r="D200" s="31" t="s">
        <v>1311</v>
      </c>
      <c r="E200" s="31" t="s">
        <v>574</v>
      </c>
      <c r="F200" s="86">
        <v>100000</v>
      </c>
      <c r="G200" s="32">
        <v>193.15</v>
      </c>
      <c r="H200" s="32" t="s">
        <v>862</v>
      </c>
    </row>
    <row r="201" spans="1:8" ht="15" customHeight="1">
      <c r="A201" s="85">
        <v>45278</v>
      </c>
      <c r="B201" s="32" t="s">
        <v>1312</v>
      </c>
      <c r="C201" s="31" t="s">
        <v>1313</v>
      </c>
      <c r="D201" s="31" t="s">
        <v>1009</v>
      </c>
      <c r="E201" s="31" t="s">
        <v>574</v>
      </c>
      <c r="F201" s="86">
        <v>200000</v>
      </c>
      <c r="G201" s="32">
        <v>186.3</v>
      </c>
      <c r="H201" s="32" t="s">
        <v>862</v>
      </c>
    </row>
    <row r="202" spans="1:8" ht="15" customHeight="1">
      <c r="A202" s="85">
        <v>45278</v>
      </c>
      <c r="B202" s="32" t="s">
        <v>1314</v>
      </c>
      <c r="C202" s="31" t="s">
        <v>1315</v>
      </c>
      <c r="D202" s="31" t="s">
        <v>986</v>
      </c>
      <c r="E202" s="31" t="s">
        <v>574</v>
      </c>
      <c r="F202" s="86">
        <v>7309153</v>
      </c>
      <c r="G202" s="32">
        <v>5.24</v>
      </c>
      <c r="H202" s="32" t="s">
        <v>862</v>
      </c>
    </row>
    <row r="203" spans="1:8" ht="15" customHeight="1">
      <c r="A203" s="85">
        <v>45278</v>
      </c>
      <c r="B203" s="32" t="s">
        <v>1314</v>
      </c>
      <c r="C203" s="31" t="s">
        <v>1315</v>
      </c>
      <c r="D203" s="31" t="s">
        <v>1316</v>
      </c>
      <c r="E203" s="31" t="s">
        <v>574</v>
      </c>
      <c r="F203" s="86">
        <v>8165122</v>
      </c>
      <c r="G203" s="32">
        <v>5.21</v>
      </c>
      <c r="H203" s="32" t="s">
        <v>862</v>
      </c>
    </row>
    <row r="204" spans="1:8" ht="15" customHeight="1">
      <c r="A204" s="85">
        <v>45278</v>
      </c>
      <c r="B204" s="32" t="s">
        <v>560</v>
      </c>
      <c r="C204" s="31" t="s">
        <v>1110</v>
      </c>
      <c r="D204" s="31" t="s">
        <v>576</v>
      </c>
      <c r="E204" s="31" t="s">
        <v>574</v>
      </c>
      <c r="F204" s="86">
        <v>1215597</v>
      </c>
      <c r="G204" s="32">
        <v>620.73</v>
      </c>
      <c r="H204" s="32" t="s">
        <v>862</v>
      </c>
    </row>
    <row r="205" spans="1:8" ht="15" customHeight="1">
      <c r="A205" s="85">
        <v>45278</v>
      </c>
      <c r="B205" s="32" t="s">
        <v>1228</v>
      </c>
      <c r="C205" s="31" t="s">
        <v>1229</v>
      </c>
      <c r="D205" s="31" t="s">
        <v>1233</v>
      </c>
      <c r="E205" s="31" t="s">
        <v>575</v>
      </c>
      <c r="F205" s="86">
        <v>246285</v>
      </c>
      <c r="G205" s="32">
        <v>30.38</v>
      </c>
      <c r="H205" s="32" t="s">
        <v>862</v>
      </c>
    </row>
    <row r="206" spans="1:8" ht="15" customHeight="1">
      <c r="A206" s="85">
        <v>45278</v>
      </c>
      <c r="B206" s="32" t="s">
        <v>1228</v>
      </c>
      <c r="C206" s="31" t="s">
        <v>1229</v>
      </c>
      <c r="D206" s="31" t="s">
        <v>1317</v>
      </c>
      <c r="E206" s="31" t="s">
        <v>575</v>
      </c>
      <c r="F206" s="86">
        <v>150000</v>
      </c>
      <c r="G206" s="32">
        <v>27</v>
      </c>
      <c r="H206" s="32" t="s">
        <v>862</v>
      </c>
    </row>
    <row r="207" spans="1:8" ht="15" customHeight="1">
      <c r="A207" s="85">
        <v>45278</v>
      </c>
      <c r="B207" s="32" t="s">
        <v>1228</v>
      </c>
      <c r="C207" s="31" t="s">
        <v>1229</v>
      </c>
      <c r="D207" s="31" t="s">
        <v>1231</v>
      </c>
      <c r="E207" s="31" t="s">
        <v>575</v>
      </c>
      <c r="F207" s="86">
        <v>142499</v>
      </c>
      <c r="G207" s="32">
        <v>26.74</v>
      </c>
      <c r="H207" s="32" t="s">
        <v>862</v>
      </c>
    </row>
    <row r="208" spans="1:8" ht="15" customHeight="1">
      <c r="A208" s="85">
        <v>45278</v>
      </c>
      <c r="B208" s="32" t="s">
        <v>1228</v>
      </c>
      <c r="C208" s="31" t="s">
        <v>1229</v>
      </c>
      <c r="D208" s="31" t="s">
        <v>1230</v>
      </c>
      <c r="E208" s="31" t="s">
        <v>575</v>
      </c>
      <c r="F208" s="86">
        <v>294772</v>
      </c>
      <c r="G208" s="32">
        <v>26.99</v>
      </c>
      <c r="H208" s="32" t="s">
        <v>862</v>
      </c>
    </row>
    <row r="209" spans="1:8" ht="15" customHeight="1">
      <c r="A209" s="85">
        <v>45278</v>
      </c>
      <c r="B209" s="32" t="s">
        <v>1228</v>
      </c>
      <c r="C209" s="31" t="s">
        <v>1229</v>
      </c>
      <c r="D209" s="31" t="s">
        <v>1204</v>
      </c>
      <c r="E209" s="31" t="s">
        <v>575</v>
      </c>
      <c r="F209" s="86">
        <v>108000</v>
      </c>
      <c r="G209" s="32">
        <v>30.12</v>
      </c>
      <c r="H209" s="32" t="s">
        <v>862</v>
      </c>
    </row>
    <row r="210" spans="1:8" ht="15" customHeight="1">
      <c r="A210" s="85">
        <v>45278</v>
      </c>
      <c r="B210" s="32" t="s">
        <v>1228</v>
      </c>
      <c r="C210" s="31" t="s">
        <v>1229</v>
      </c>
      <c r="D210" s="31" t="s">
        <v>1030</v>
      </c>
      <c r="E210" s="31" t="s">
        <v>575</v>
      </c>
      <c r="F210" s="86">
        <v>200000</v>
      </c>
      <c r="G210" s="32">
        <v>30.5</v>
      </c>
      <c r="H210" s="32" t="s">
        <v>862</v>
      </c>
    </row>
    <row r="211" spans="1:8" ht="15" customHeight="1">
      <c r="A211" s="85">
        <v>45278</v>
      </c>
      <c r="B211" s="32" t="s">
        <v>1228</v>
      </c>
      <c r="C211" s="31" t="s">
        <v>1229</v>
      </c>
      <c r="D211" s="31" t="s">
        <v>963</v>
      </c>
      <c r="E211" s="31" t="s">
        <v>575</v>
      </c>
      <c r="F211" s="86">
        <v>1572992</v>
      </c>
      <c r="G211" s="32">
        <v>30.24</v>
      </c>
      <c r="H211" s="32" t="s">
        <v>862</v>
      </c>
    </row>
    <row r="212" spans="1:8" ht="15" customHeight="1">
      <c r="A212" s="85">
        <v>45278</v>
      </c>
      <c r="B212" s="32" t="s">
        <v>1228</v>
      </c>
      <c r="C212" s="31" t="s">
        <v>1229</v>
      </c>
      <c r="D212" s="31" t="s">
        <v>1232</v>
      </c>
      <c r="E212" s="31" t="s">
        <v>575</v>
      </c>
      <c r="F212" s="86">
        <v>50000</v>
      </c>
      <c r="G212" s="32">
        <v>30.5</v>
      </c>
      <c r="H212" s="32" t="s">
        <v>862</v>
      </c>
    </row>
    <row r="213" spans="1:8" ht="15" customHeight="1">
      <c r="A213" s="85">
        <v>45278</v>
      </c>
      <c r="B213" s="32" t="s">
        <v>1228</v>
      </c>
      <c r="C213" s="31" t="s">
        <v>1229</v>
      </c>
      <c r="D213" s="31" t="s">
        <v>1318</v>
      </c>
      <c r="E213" s="31" t="s">
        <v>575</v>
      </c>
      <c r="F213" s="86">
        <v>167000</v>
      </c>
      <c r="G213" s="32">
        <v>28.16</v>
      </c>
      <c r="H213" s="32" t="s">
        <v>862</v>
      </c>
    </row>
    <row r="214" spans="1:8" ht="15" customHeight="1">
      <c r="A214" s="85">
        <v>45278</v>
      </c>
      <c r="B214" s="32" t="s">
        <v>1228</v>
      </c>
      <c r="C214" s="31" t="s">
        <v>1229</v>
      </c>
      <c r="D214" s="31" t="s">
        <v>1058</v>
      </c>
      <c r="E214" s="31" t="s">
        <v>575</v>
      </c>
      <c r="F214" s="86">
        <v>150000</v>
      </c>
      <c r="G214" s="32">
        <v>30.5</v>
      </c>
      <c r="H214" s="32" t="s">
        <v>862</v>
      </c>
    </row>
    <row r="215" spans="1:8" ht="15" customHeight="1">
      <c r="A215" s="85">
        <v>45278</v>
      </c>
      <c r="B215" s="32" t="s">
        <v>843</v>
      </c>
      <c r="C215" s="31" t="s">
        <v>1234</v>
      </c>
      <c r="D215" s="31" t="s">
        <v>1319</v>
      </c>
      <c r="E215" s="31" t="s">
        <v>575</v>
      </c>
      <c r="F215" s="86">
        <v>1138471</v>
      </c>
      <c r="G215" s="32">
        <v>601</v>
      </c>
      <c r="H215" s="32" t="s">
        <v>862</v>
      </c>
    </row>
    <row r="216" spans="1:8" ht="15" customHeight="1">
      <c r="A216" s="85">
        <v>45278</v>
      </c>
      <c r="B216" s="32" t="s">
        <v>843</v>
      </c>
      <c r="C216" s="31" t="s">
        <v>1234</v>
      </c>
      <c r="D216" s="31" t="s">
        <v>1320</v>
      </c>
      <c r="E216" s="31" t="s">
        <v>575</v>
      </c>
      <c r="F216" s="86">
        <v>1923058</v>
      </c>
      <c r="G216" s="32">
        <v>600</v>
      </c>
      <c r="H216" s="32" t="s">
        <v>862</v>
      </c>
    </row>
    <row r="217" spans="1:8" ht="15" customHeight="1">
      <c r="A217" s="85">
        <v>45278</v>
      </c>
      <c r="B217" s="32" t="s">
        <v>843</v>
      </c>
      <c r="C217" s="31" t="s">
        <v>1234</v>
      </c>
      <c r="D217" s="31" t="s">
        <v>1321</v>
      </c>
      <c r="E217" s="31" t="s">
        <v>575</v>
      </c>
      <c r="F217" s="86">
        <v>1138471</v>
      </c>
      <c r="G217" s="32">
        <v>600</v>
      </c>
      <c r="H217" s="32" t="s">
        <v>862</v>
      </c>
    </row>
    <row r="218" spans="1:8" ht="15" customHeight="1">
      <c r="A218" s="85">
        <v>45278</v>
      </c>
      <c r="B218" s="32" t="s">
        <v>1241</v>
      </c>
      <c r="C218" s="31" t="s">
        <v>1242</v>
      </c>
      <c r="D218" s="31" t="s">
        <v>1078</v>
      </c>
      <c r="E218" s="31" t="s">
        <v>575</v>
      </c>
      <c r="F218" s="86">
        <v>900000</v>
      </c>
      <c r="G218" s="32">
        <v>7.14</v>
      </c>
      <c r="H218" s="32" t="s">
        <v>862</v>
      </c>
    </row>
    <row r="219" spans="1:8" ht="15" customHeight="1">
      <c r="A219" s="85">
        <v>45278</v>
      </c>
      <c r="B219" s="32" t="s">
        <v>1241</v>
      </c>
      <c r="C219" s="31" t="s">
        <v>1242</v>
      </c>
      <c r="D219" s="31" t="s">
        <v>962</v>
      </c>
      <c r="E219" s="31" t="s">
        <v>575</v>
      </c>
      <c r="F219" s="86">
        <v>3866597</v>
      </c>
      <c r="G219" s="32">
        <v>7.22</v>
      </c>
      <c r="H219" s="32" t="s">
        <v>862</v>
      </c>
    </row>
    <row r="220" spans="1:8" ht="15" customHeight="1">
      <c r="A220" s="85">
        <v>45278</v>
      </c>
      <c r="B220" s="32" t="s">
        <v>1004</v>
      </c>
      <c r="C220" s="31" t="s">
        <v>1005</v>
      </c>
      <c r="D220" s="31" t="s">
        <v>1006</v>
      </c>
      <c r="E220" s="31" t="s">
        <v>575</v>
      </c>
      <c r="F220" s="86">
        <v>373823</v>
      </c>
      <c r="G220" s="32">
        <v>65.48</v>
      </c>
      <c r="H220" s="32" t="s">
        <v>862</v>
      </c>
    </row>
    <row r="221" spans="1:8" ht="15" customHeight="1">
      <c r="A221" s="85">
        <v>45278</v>
      </c>
      <c r="B221" s="32" t="s">
        <v>1248</v>
      </c>
      <c r="C221" s="31" t="s">
        <v>1249</v>
      </c>
      <c r="D221" s="31" t="s">
        <v>1204</v>
      </c>
      <c r="E221" s="31" t="s">
        <v>575</v>
      </c>
      <c r="F221" s="86">
        <v>44000</v>
      </c>
      <c r="G221" s="32">
        <v>160.72999999999999</v>
      </c>
      <c r="H221" s="32" t="s">
        <v>862</v>
      </c>
    </row>
    <row r="222" spans="1:8" ht="15" customHeight="1">
      <c r="A222" s="85">
        <v>45278</v>
      </c>
      <c r="B222" s="32" t="s">
        <v>1248</v>
      </c>
      <c r="C222" s="31" t="s">
        <v>1249</v>
      </c>
      <c r="D222" s="31" t="s">
        <v>1251</v>
      </c>
      <c r="E222" s="31" t="s">
        <v>575</v>
      </c>
      <c r="F222" s="86">
        <v>33600</v>
      </c>
      <c r="G222" s="32">
        <v>161.4</v>
      </c>
      <c r="H222" s="32" t="s">
        <v>862</v>
      </c>
    </row>
    <row r="223" spans="1:8" ht="15" customHeight="1">
      <c r="A223" s="85">
        <v>45278</v>
      </c>
      <c r="B223" s="32" t="s">
        <v>1248</v>
      </c>
      <c r="C223" s="31" t="s">
        <v>1249</v>
      </c>
      <c r="D223" s="31" t="s">
        <v>1250</v>
      </c>
      <c r="E223" s="31" t="s">
        <v>575</v>
      </c>
      <c r="F223" s="86">
        <v>44000</v>
      </c>
      <c r="G223" s="32">
        <v>161.4</v>
      </c>
      <c r="H223" s="32" t="s">
        <v>862</v>
      </c>
    </row>
    <row r="224" spans="1:8" ht="15" customHeight="1">
      <c r="A224" s="85">
        <v>45278</v>
      </c>
      <c r="B224" s="32" t="s">
        <v>1052</v>
      </c>
      <c r="C224" s="31" t="s">
        <v>1322</v>
      </c>
      <c r="D224" s="31" t="s">
        <v>1323</v>
      </c>
      <c r="E224" s="31" t="s">
        <v>575</v>
      </c>
      <c r="F224" s="86">
        <v>1828808</v>
      </c>
      <c r="G224" s="32">
        <v>7.19</v>
      </c>
      <c r="H224" s="32" t="s">
        <v>862</v>
      </c>
    </row>
    <row r="225" spans="1:8" ht="15" customHeight="1">
      <c r="A225" s="85">
        <v>45278</v>
      </c>
      <c r="B225" s="32" t="s">
        <v>1052</v>
      </c>
      <c r="C225" s="31" t="s">
        <v>1322</v>
      </c>
      <c r="D225" s="31" t="s">
        <v>884</v>
      </c>
      <c r="E225" s="31" t="s">
        <v>575</v>
      </c>
      <c r="F225" s="86">
        <v>2000000</v>
      </c>
      <c r="G225" s="32">
        <v>7.25</v>
      </c>
      <c r="H225" s="32" t="s">
        <v>862</v>
      </c>
    </row>
    <row r="226" spans="1:8" ht="15" customHeight="1">
      <c r="A226" s="85">
        <v>45278</v>
      </c>
      <c r="B226" s="32" t="s">
        <v>1055</v>
      </c>
      <c r="C226" s="31" t="s">
        <v>1056</v>
      </c>
      <c r="D226" s="31" t="s">
        <v>576</v>
      </c>
      <c r="E226" s="31" t="s">
        <v>575</v>
      </c>
      <c r="F226" s="86">
        <v>796820</v>
      </c>
      <c r="G226" s="32">
        <v>109.63</v>
      </c>
      <c r="H226" s="32" t="s">
        <v>862</v>
      </c>
    </row>
    <row r="227" spans="1:8" ht="15" customHeight="1">
      <c r="A227" s="85">
        <v>45278</v>
      </c>
      <c r="B227" s="32" t="s">
        <v>1098</v>
      </c>
      <c r="C227" s="31" t="s">
        <v>1099</v>
      </c>
      <c r="D227" s="31" t="s">
        <v>1111</v>
      </c>
      <c r="E227" s="31" t="s">
        <v>575</v>
      </c>
      <c r="F227" s="86">
        <v>2500000</v>
      </c>
      <c r="G227" s="32">
        <v>22.5</v>
      </c>
      <c r="H227" s="32" t="s">
        <v>862</v>
      </c>
    </row>
    <row r="228" spans="1:8" ht="15" customHeight="1">
      <c r="A228" s="85">
        <v>45278</v>
      </c>
      <c r="B228" s="32" t="s">
        <v>1324</v>
      </c>
      <c r="C228" s="31" t="s">
        <v>1325</v>
      </c>
      <c r="D228" s="31" t="s">
        <v>1030</v>
      </c>
      <c r="E228" s="31" t="s">
        <v>575</v>
      </c>
      <c r="F228" s="86">
        <v>300000</v>
      </c>
      <c r="G228" s="32">
        <v>6.44</v>
      </c>
      <c r="H228" s="32" t="s">
        <v>862</v>
      </c>
    </row>
    <row r="229" spans="1:8" ht="15" customHeight="1">
      <c r="A229" s="85">
        <v>45278</v>
      </c>
      <c r="B229" s="32" t="s">
        <v>1007</v>
      </c>
      <c r="C229" s="31" t="s">
        <v>1008</v>
      </c>
      <c r="D229" s="31" t="s">
        <v>576</v>
      </c>
      <c r="E229" s="31" t="s">
        <v>575</v>
      </c>
      <c r="F229" s="86">
        <v>1596686</v>
      </c>
      <c r="G229" s="32">
        <v>58.2</v>
      </c>
      <c r="H229" s="32" t="s">
        <v>862</v>
      </c>
    </row>
    <row r="230" spans="1:8" ht="15" customHeight="1">
      <c r="A230" s="85">
        <v>45278</v>
      </c>
      <c r="B230" s="32" t="s">
        <v>1253</v>
      </c>
      <c r="C230" s="31" t="s">
        <v>1254</v>
      </c>
      <c r="D230" s="31" t="s">
        <v>576</v>
      </c>
      <c r="E230" s="31" t="s">
        <v>575</v>
      </c>
      <c r="F230" s="86">
        <v>429162</v>
      </c>
      <c r="G230" s="32">
        <v>267.14</v>
      </c>
      <c r="H230" s="32" t="s">
        <v>862</v>
      </c>
    </row>
    <row r="231" spans="1:8" ht="15" customHeight="1">
      <c r="A231" s="85">
        <v>45278</v>
      </c>
      <c r="B231" s="32" t="s">
        <v>1255</v>
      </c>
      <c r="C231" s="31" t="s">
        <v>1256</v>
      </c>
      <c r="D231" s="31" t="s">
        <v>576</v>
      </c>
      <c r="E231" s="31" t="s">
        <v>575</v>
      </c>
      <c r="F231" s="86">
        <v>1166359</v>
      </c>
      <c r="G231" s="32">
        <v>91.42</v>
      </c>
      <c r="H231" s="32" t="s">
        <v>862</v>
      </c>
    </row>
    <row r="232" spans="1:8" ht="15" customHeight="1">
      <c r="A232" s="85">
        <v>45278</v>
      </c>
      <c r="B232" s="32" t="s">
        <v>1035</v>
      </c>
      <c r="C232" s="31" t="s">
        <v>1037</v>
      </c>
      <c r="D232" s="31" t="s">
        <v>1061</v>
      </c>
      <c r="E232" s="31" t="s">
        <v>575</v>
      </c>
      <c r="F232" s="86">
        <v>4934199</v>
      </c>
      <c r="G232" s="32">
        <v>5.73</v>
      </c>
      <c r="H232" s="32" t="s">
        <v>862</v>
      </c>
    </row>
    <row r="233" spans="1:8" ht="15" customHeight="1">
      <c r="A233" s="85">
        <v>45278</v>
      </c>
      <c r="B233" s="32" t="s">
        <v>1035</v>
      </c>
      <c r="C233" s="31" t="s">
        <v>1037</v>
      </c>
      <c r="D233" s="31" t="s">
        <v>1326</v>
      </c>
      <c r="E233" s="31" t="s">
        <v>575</v>
      </c>
      <c r="F233" s="86">
        <v>3938352</v>
      </c>
      <c r="G233" s="32">
        <v>5.64</v>
      </c>
      <c r="H233" s="32" t="s">
        <v>862</v>
      </c>
    </row>
    <row r="234" spans="1:8" ht="15" customHeight="1">
      <c r="A234" s="85">
        <v>45278</v>
      </c>
      <c r="B234" s="32" t="s">
        <v>1035</v>
      </c>
      <c r="C234" s="31" t="s">
        <v>1037</v>
      </c>
      <c r="D234" s="31" t="s">
        <v>1038</v>
      </c>
      <c r="E234" s="31" t="s">
        <v>575</v>
      </c>
      <c r="F234" s="86">
        <v>1090017</v>
      </c>
      <c r="G234" s="32">
        <v>5.71</v>
      </c>
      <c r="H234" s="32" t="s">
        <v>862</v>
      </c>
    </row>
    <row r="235" spans="1:8" ht="15" customHeight="1">
      <c r="A235" s="85">
        <v>45278</v>
      </c>
      <c r="B235" s="32" t="s">
        <v>1027</v>
      </c>
      <c r="C235" s="31" t="s">
        <v>1028</v>
      </c>
      <c r="D235" s="31" t="s">
        <v>1029</v>
      </c>
      <c r="E235" s="31" t="s">
        <v>575</v>
      </c>
      <c r="F235" s="86">
        <v>497944</v>
      </c>
      <c r="G235" s="32">
        <v>6.38</v>
      </c>
      <c r="H235" s="32" t="s">
        <v>862</v>
      </c>
    </row>
    <row r="236" spans="1:8" ht="15" customHeight="1">
      <c r="A236" s="85">
        <v>45278</v>
      </c>
      <c r="B236" s="32" t="s">
        <v>1027</v>
      </c>
      <c r="C236" s="31" t="s">
        <v>1028</v>
      </c>
      <c r="D236" s="31" t="s">
        <v>1327</v>
      </c>
      <c r="E236" s="31" t="s">
        <v>575</v>
      </c>
      <c r="F236" s="86">
        <v>1780249</v>
      </c>
      <c r="G236" s="32">
        <v>6.3</v>
      </c>
      <c r="H236" s="32" t="s">
        <v>862</v>
      </c>
    </row>
    <row r="237" spans="1:8" ht="15" customHeight="1">
      <c r="A237" s="85">
        <v>45278</v>
      </c>
      <c r="B237" s="32" t="s">
        <v>1257</v>
      </c>
      <c r="C237" s="31" t="s">
        <v>1258</v>
      </c>
      <c r="D237" s="31" t="s">
        <v>889</v>
      </c>
      <c r="E237" s="31" t="s">
        <v>575</v>
      </c>
      <c r="F237" s="86">
        <v>1187312</v>
      </c>
      <c r="G237" s="32">
        <v>80.98</v>
      </c>
      <c r="H237" s="32" t="s">
        <v>862</v>
      </c>
    </row>
    <row r="238" spans="1:8" ht="15" customHeight="1">
      <c r="A238" s="85">
        <v>45278</v>
      </c>
      <c r="B238" s="32" t="s">
        <v>1257</v>
      </c>
      <c r="C238" s="31" t="s">
        <v>1258</v>
      </c>
      <c r="D238" s="31" t="s">
        <v>576</v>
      </c>
      <c r="E238" s="31" t="s">
        <v>575</v>
      </c>
      <c r="F238" s="86">
        <v>3511744</v>
      </c>
      <c r="G238" s="32">
        <v>79.58</v>
      </c>
      <c r="H238" s="32" t="s">
        <v>862</v>
      </c>
    </row>
    <row r="239" spans="1:8" ht="15" customHeight="1">
      <c r="A239" s="85">
        <v>45278</v>
      </c>
      <c r="B239" s="32" t="s">
        <v>405</v>
      </c>
      <c r="C239" s="31" t="s">
        <v>1101</v>
      </c>
      <c r="D239" s="31" t="s">
        <v>576</v>
      </c>
      <c r="E239" s="31" t="s">
        <v>575</v>
      </c>
      <c r="F239" s="86">
        <v>12084407</v>
      </c>
      <c r="G239" s="32">
        <v>78.650000000000006</v>
      </c>
      <c r="H239" s="32" t="s">
        <v>862</v>
      </c>
    </row>
    <row r="240" spans="1:8" ht="15" customHeight="1">
      <c r="A240" s="85">
        <v>45278</v>
      </c>
      <c r="B240" s="32" t="s">
        <v>137</v>
      </c>
      <c r="C240" s="31" t="s">
        <v>1057</v>
      </c>
      <c r="D240" s="31" t="s">
        <v>576</v>
      </c>
      <c r="E240" s="31" t="s">
        <v>575</v>
      </c>
      <c r="F240" s="86">
        <v>4150269</v>
      </c>
      <c r="G240" s="32">
        <v>228.02</v>
      </c>
      <c r="H240" s="32" t="s">
        <v>862</v>
      </c>
    </row>
    <row r="241" spans="1:8" ht="15" customHeight="1">
      <c r="A241" s="85">
        <v>45278</v>
      </c>
      <c r="B241" s="32" t="s">
        <v>137</v>
      </c>
      <c r="C241" s="31" t="s">
        <v>1057</v>
      </c>
      <c r="D241" s="31" t="s">
        <v>890</v>
      </c>
      <c r="E241" s="31" t="s">
        <v>575</v>
      </c>
      <c r="F241" s="86">
        <v>4003708</v>
      </c>
      <c r="G241" s="32">
        <v>226.88</v>
      </c>
      <c r="H241" s="32" t="s">
        <v>862</v>
      </c>
    </row>
    <row r="242" spans="1:8" ht="15" customHeight="1">
      <c r="A242" s="85">
        <v>45278</v>
      </c>
      <c r="B242" s="32" t="s">
        <v>1259</v>
      </c>
      <c r="C242" s="31" t="s">
        <v>1260</v>
      </c>
      <c r="D242" s="31" t="s">
        <v>1261</v>
      </c>
      <c r="E242" s="31" t="s">
        <v>575</v>
      </c>
      <c r="F242" s="86">
        <v>20191832</v>
      </c>
      <c r="G242" s="32">
        <v>107.73</v>
      </c>
      <c r="H242" s="32" t="s">
        <v>862</v>
      </c>
    </row>
    <row r="243" spans="1:8" ht="15" customHeight="1">
      <c r="A243" s="85">
        <v>45278</v>
      </c>
      <c r="B243" s="32" t="s">
        <v>1102</v>
      </c>
      <c r="C243" s="31" t="s">
        <v>1103</v>
      </c>
      <c r="D243" s="31" t="s">
        <v>576</v>
      </c>
      <c r="E243" s="31" t="s">
        <v>575</v>
      </c>
      <c r="F243" s="86">
        <v>1614487</v>
      </c>
      <c r="G243" s="32">
        <v>13.65</v>
      </c>
      <c r="H243" s="32" t="s">
        <v>862</v>
      </c>
    </row>
    <row r="244" spans="1:8" ht="15" customHeight="1">
      <c r="A244" s="85">
        <v>45278</v>
      </c>
      <c r="B244" s="32" t="s">
        <v>1262</v>
      </c>
      <c r="C244" s="31" t="s">
        <v>1263</v>
      </c>
      <c r="D244" s="31" t="s">
        <v>576</v>
      </c>
      <c r="E244" s="31" t="s">
        <v>575</v>
      </c>
      <c r="F244" s="86">
        <v>1369510</v>
      </c>
      <c r="G244" s="32">
        <v>376.92</v>
      </c>
      <c r="H244" s="32" t="s">
        <v>862</v>
      </c>
    </row>
    <row r="245" spans="1:8" ht="15" customHeight="1">
      <c r="A245" s="85">
        <v>45278</v>
      </c>
      <c r="B245" s="32" t="s">
        <v>1036</v>
      </c>
      <c r="C245" s="31" t="s">
        <v>1039</v>
      </c>
      <c r="D245" s="31" t="s">
        <v>1328</v>
      </c>
      <c r="E245" s="31" t="s">
        <v>575</v>
      </c>
      <c r="F245" s="86">
        <v>1000000</v>
      </c>
      <c r="G245" s="32">
        <v>7.35</v>
      </c>
      <c r="H245" s="32" t="s">
        <v>862</v>
      </c>
    </row>
    <row r="246" spans="1:8" ht="15" customHeight="1">
      <c r="A246" s="85">
        <v>45278</v>
      </c>
      <c r="B246" s="32" t="s">
        <v>1036</v>
      </c>
      <c r="C246" s="31" t="s">
        <v>1039</v>
      </c>
      <c r="D246" s="31" t="s">
        <v>962</v>
      </c>
      <c r="E246" s="31" t="s">
        <v>575</v>
      </c>
      <c r="F246" s="86">
        <v>993346</v>
      </c>
      <c r="G246" s="32">
        <v>7.35</v>
      </c>
      <c r="H246" s="32" t="s">
        <v>862</v>
      </c>
    </row>
    <row r="247" spans="1:8" ht="15" customHeight="1">
      <c r="A247" s="85">
        <v>45278</v>
      </c>
      <c r="B247" s="32" t="s">
        <v>1104</v>
      </c>
      <c r="C247" s="31" t="s">
        <v>1105</v>
      </c>
      <c r="D247" s="31" t="s">
        <v>576</v>
      </c>
      <c r="E247" s="31" t="s">
        <v>575</v>
      </c>
      <c r="F247" s="86">
        <v>2103042</v>
      </c>
      <c r="G247" s="32">
        <v>102.94</v>
      </c>
      <c r="H247" s="32" t="s">
        <v>862</v>
      </c>
    </row>
    <row r="248" spans="1:8" ht="15" customHeight="1">
      <c r="A248" s="85">
        <v>45278</v>
      </c>
      <c r="B248" s="32" t="s">
        <v>1104</v>
      </c>
      <c r="C248" s="31" t="s">
        <v>1105</v>
      </c>
      <c r="D248" s="31" t="s">
        <v>889</v>
      </c>
      <c r="E248" s="31" t="s">
        <v>575</v>
      </c>
      <c r="F248" s="86">
        <v>510448</v>
      </c>
      <c r="G248" s="32">
        <v>102.6</v>
      </c>
      <c r="H248" s="32" t="s">
        <v>862</v>
      </c>
    </row>
    <row r="249" spans="1:8" ht="15" customHeight="1">
      <c r="A249" s="85">
        <v>45278</v>
      </c>
      <c r="B249" s="32" t="s">
        <v>1264</v>
      </c>
      <c r="C249" s="31" t="s">
        <v>1265</v>
      </c>
      <c r="D249" s="31" t="s">
        <v>576</v>
      </c>
      <c r="E249" s="31" t="s">
        <v>575</v>
      </c>
      <c r="F249" s="86">
        <v>224828</v>
      </c>
      <c r="G249" s="32">
        <v>859.26</v>
      </c>
      <c r="H249" s="32" t="s">
        <v>862</v>
      </c>
    </row>
    <row r="250" spans="1:8" ht="15" customHeight="1">
      <c r="A250" s="85">
        <v>45278</v>
      </c>
      <c r="B250" s="32" t="s">
        <v>1266</v>
      </c>
      <c r="C250" s="31" t="s">
        <v>1267</v>
      </c>
      <c r="D250" s="31" t="s">
        <v>1268</v>
      </c>
      <c r="E250" s="31" t="s">
        <v>575</v>
      </c>
      <c r="F250" s="86">
        <v>31517</v>
      </c>
      <c r="G250" s="32">
        <v>171.13</v>
      </c>
      <c r="H250" s="32" t="s">
        <v>862</v>
      </c>
    </row>
    <row r="251" spans="1:8" ht="15" customHeight="1">
      <c r="A251" s="85">
        <v>45278</v>
      </c>
      <c r="B251" s="32" t="s">
        <v>1269</v>
      </c>
      <c r="C251" s="31" t="s">
        <v>1270</v>
      </c>
      <c r="D251" s="31" t="s">
        <v>890</v>
      </c>
      <c r="E251" s="31" t="s">
        <v>575</v>
      </c>
      <c r="F251" s="86">
        <v>239470</v>
      </c>
      <c r="G251" s="32">
        <v>19.170000000000002</v>
      </c>
      <c r="H251" s="32" t="s">
        <v>862</v>
      </c>
    </row>
    <row r="252" spans="1:8" ht="15" customHeight="1">
      <c r="A252" s="85">
        <v>45278</v>
      </c>
      <c r="B252" s="32" t="s">
        <v>1269</v>
      </c>
      <c r="C252" s="31" t="s">
        <v>1270</v>
      </c>
      <c r="D252" s="31" t="s">
        <v>1273</v>
      </c>
      <c r="E252" s="31" t="s">
        <v>575</v>
      </c>
      <c r="F252" s="86">
        <v>246000</v>
      </c>
      <c r="G252" s="32">
        <v>19.34</v>
      </c>
      <c r="H252" s="32" t="s">
        <v>862</v>
      </c>
    </row>
    <row r="253" spans="1:8" ht="15" customHeight="1">
      <c r="A253" s="85">
        <v>45278</v>
      </c>
      <c r="B253" s="32" t="s">
        <v>1274</v>
      </c>
      <c r="C253" s="31" t="s">
        <v>1275</v>
      </c>
      <c r="D253" s="31" t="s">
        <v>1088</v>
      </c>
      <c r="E253" s="31" t="s">
        <v>575</v>
      </c>
      <c r="F253" s="86">
        <v>92000</v>
      </c>
      <c r="G253" s="32">
        <v>41.4</v>
      </c>
      <c r="H253" s="32" t="s">
        <v>862</v>
      </c>
    </row>
    <row r="254" spans="1:8" ht="15" customHeight="1">
      <c r="A254" s="85">
        <v>45278</v>
      </c>
      <c r="B254" s="32" t="s">
        <v>1277</v>
      </c>
      <c r="C254" s="31" t="s">
        <v>1278</v>
      </c>
      <c r="D254" s="31" t="s">
        <v>576</v>
      </c>
      <c r="E254" s="31" t="s">
        <v>575</v>
      </c>
      <c r="F254" s="86">
        <v>149019</v>
      </c>
      <c r="G254" s="32">
        <v>1009.19</v>
      </c>
      <c r="H254" s="32" t="s">
        <v>862</v>
      </c>
    </row>
    <row r="255" spans="1:8" ht="15" customHeight="1">
      <c r="A255" s="85">
        <v>45278</v>
      </c>
      <c r="B255" s="32" t="s">
        <v>1106</v>
      </c>
      <c r="C255" s="31" t="s">
        <v>1107</v>
      </c>
      <c r="D255" s="31" t="s">
        <v>576</v>
      </c>
      <c r="E255" s="31" t="s">
        <v>575</v>
      </c>
      <c r="F255" s="86">
        <v>2789653</v>
      </c>
      <c r="G255" s="32">
        <v>35.03</v>
      </c>
      <c r="H255" s="32" t="s">
        <v>862</v>
      </c>
    </row>
    <row r="256" spans="1:8" ht="15" customHeight="1">
      <c r="A256" s="85">
        <v>45278</v>
      </c>
      <c r="B256" s="32" t="s">
        <v>1106</v>
      </c>
      <c r="C256" s="31" t="s">
        <v>1107</v>
      </c>
      <c r="D256" s="31" t="s">
        <v>890</v>
      </c>
      <c r="E256" s="31" t="s">
        <v>575</v>
      </c>
      <c r="F256" s="86">
        <v>2954897</v>
      </c>
      <c r="G256" s="32">
        <v>35.04</v>
      </c>
      <c r="H256" s="32" t="s">
        <v>862</v>
      </c>
    </row>
    <row r="257" spans="1:8" ht="15" customHeight="1">
      <c r="A257" s="85">
        <v>45278</v>
      </c>
      <c r="B257" s="32" t="s">
        <v>1085</v>
      </c>
      <c r="C257" s="31" t="s">
        <v>1108</v>
      </c>
      <c r="D257" s="31" t="s">
        <v>1279</v>
      </c>
      <c r="E257" s="31" t="s">
        <v>575</v>
      </c>
      <c r="F257" s="86">
        <v>150611</v>
      </c>
      <c r="G257" s="32">
        <v>10.02</v>
      </c>
      <c r="H257" s="32" t="s">
        <v>862</v>
      </c>
    </row>
    <row r="258" spans="1:8" ht="15" customHeight="1">
      <c r="A258" s="85">
        <v>45278</v>
      </c>
      <c r="B258" s="32" t="s">
        <v>1329</v>
      </c>
      <c r="C258" s="31" t="s">
        <v>1330</v>
      </c>
      <c r="D258" s="31" t="s">
        <v>1331</v>
      </c>
      <c r="E258" s="31" t="s">
        <v>575</v>
      </c>
      <c r="F258" s="86">
        <v>43355</v>
      </c>
      <c r="G258" s="32">
        <v>21.45</v>
      </c>
      <c r="H258" s="32" t="s">
        <v>862</v>
      </c>
    </row>
    <row r="259" spans="1:8" ht="15" customHeight="1">
      <c r="A259" s="85">
        <v>45278</v>
      </c>
      <c r="B259" s="32" t="s">
        <v>1280</v>
      </c>
      <c r="C259" s="31" t="s">
        <v>1281</v>
      </c>
      <c r="D259" s="31" t="s">
        <v>1332</v>
      </c>
      <c r="E259" s="31" t="s">
        <v>575</v>
      </c>
      <c r="F259" s="86">
        <v>161600</v>
      </c>
      <c r="G259" s="32">
        <v>140.07</v>
      </c>
      <c r="H259" s="32" t="s">
        <v>862</v>
      </c>
    </row>
    <row r="260" spans="1:8" ht="15" customHeight="1">
      <c r="A260" s="85">
        <v>45278</v>
      </c>
      <c r="B260" s="32" t="s">
        <v>1287</v>
      </c>
      <c r="C260" s="31" t="s">
        <v>1288</v>
      </c>
      <c r="D260" s="31" t="s">
        <v>1333</v>
      </c>
      <c r="E260" s="31" t="s">
        <v>575</v>
      </c>
      <c r="F260" s="86">
        <v>1440922</v>
      </c>
      <c r="G260" s="32">
        <v>347</v>
      </c>
      <c r="H260" s="32" t="s">
        <v>862</v>
      </c>
    </row>
    <row r="261" spans="1:8" ht="15" customHeight="1">
      <c r="A261" s="85">
        <v>45278</v>
      </c>
      <c r="B261" s="32" t="s">
        <v>1334</v>
      </c>
      <c r="C261" s="31" t="s">
        <v>1335</v>
      </c>
      <c r="D261" s="31" t="s">
        <v>1336</v>
      </c>
      <c r="E261" s="31" t="s">
        <v>575</v>
      </c>
      <c r="F261" s="86">
        <v>2455000</v>
      </c>
      <c r="G261" s="32">
        <v>3</v>
      </c>
      <c r="H261" s="32" t="s">
        <v>862</v>
      </c>
    </row>
    <row r="262" spans="1:8" ht="15" customHeight="1">
      <c r="A262" s="85">
        <v>45278</v>
      </c>
      <c r="B262" s="32" t="s">
        <v>1334</v>
      </c>
      <c r="C262" s="31" t="s">
        <v>1335</v>
      </c>
      <c r="D262" s="31" t="s">
        <v>1337</v>
      </c>
      <c r="E262" s="31" t="s">
        <v>575</v>
      </c>
      <c r="F262" s="86">
        <v>2445000</v>
      </c>
      <c r="G262" s="32">
        <v>3</v>
      </c>
      <c r="H262" s="32" t="s">
        <v>862</v>
      </c>
    </row>
    <row r="263" spans="1:8" ht="15" customHeight="1">
      <c r="A263" s="85">
        <v>45278</v>
      </c>
      <c r="B263" s="32" t="s">
        <v>1290</v>
      </c>
      <c r="C263" s="31" t="s">
        <v>1291</v>
      </c>
      <c r="D263" s="31" t="s">
        <v>987</v>
      </c>
      <c r="E263" s="31" t="s">
        <v>575</v>
      </c>
      <c r="F263" s="86">
        <v>135899</v>
      </c>
      <c r="G263" s="32">
        <v>1314.39</v>
      </c>
      <c r="H263" s="32" t="s">
        <v>862</v>
      </c>
    </row>
    <row r="264" spans="1:8" ht="15" customHeight="1">
      <c r="A264" s="85">
        <v>45278</v>
      </c>
      <c r="B264" s="32" t="s">
        <v>1290</v>
      </c>
      <c r="C264" s="31" t="s">
        <v>1291</v>
      </c>
      <c r="D264" s="31" t="s">
        <v>890</v>
      </c>
      <c r="E264" s="31" t="s">
        <v>575</v>
      </c>
      <c r="F264" s="86">
        <v>132915</v>
      </c>
      <c r="G264" s="32">
        <v>1272.3900000000001</v>
      </c>
      <c r="H264" s="32" t="s">
        <v>862</v>
      </c>
    </row>
    <row r="265" spans="1:8" ht="15" customHeight="1">
      <c r="A265" s="85">
        <v>45278</v>
      </c>
      <c r="B265" s="32" t="s">
        <v>1290</v>
      </c>
      <c r="C265" s="31" t="s">
        <v>1291</v>
      </c>
      <c r="D265" s="31" t="s">
        <v>1109</v>
      </c>
      <c r="E265" s="31" t="s">
        <v>575</v>
      </c>
      <c r="F265" s="86">
        <v>85103</v>
      </c>
      <c r="G265" s="32">
        <v>1307.8800000000001</v>
      </c>
      <c r="H265" s="32" t="s">
        <v>862</v>
      </c>
    </row>
    <row r="266" spans="1:8" ht="15" customHeight="1">
      <c r="A266" s="85">
        <v>45278</v>
      </c>
      <c r="B266" s="32" t="s">
        <v>1290</v>
      </c>
      <c r="C266" s="31" t="s">
        <v>1291</v>
      </c>
      <c r="D266" s="31" t="s">
        <v>1292</v>
      </c>
      <c r="E266" s="31" t="s">
        <v>575</v>
      </c>
      <c r="F266" s="86">
        <v>41224</v>
      </c>
      <c r="G266" s="32">
        <v>1286.6500000000001</v>
      </c>
      <c r="H266" s="32" t="s">
        <v>862</v>
      </c>
    </row>
    <row r="267" spans="1:8" ht="15" customHeight="1">
      <c r="A267" s="85">
        <v>45278</v>
      </c>
      <c r="B267" s="32" t="s">
        <v>1290</v>
      </c>
      <c r="C267" s="31" t="s">
        <v>1291</v>
      </c>
      <c r="D267" s="31" t="s">
        <v>576</v>
      </c>
      <c r="E267" s="31" t="s">
        <v>575</v>
      </c>
      <c r="F267" s="86">
        <v>642963</v>
      </c>
      <c r="G267" s="32">
        <v>1287.68</v>
      </c>
      <c r="H267" s="32" t="s">
        <v>862</v>
      </c>
    </row>
    <row r="268" spans="1:8" ht="15" customHeight="1">
      <c r="A268" s="85">
        <v>45278</v>
      </c>
      <c r="B268" s="32" t="s">
        <v>1290</v>
      </c>
      <c r="C268" s="31" t="s">
        <v>1291</v>
      </c>
      <c r="D268" s="31" t="s">
        <v>889</v>
      </c>
      <c r="E268" s="31" t="s">
        <v>575</v>
      </c>
      <c r="F268" s="86">
        <v>125273</v>
      </c>
      <c r="G268" s="32">
        <v>1284.6300000000001</v>
      </c>
      <c r="H268" s="32" t="s">
        <v>862</v>
      </c>
    </row>
    <row r="269" spans="1:8" ht="15" customHeight="1">
      <c r="A269" s="85">
        <v>45278</v>
      </c>
      <c r="B269" s="32" t="s">
        <v>1290</v>
      </c>
      <c r="C269" s="31" t="s">
        <v>1291</v>
      </c>
      <c r="D269" s="31" t="s">
        <v>1293</v>
      </c>
      <c r="E269" s="31" t="s">
        <v>575</v>
      </c>
      <c r="F269" s="86">
        <v>102461</v>
      </c>
      <c r="G269" s="32">
        <v>1293.8399999999999</v>
      </c>
      <c r="H269" s="32" t="s">
        <v>862</v>
      </c>
    </row>
    <row r="270" spans="1:8" ht="15" customHeight="1">
      <c r="A270" s="85">
        <v>45278</v>
      </c>
      <c r="B270" s="32" t="s">
        <v>1294</v>
      </c>
      <c r="C270" s="31" t="s">
        <v>1295</v>
      </c>
      <c r="D270" s="31" t="s">
        <v>963</v>
      </c>
      <c r="E270" s="31" t="s">
        <v>575</v>
      </c>
      <c r="F270" s="86">
        <v>51200</v>
      </c>
      <c r="G270" s="32">
        <v>64.13</v>
      </c>
      <c r="H270" s="32" t="s">
        <v>862</v>
      </c>
    </row>
    <row r="271" spans="1:8" ht="15" customHeight="1">
      <c r="A271" s="85">
        <v>45278</v>
      </c>
      <c r="B271" s="32" t="s">
        <v>1294</v>
      </c>
      <c r="C271" s="31" t="s">
        <v>1295</v>
      </c>
      <c r="D271" s="31" t="s">
        <v>1338</v>
      </c>
      <c r="E271" s="31" t="s">
        <v>575</v>
      </c>
      <c r="F271" s="86">
        <v>64000</v>
      </c>
      <c r="G271" s="32">
        <v>65.010000000000005</v>
      </c>
      <c r="H271" s="32" t="s">
        <v>862</v>
      </c>
    </row>
    <row r="272" spans="1:8" ht="15" customHeight="1">
      <c r="A272" s="85">
        <v>45278</v>
      </c>
      <c r="B272" s="32" t="s">
        <v>1297</v>
      </c>
      <c r="C272" s="31" t="s">
        <v>1298</v>
      </c>
      <c r="D272" s="31" t="s">
        <v>576</v>
      </c>
      <c r="E272" s="31" t="s">
        <v>575</v>
      </c>
      <c r="F272" s="86">
        <v>1728944</v>
      </c>
      <c r="G272" s="32">
        <v>55.82</v>
      </c>
      <c r="H272" s="32" t="s">
        <v>862</v>
      </c>
    </row>
    <row r="273" spans="1:8" ht="15" customHeight="1">
      <c r="A273" s="85">
        <v>45278</v>
      </c>
      <c r="B273" s="32" t="s">
        <v>1299</v>
      </c>
      <c r="C273" s="31" t="s">
        <v>1300</v>
      </c>
      <c r="D273" s="31" t="s">
        <v>972</v>
      </c>
      <c r="E273" s="31" t="s">
        <v>575</v>
      </c>
      <c r="F273" s="86">
        <v>762616</v>
      </c>
      <c r="G273" s="32">
        <v>153.43</v>
      </c>
      <c r="H273" s="32" t="s">
        <v>862</v>
      </c>
    </row>
    <row r="274" spans="1:8" ht="15" customHeight="1">
      <c r="A274" s="85">
        <v>45278</v>
      </c>
      <c r="B274" s="32" t="s">
        <v>1299</v>
      </c>
      <c r="C274" s="31" t="s">
        <v>1300</v>
      </c>
      <c r="D274" s="31" t="s">
        <v>576</v>
      </c>
      <c r="E274" s="31" t="s">
        <v>575</v>
      </c>
      <c r="F274" s="86">
        <v>607447</v>
      </c>
      <c r="G274" s="32">
        <v>152.05000000000001</v>
      </c>
      <c r="H274" s="32" t="s">
        <v>862</v>
      </c>
    </row>
    <row r="275" spans="1:8" ht="15" customHeight="1">
      <c r="A275" s="85">
        <v>45278</v>
      </c>
      <c r="B275" s="32" t="s">
        <v>1112</v>
      </c>
      <c r="C275" s="31" t="s">
        <v>1113</v>
      </c>
      <c r="D275" s="31" t="s">
        <v>1339</v>
      </c>
      <c r="E275" s="31" t="s">
        <v>575</v>
      </c>
      <c r="F275" s="86">
        <v>129439</v>
      </c>
      <c r="G275" s="32">
        <v>908.13</v>
      </c>
      <c r="H275" s="32" t="s">
        <v>862</v>
      </c>
    </row>
    <row r="276" spans="1:8" ht="15" customHeight="1">
      <c r="A276" s="85">
        <v>45278</v>
      </c>
      <c r="B276" s="32" t="s">
        <v>1301</v>
      </c>
      <c r="C276" s="31" t="s">
        <v>1302</v>
      </c>
      <c r="D276" s="31" t="s">
        <v>963</v>
      </c>
      <c r="E276" s="31" t="s">
        <v>575</v>
      </c>
      <c r="F276" s="86">
        <v>323783</v>
      </c>
      <c r="G276" s="32">
        <v>29.49</v>
      </c>
      <c r="H276" s="32" t="s">
        <v>862</v>
      </c>
    </row>
    <row r="277" spans="1:8" ht="15" customHeight="1">
      <c r="A277" s="85">
        <v>45278</v>
      </c>
      <c r="B277" s="32" t="s">
        <v>1303</v>
      </c>
      <c r="C277" s="31" t="s">
        <v>1304</v>
      </c>
      <c r="D277" s="31" t="s">
        <v>964</v>
      </c>
      <c r="E277" s="31" t="s">
        <v>575</v>
      </c>
      <c r="F277" s="86">
        <v>1159504</v>
      </c>
      <c r="G277" s="32">
        <v>37.619999999999997</v>
      </c>
      <c r="H277" s="32" t="s">
        <v>862</v>
      </c>
    </row>
    <row r="278" spans="1:8" ht="15" customHeight="1">
      <c r="A278" s="85">
        <v>45278</v>
      </c>
      <c r="B278" s="32" t="s">
        <v>1303</v>
      </c>
      <c r="C278" s="31" t="s">
        <v>1304</v>
      </c>
      <c r="D278" s="31" t="s">
        <v>576</v>
      </c>
      <c r="E278" s="31" t="s">
        <v>575</v>
      </c>
      <c r="F278" s="86">
        <v>3829056</v>
      </c>
      <c r="G278" s="32">
        <v>37.200000000000003</v>
      </c>
      <c r="H278" s="32" t="s">
        <v>862</v>
      </c>
    </row>
    <row r="279" spans="1:8" ht="15" customHeight="1">
      <c r="A279" s="85">
        <v>45278</v>
      </c>
      <c r="B279" s="32" t="s">
        <v>1303</v>
      </c>
      <c r="C279" s="31" t="s">
        <v>1304</v>
      </c>
      <c r="D279" s="31" t="s">
        <v>890</v>
      </c>
      <c r="E279" s="31" t="s">
        <v>575</v>
      </c>
      <c r="F279" s="86">
        <v>3369802</v>
      </c>
      <c r="G279" s="32">
        <v>36.79</v>
      </c>
      <c r="H279" s="32" t="s">
        <v>862</v>
      </c>
    </row>
    <row r="280" spans="1:8" ht="15" customHeight="1">
      <c r="A280" s="85">
        <v>45278</v>
      </c>
      <c r="B280" s="32" t="s">
        <v>1307</v>
      </c>
      <c r="C280" s="31" t="s">
        <v>1308</v>
      </c>
      <c r="D280" s="31" t="s">
        <v>576</v>
      </c>
      <c r="E280" s="31" t="s">
        <v>575</v>
      </c>
      <c r="F280" s="86">
        <v>828346</v>
      </c>
      <c r="G280" s="32">
        <v>112.04</v>
      </c>
      <c r="H280" s="32" t="s">
        <v>862</v>
      </c>
    </row>
    <row r="281" spans="1:8" ht="15" customHeight="1">
      <c r="A281" s="85">
        <v>45278</v>
      </c>
      <c r="B281" s="32" t="s">
        <v>1309</v>
      </c>
      <c r="C281" s="31" t="s">
        <v>1310</v>
      </c>
      <c r="D281" s="31" t="s">
        <v>1340</v>
      </c>
      <c r="E281" s="31" t="s">
        <v>575</v>
      </c>
      <c r="F281" s="86">
        <v>100000</v>
      </c>
      <c r="G281" s="32">
        <v>193.15</v>
      </c>
      <c r="H281" s="32" t="s">
        <v>862</v>
      </c>
    </row>
    <row r="282" spans="1:8" ht="15" customHeight="1">
      <c r="A282" s="85">
        <v>45278</v>
      </c>
      <c r="B282" s="32" t="s">
        <v>1341</v>
      </c>
      <c r="C282" s="31" t="s">
        <v>1342</v>
      </c>
      <c r="D282" s="31" t="s">
        <v>1343</v>
      </c>
      <c r="E282" s="31" t="s">
        <v>575</v>
      </c>
      <c r="F282" s="86">
        <v>2699500</v>
      </c>
      <c r="G282" s="32">
        <v>14.78</v>
      </c>
      <c r="H282" s="32" t="s">
        <v>862</v>
      </c>
    </row>
    <row r="283" spans="1:8" ht="15" customHeight="1">
      <c r="A283" s="85">
        <v>45278</v>
      </c>
      <c r="B283" s="32" t="s">
        <v>1312</v>
      </c>
      <c r="C283" s="31" t="s">
        <v>1313</v>
      </c>
      <c r="D283" s="31" t="s">
        <v>1030</v>
      </c>
      <c r="E283" s="31" t="s">
        <v>575</v>
      </c>
      <c r="F283" s="86">
        <v>200000</v>
      </c>
      <c r="G283" s="32">
        <v>186.3</v>
      </c>
      <c r="H283" s="32" t="s">
        <v>862</v>
      </c>
    </row>
    <row r="284" spans="1:8" ht="15" customHeight="1">
      <c r="A284" s="85">
        <v>45278</v>
      </c>
      <c r="B284" s="32" t="s">
        <v>1314</v>
      </c>
      <c r="C284" s="31" t="s">
        <v>1315</v>
      </c>
      <c r="D284" s="31" t="s">
        <v>986</v>
      </c>
      <c r="E284" s="31" t="s">
        <v>575</v>
      </c>
      <c r="F284" s="86">
        <v>6461017</v>
      </c>
      <c r="G284" s="32">
        <v>5.24</v>
      </c>
      <c r="H284" s="32" t="s">
        <v>862</v>
      </c>
    </row>
    <row r="285" spans="1:8" ht="15" customHeight="1">
      <c r="A285" s="85">
        <v>45278</v>
      </c>
      <c r="B285" s="32" t="s">
        <v>1314</v>
      </c>
      <c r="C285" s="31" t="s">
        <v>1315</v>
      </c>
      <c r="D285" s="31" t="s">
        <v>1316</v>
      </c>
      <c r="E285" s="31" t="s">
        <v>575</v>
      </c>
      <c r="F285" s="86">
        <v>8040122</v>
      </c>
      <c r="G285" s="32">
        <v>5.22</v>
      </c>
      <c r="H285" s="32" t="s">
        <v>862</v>
      </c>
    </row>
    <row r="286" spans="1:8" ht="15" customHeight="1">
      <c r="A286" s="85">
        <v>45278</v>
      </c>
      <c r="B286" s="32" t="s">
        <v>1344</v>
      </c>
      <c r="C286" s="31" t="s">
        <v>1345</v>
      </c>
      <c r="D286" s="31" t="s">
        <v>1346</v>
      </c>
      <c r="E286" s="31" t="s">
        <v>575</v>
      </c>
      <c r="F286" s="86">
        <v>56653</v>
      </c>
      <c r="G286" s="32">
        <v>69.209999999999994</v>
      </c>
      <c r="H286" s="32" t="s">
        <v>862</v>
      </c>
    </row>
    <row r="287" spans="1:8" ht="15" customHeight="1">
      <c r="A287" s="85">
        <v>45278</v>
      </c>
      <c r="B287" s="32" t="s">
        <v>560</v>
      </c>
      <c r="C287" s="31" t="s">
        <v>1110</v>
      </c>
      <c r="D287" s="31" t="s">
        <v>576</v>
      </c>
      <c r="E287" s="31" t="s">
        <v>575</v>
      </c>
      <c r="F287" s="86">
        <v>1215597</v>
      </c>
      <c r="G287" s="32">
        <v>621.29999999999995</v>
      </c>
      <c r="H287" s="32" t="s">
        <v>862</v>
      </c>
    </row>
    <row r="288" spans="1:8" ht="15" customHeight="1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>
      <c r="A289" s="85"/>
      <c r="B289" s="32"/>
      <c r="C289" s="31"/>
      <c r="D289" s="31"/>
      <c r="E289" s="31"/>
      <c r="F289" s="86"/>
      <c r="G289" s="32"/>
      <c r="H289" s="32"/>
    </row>
    <row r="290" spans="1:8" ht="15" customHeight="1">
      <c r="A290" s="85"/>
      <c r="B290" s="32"/>
      <c r="C290" s="31"/>
      <c r="D290" s="31"/>
      <c r="E290" s="31"/>
      <c r="F290" s="86"/>
      <c r="G290" s="32"/>
      <c r="H290" s="32"/>
    </row>
    <row r="291" spans="1:8" ht="15" customHeight="1">
      <c r="A291" s="85"/>
      <c r="B291" s="32"/>
      <c r="C291" s="31"/>
      <c r="D291" s="31"/>
      <c r="E291" s="31"/>
      <c r="F291" s="86"/>
      <c r="G291" s="32"/>
      <c r="H291" s="32"/>
    </row>
    <row r="292" spans="1:8" ht="15" customHeight="1">
      <c r="A292" s="85"/>
      <c r="B292" s="32"/>
      <c r="C292" s="31"/>
      <c r="D292" s="31"/>
      <c r="E292" s="31"/>
      <c r="F292" s="86"/>
      <c r="G292" s="32"/>
      <c r="H292" s="32"/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  <row r="307" spans="1:8" ht="15" customHeight="1">
      <c r="A307" s="85"/>
      <c r="B307" s="32"/>
      <c r="C307" s="31"/>
      <c r="D307" s="31"/>
      <c r="E307" s="31"/>
      <c r="F307" s="86"/>
      <c r="G307" s="32"/>
      <c r="H307" s="32"/>
    </row>
    <row r="308" spans="1:8" ht="15" customHeight="1">
      <c r="A308" s="85"/>
      <c r="B308" s="32"/>
      <c r="C308" s="31"/>
      <c r="D308" s="31"/>
      <c r="E308" s="31"/>
      <c r="F308" s="86"/>
      <c r="G308" s="32"/>
      <c r="H308" s="32"/>
    </row>
    <row r="309" spans="1:8" ht="15" customHeight="1">
      <c r="A309" s="85"/>
      <c r="B309" s="32"/>
      <c r="C309" s="31"/>
      <c r="D309" s="31"/>
      <c r="E309" s="31"/>
      <c r="F309" s="86"/>
      <c r="G309" s="32"/>
      <c r="H309" s="32"/>
    </row>
    <row r="310" spans="1:8" ht="15" customHeight="1">
      <c r="A310" s="85"/>
      <c r="B310" s="32"/>
      <c r="C310" s="31"/>
      <c r="D310" s="31"/>
      <c r="E310" s="31"/>
      <c r="F310" s="86"/>
      <c r="G310" s="32"/>
      <c r="H310" s="32"/>
    </row>
    <row r="311" spans="1:8" ht="15" customHeight="1">
      <c r="A311" s="85"/>
      <c r="B311" s="32"/>
      <c r="C311" s="31"/>
      <c r="D311" s="31"/>
      <c r="E311" s="31"/>
      <c r="F311" s="86"/>
      <c r="G311" s="32"/>
      <c r="H311" s="32"/>
    </row>
    <row r="312" spans="1:8" ht="15" customHeight="1">
      <c r="A312" s="85"/>
      <c r="B312" s="32"/>
      <c r="C312" s="31"/>
      <c r="D312" s="31"/>
      <c r="E312" s="31"/>
      <c r="F312" s="86"/>
      <c r="G312" s="32"/>
      <c r="H312" s="32"/>
    </row>
    <row r="313" spans="1:8" ht="15" customHeight="1">
      <c r="A313" s="85"/>
      <c r="B313" s="32"/>
      <c r="C313" s="31"/>
      <c r="D313" s="31"/>
      <c r="E313" s="31"/>
      <c r="F313" s="86"/>
      <c r="G313" s="32"/>
      <c r="H313" s="32"/>
    </row>
    <row r="314" spans="1:8" ht="15" customHeight="1">
      <c r="A314" s="85"/>
      <c r="B314" s="32"/>
      <c r="C314" s="31"/>
      <c r="D314" s="31"/>
      <c r="E314" s="31"/>
      <c r="F314" s="86"/>
      <c r="G314" s="32"/>
      <c r="H314" s="32"/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  <row r="316" spans="1:8" ht="15" customHeight="1">
      <c r="A316" s="85"/>
      <c r="B316" s="32"/>
      <c r="C316" s="31"/>
      <c r="D316" s="31"/>
      <c r="E316" s="31"/>
      <c r="F316" s="86"/>
      <c r="G316" s="32"/>
      <c r="H316" s="32"/>
    </row>
    <row r="317" spans="1:8" ht="15" customHeight="1">
      <c r="A317" s="85"/>
      <c r="B317" s="32"/>
      <c r="C317" s="31"/>
      <c r="D317" s="31"/>
      <c r="E317" s="31"/>
      <c r="F317" s="86"/>
      <c r="G317" s="32"/>
      <c r="H317" s="32"/>
    </row>
    <row r="318" spans="1:8" ht="15" customHeight="1">
      <c r="A318" s="85"/>
      <c r="B318" s="32"/>
      <c r="C318" s="31"/>
      <c r="D318" s="31"/>
      <c r="E318" s="31"/>
      <c r="F318" s="86"/>
      <c r="G318" s="32"/>
      <c r="H318" s="32"/>
    </row>
    <row r="319" spans="1:8" ht="15" customHeight="1">
      <c r="A319" s="85"/>
      <c r="B319" s="32"/>
      <c r="C319" s="31"/>
      <c r="D319" s="31"/>
      <c r="E319" s="31"/>
      <c r="F319" s="86"/>
      <c r="G319" s="32"/>
      <c r="H319" s="32"/>
    </row>
    <row r="320" spans="1:8" ht="15" customHeight="1">
      <c r="A320" s="85"/>
      <c r="B320" s="32"/>
      <c r="C320" s="31"/>
      <c r="D320" s="31"/>
      <c r="E320" s="31"/>
      <c r="F320" s="86"/>
      <c r="G320" s="32"/>
      <c r="H320" s="32"/>
    </row>
    <row r="321" spans="1:8" ht="15" customHeight="1">
      <c r="A321" s="85"/>
      <c r="B321" s="32"/>
      <c r="C321" s="31"/>
      <c r="D321" s="31"/>
      <c r="E321" s="31"/>
      <c r="F321" s="86"/>
      <c r="G321" s="32"/>
      <c r="H321" s="32"/>
    </row>
    <row r="322" spans="1:8" ht="15" customHeight="1">
      <c r="A322" s="85"/>
      <c r="B322" s="32"/>
      <c r="C322" s="31"/>
      <c r="D322" s="31"/>
      <c r="E322" s="31"/>
      <c r="F322" s="86"/>
      <c r="G322" s="32"/>
      <c r="H322" s="32"/>
    </row>
    <row r="323" spans="1:8" ht="15" customHeight="1">
      <c r="A323" s="85"/>
      <c r="B323" s="32"/>
      <c r="C323" s="31"/>
      <c r="D323" s="31"/>
      <c r="E323" s="31"/>
      <c r="F323" s="86"/>
      <c r="G323" s="32"/>
      <c r="H323" s="32"/>
    </row>
    <row r="324" spans="1:8" ht="15" customHeight="1">
      <c r="A324" s="85"/>
      <c r="B324" s="32"/>
      <c r="C324" s="31"/>
      <c r="D324" s="31"/>
      <c r="E324" s="31"/>
      <c r="F324" s="86"/>
      <c r="G324" s="32"/>
      <c r="H324" s="32"/>
    </row>
    <row r="325" spans="1:8" ht="15" customHeight="1">
      <c r="A325" s="85"/>
      <c r="B325" s="32"/>
      <c r="C325" s="31"/>
      <c r="D325" s="31"/>
      <c r="E325" s="31"/>
      <c r="F325" s="86"/>
      <c r="G325" s="32"/>
      <c r="H325" s="32"/>
    </row>
    <row r="326" spans="1:8" ht="15" customHeight="1">
      <c r="A326" s="85"/>
      <c r="B326" s="32"/>
      <c r="C326" s="31"/>
      <c r="D326" s="31"/>
      <c r="E326" s="31"/>
      <c r="F326" s="86"/>
      <c r="G326" s="32"/>
      <c r="H326" s="32"/>
    </row>
    <row r="327" spans="1:8" ht="15" customHeight="1">
      <c r="A327" s="85"/>
      <c r="B327" s="32"/>
      <c r="C327" s="31"/>
      <c r="D327" s="31"/>
      <c r="E327" s="31"/>
      <c r="F327" s="86"/>
      <c r="G327" s="32"/>
      <c r="H327" s="32"/>
    </row>
    <row r="328" spans="1:8" ht="15" customHeight="1">
      <c r="A328" s="85"/>
      <c r="B328" s="32"/>
      <c r="C328" s="31"/>
      <c r="D328" s="31"/>
      <c r="E328" s="31"/>
      <c r="F328" s="86"/>
      <c r="G328" s="32"/>
      <c r="H328" s="32"/>
    </row>
    <row r="329" spans="1:8" ht="15" customHeight="1">
      <c r="A329" s="85"/>
      <c r="B329" s="32"/>
      <c r="C329" s="31"/>
      <c r="D329" s="31"/>
      <c r="E329" s="31"/>
      <c r="F329" s="86"/>
      <c r="G329" s="32"/>
      <c r="H329" s="32"/>
    </row>
    <row r="330" spans="1:8" ht="15" customHeight="1">
      <c r="A330" s="85"/>
      <c r="B330" s="32"/>
      <c r="C330" s="31"/>
      <c r="D330" s="31"/>
      <c r="E330" s="31"/>
      <c r="F330" s="86"/>
      <c r="G330" s="32"/>
      <c r="H330" s="32"/>
    </row>
    <row r="331" spans="1:8" ht="15" customHeight="1">
      <c r="A331" s="85"/>
      <c r="B331" s="32"/>
      <c r="C331" s="31"/>
      <c r="D331" s="31"/>
      <c r="E331" s="31"/>
      <c r="F331" s="86"/>
      <c r="G331" s="32"/>
      <c r="H331" s="32"/>
    </row>
    <row r="332" spans="1:8" ht="15" customHeight="1">
      <c r="A332" s="85"/>
      <c r="B332" s="32"/>
      <c r="C332" s="31"/>
      <c r="D332" s="31"/>
      <c r="E332" s="31"/>
      <c r="F332" s="86"/>
      <c r="G332" s="32"/>
      <c r="H332" s="32"/>
    </row>
    <row r="333" spans="1:8" ht="15" customHeight="1">
      <c r="A333" s="85"/>
      <c r="B333" s="32"/>
      <c r="C333" s="31"/>
      <c r="D333" s="31"/>
      <c r="E333" s="31"/>
      <c r="F333" s="86"/>
      <c r="G333" s="32"/>
      <c r="H333" s="32"/>
    </row>
    <row r="334" spans="1:8" ht="15" customHeight="1">
      <c r="A334" s="85"/>
      <c r="B334" s="32"/>
      <c r="C334" s="31"/>
      <c r="D334" s="31"/>
      <c r="E334" s="31"/>
      <c r="F334" s="86"/>
      <c r="G334" s="32"/>
      <c r="H334" s="32"/>
    </row>
    <row r="335" spans="1:8" ht="15" customHeight="1">
      <c r="A335" s="85"/>
      <c r="B335" s="32"/>
      <c r="C335" s="31"/>
      <c r="D335" s="31"/>
      <c r="E335" s="31"/>
      <c r="F335" s="86"/>
      <c r="G335" s="32"/>
      <c r="H335" s="32"/>
    </row>
    <row r="336" spans="1:8" ht="15" customHeight="1">
      <c r="A336" s="85"/>
      <c r="B336" s="32"/>
      <c r="C336" s="31"/>
      <c r="D336" s="31"/>
      <c r="E336" s="31"/>
      <c r="F336" s="86"/>
      <c r="G336" s="32"/>
      <c r="H336" s="32"/>
    </row>
    <row r="337" spans="1:8" ht="15" customHeight="1">
      <c r="A337" s="85"/>
      <c r="B337" s="32"/>
      <c r="C337" s="31"/>
      <c r="D337" s="31"/>
      <c r="E337" s="31"/>
      <c r="F337" s="86"/>
      <c r="G337" s="32"/>
      <c r="H337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95"/>
  <sheetViews>
    <sheetView zoomScale="80" zoomScaleNormal="80" workbookViewId="0">
      <selection activeCell="H45" sqref="H45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914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45279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329" t="s">
        <v>589</v>
      </c>
      <c r="P9" s="233" t="s">
        <v>590</v>
      </c>
      <c r="Q9" s="233" t="s">
        <v>880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1">
        <v>1</v>
      </c>
      <c r="B10" s="282">
        <v>45189</v>
      </c>
      <c r="C10" s="283"/>
      <c r="D10" s="284" t="s">
        <v>211</v>
      </c>
      <c r="E10" s="285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6" t="s">
        <v>966</v>
      </c>
      <c r="K10" s="286">
        <f t="shared" ref="K10" si="0">H10-F10</f>
        <v>116</v>
      </c>
      <c r="L10" s="287">
        <f>(F10*-0.3)/100</f>
        <v>-7.0049999999999999</v>
      </c>
      <c r="M10" s="288">
        <f t="shared" ref="M10" si="1">(K10+L10)/F10</f>
        <v>4.6678800856531054E-2</v>
      </c>
      <c r="N10" s="286" t="s">
        <v>594</v>
      </c>
      <c r="O10" s="289">
        <v>45266</v>
      </c>
      <c r="P10" s="290"/>
      <c r="Q10" s="275">
        <v>45203</v>
      </c>
      <c r="S10" s="37" t="s">
        <v>593</v>
      </c>
    </row>
    <row r="11" spans="1:27" ht="15" customHeight="1">
      <c r="A11" s="225">
        <v>2</v>
      </c>
      <c r="B11" s="221">
        <v>45190</v>
      </c>
      <c r="C11" s="226"/>
      <c r="D11" s="230" t="s">
        <v>547</v>
      </c>
      <c r="E11" s="227" t="s">
        <v>591</v>
      </c>
      <c r="F11" s="220" t="s">
        <v>873</v>
      </c>
      <c r="G11" s="222">
        <v>276</v>
      </c>
      <c r="H11" s="220"/>
      <c r="I11" s="220" t="s">
        <v>874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291</v>
      </c>
      <c r="Q11" s="275">
        <v>45208</v>
      </c>
      <c r="S11" s="37" t="s">
        <v>785</v>
      </c>
    </row>
    <row r="12" spans="1:27" ht="15" customHeight="1">
      <c r="A12" s="281">
        <v>3</v>
      </c>
      <c r="B12" s="282">
        <v>45212</v>
      </c>
      <c r="C12" s="283"/>
      <c r="D12" s="284" t="s">
        <v>229</v>
      </c>
      <c r="E12" s="285" t="s">
        <v>888</v>
      </c>
      <c r="F12" s="223">
        <v>3491</v>
      </c>
      <c r="G12" s="218">
        <v>3321</v>
      </c>
      <c r="H12" s="223">
        <v>3647.5</v>
      </c>
      <c r="I12" s="223" t="s">
        <v>876</v>
      </c>
      <c r="J12" s="286" t="s">
        <v>995</v>
      </c>
      <c r="K12" s="286">
        <f t="shared" ref="K12" si="2">H12-F12</f>
        <v>156.5</v>
      </c>
      <c r="L12" s="287">
        <f>(F12*-0.3)/100</f>
        <v>-10.472999999999999</v>
      </c>
      <c r="M12" s="288">
        <f t="shared" ref="M12" si="3">(K12+L12)/F12</f>
        <v>4.1829561730163271E-2</v>
      </c>
      <c r="N12" s="286" t="s">
        <v>594</v>
      </c>
      <c r="O12" s="289">
        <v>45271</v>
      </c>
      <c r="P12" s="290"/>
      <c r="Q12" s="275">
        <v>45218</v>
      </c>
      <c r="S12" s="37" t="s">
        <v>593</v>
      </c>
    </row>
    <row r="13" spans="1:27" ht="15" customHeight="1">
      <c r="A13" s="281">
        <v>4</v>
      </c>
      <c r="B13" s="282">
        <v>45224</v>
      </c>
      <c r="C13" s="283"/>
      <c r="D13" s="284" t="s">
        <v>138</v>
      </c>
      <c r="E13" s="285" t="s">
        <v>591</v>
      </c>
      <c r="F13" s="223">
        <v>916</v>
      </c>
      <c r="G13" s="218">
        <v>870</v>
      </c>
      <c r="H13" s="223">
        <v>972.5</v>
      </c>
      <c r="I13" s="223" t="s">
        <v>881</v>
      </c>
      <c r="J13" s="286" t="s">
        <v>947</v>
      </c>
      <c r="K13" s="286">
        <f t="shared" ref="K13" si="4">H13-F13</f>
        <v>56.5</v>
      </c>
      <c r="L13" s="287">
        <f>(F13*-0.3)/100</f>
        <v>-2.7480000000000002</v>
      </c>
      <c r="M13" s="288">
        <f t="shared" ref="M13" si="5">(K13+L13)/F13</f>
        <v>5.8681222707423583E-2</v>
      </c>
      <c r="N13" s="286" t="s">
        <v>594</v>
      </c>
      <c r="O13" s="289">
        <v>45264</v>
      </c>
      <c r="P13" s="290"/>
      <c r="Q13" s="275">
        <v>45225</v>
      </c>
      <c r="S13" s="37" t="s">
        <v>593</v>
      </c>
    </row>
    <row r="14" spans="1:27" ht="15" customHeight="1">
      <c r="A14" s="281">
        <v>5</v>
      </c>
      <c r="B14" s="282">
        <v>45236</v>
      </c>
      <c r="C14" s="283"/>
      <c r="D14" s="284" t="s">
        <v>769</v>
      </c>
      <c r="E14" s="285" t="s">
        <v>591</v>
      </c>
      <c r="F14" s="223">
        <v>189.5</v>
      </c>
      <c r="G14" s="218">
        <v>177</v>
      </c>
      <c r="H14" s="223">
        <v>200</v>
      </c>
      <c r="I14" s="223" t="s">
        <v>886</v>
      </c>
      <c r="J14" s="286" t="s">
        <v>930</v>
      </c>
      <c r="K14" s="286">
        <f t="shared" ref="K14" si="6">H14-F14</f>
        <v>10.5</v>
      </c>
      <c r="L14" s="287">
        <f>(F14*-0.3)/100</f>
        <v>-0.56850000000000001</v>
      </c>
      <c r="M14" s="288">
        <f t="shared" ref="M14" si="7">(K14+L14)/F14</f>
        <v>5.24089709762533E-2</v>
      </c>
      <c r="N14" s="286" t="s">
        <v>594</v>
      </c>
      <c r="O14" s="289">
        <v>45261</v>
      </c>
      <c r="P14" s="290"/>
      <c r="Q14" s="275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904</v>
      </c>
      <c r="F15" s="220" t="s">
        <v>903</v>
      </c>
      <c r="G15" s="222">
        <v>102.9</v>
      </c>
      <c r="H15" s="220"/>
      <c r="I15" s="220" t="s">
        <v>887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108.8</v>
      </c>
      <c r="Q15" s="275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891</v>
      </c>
      <c r="G16" s="222">
        <v>163</v>
      </c>
      <c r="H16" s="220"/>
      <c r="I16" s="220" t="s">
        <v>892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175.3</v>
      </c>
      <c r="Q16" s="275"/>
      <c r="S16" s="37" t="s">
        <v>785</v>
      </c>
    </row>
    <row r="17" spans="1:39" ht="15" customHeight="1">
      <c r="A17" s="281">
        <v>8</v>
      </c>
      <c r="B17" s="282">
        <v>45247</v>
      </c>
      <c r="C17" s="283"/>
      <c r="D17" s="284" t="s">
        <v>54</v>
      </c>
      <c r="E17" s="285" t="s">
        <v>591</v>
      </c>
      <c r="F17" s="223">
        <v>422.5</v>
      </c>
      <c r="G17" s="218">
        <v>390</v>
      </c>
      <c r="H17" s="223">
        <v>457.5</v>
      </c>
      <c r="I17" s="223" t="s">
        <v>893</v>
      </c>
      <c r="J17" s="286" t="s">
        <v>926</v>
      </c>
      <c r="K17" s="286">
        <f t="shared" ref="K17" si="8">H17-F17</f>
        <v>35</v>
      </c>
      <c r="L17" s="287">
        <f>(F17*-0.3)/100</f>
        <v>-1.2675000000000001</v>
      </c>
      <c r="M17" s="288">
        <f t="shared" ref="M17" si="9">(K17+L17)/F17</f>
        <v>7.9840236686390537E-2</v>
      </c>
      <c r="N17" s="286" t="s">
        <v>594</v>
      </c>
      <c r="O17" s="289">
        <v>45264</v>
      </c>
      <c r="P17" s="290"/>
      <c r="Q17" s="275"/>
      <c r="S17" s="37" t="s">
        <v>593</v>
      </c>
    </row>
    <row r="18" spans="1:3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894</v>
      </c>
      <c r="G18" s="222">
        <v>34.35</v>
      </c>
      <c r="H18" s="220"/>
      <c r="I18" s="220" t="s">
        <v>895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37.299999999999997</v>
      </c>
      <c r="Q18" s="275"/>
      <c r="S18" s="37" t="s">
        <v>593</v>
      </c>
    </row>
    <row r="19" spans="1:39" ht="15" customHeight="1">
      <c r="A19" s="281">
        <v>10</v>
      </c>
      <c r="B19" s="282">
        <v>45250</v>
      </c>
      <c r="C19" s="283"/>
      <c r="D19" s="284" t="s">
        <v>490</v>
      </c>
      <c r="E19" s="285" t="s">
        <v>591</v>
      </c>
      <c r="F19" s="223">
        <v>164</v>
      </c>
      <c r="G19" s="218">
        <v>152</v>
      </c>
      <c r="H19" s="223">
        <v>174.25</v>
      </c>
      <c r="I19" s="223" t="s">
        <v>896</v>
      </c>
      <c r="J19" s="286" t="s">
        <v>937</v>
      </c>
      <c r="K19" s="286">
        <f t="shared" ref="K19" si="10">H19-F19</f>
        <v>10.25</v>
      </c>
      <c r="L19" s="287">
        <f>(F19*-0.3)/100</f>
        <v>-0.49199999999999994</v>
      </c>
      <c r="M19" s="288">
        <f t="shared" ref="M19" si="11">(K19+L19)/F19</f>
        <v>5.9500000000000004E-2</v>
      </c>
      <c r="N19" s="286" t="s">
        <v>594</v>
      </c>
      <c r="O19" s="289">
        <v>45264</v>
      </c>
      <c r="P19" s="290"/>
      <c r="Q19" s="275"/>
      <c r="S19" s="37" t="s">
        <v>593</v>
      </c>
    </row>
    <row r="20" spans="1:39" ht="15" customHeight="1">
      <c r="A20" s="281">
        <v>11</v>
      </c>
      <c r="B20" s="282">
        <v>45252</v>
      </c>
      <c r="C20" s="283"/>
      <c r="D20" s="284" t="s">
        <v>507</v>
      </c>
      <c r="E20" s="285" t="s">
        <v>591</v>
      </c>
      <c r="F20" s="223">
        <v>2805</v>
      </c>
      <c r="G20" s="218">
        <v>2540</v>
      </c>
      <c r="H20" s="223">
        <v>2990</v>
      </c>
      <c r="I20" s="223" t="s">
        <v>901</v>
      </c>
      <c r="J20" s="286" t="s">
        <v>967</v>
      </c>
      <c r="K20" s="286">
        <f t="shared" ref="K20" si="12">H20-F20</f>
        <v>185</v>
      </c>
      <c r="L20" s="287">
        <f>(F20*-0.3)/100</f>
        <v>-8.4149999999999991</v>
      </c>
      <c r="M20" s="288">
        <f t="shared" ref="M20" si="13">(K20+L20)/F20</f>
        <v>6.2953654188948313E-2</v>
      </c>
      <c r="N20" s="286" t="s">
        <v>594</v>
      </c>
      <c r="O20" s="289">
        <v>45266</v>
      </c>
      <c r="P20" s="290"/>
      <c r="Q20" s="275"/>
      <c r="S20" s="37" t="s">
        <v>593</v>
      </c>
    </row>
    <row r="21" spans="1:39" ht="15" customHeight="1">
      <c r="A21" s="281">
        <v>12</v>
      </c>
      <c r="B21" s="282">
        <v>45258</v>
      </c>
      <c r="C21" s="283"/>
      <c r="D21" s="284" t="s">
        <v>168</v>
      </c>
      <c r="E21" s="285" t="s">
        <v>591</v>
      </c>
      <c r="F21" s="223">
        <v>5410</v>
      </c>
      <c r="G21" s="218">
        <v>4990</v>
      </c>
      <c r="H21" s="223">
        <v>5695</v>
      </c>
      <c r="I21" s="223" t="s">
        <v>869</v>
      </c>
      <c r="J21" s="286" t="s">
        <v>993</v>
      </c>
      <c r="K21" s="286">
        <f t="shared" ref="K21" si="14">H21-F21</f>
        <v>285</v>
      </c>
      <c r="L21" s="287">
        <f>(F21*-0.3)/100</f>
        <v>-16.23</v>
      </c>
      <c r="M21" s="288">
        <f t="shared" ref="M21" si="15">(K21+L21)/F21</f>
        <v>4.9680221811460257E-2</v>
      </c>
      <c r="N21" s="286" t="s">
        <v>594</v>
      </c>
      <c r="O21" s="289">
        <v>45268</v>
      </c>
      <c r="P21" s="290"/>
      <c r="Q21" s="275"/>
      <c r="S21" s="37" t="s">
        <v>593</v>
      </c>
    </row>
    <row r="22" spans="1:39" ht="15" customHeight="1">
      <c r="A22" s="281">
        <v>13</v>
      </c>
      <c r="B22" s="282">
        <v>45260</v>
      </c>
      <c r="C22" s="283"/>
      <c r="D22" s="284" t="s">
        <v>52</v>
      </c>
      <c r="E22" s="285" t="s">
        <v>591</v>
      </c>
      <c r="F22" s="223">
        <v>828</v>
      </c>
      <c r="G22" s="218">
        <v>780</v>
      </c>
      <c r="H22" s="223">
        <v>875</v>
      </c>
      <c r="I22" s="223" t="s">
        <v>911</v>
      </c>
      <c r="J22" s="286" t="s">
        <v>927</v>
      </c>
      <c r="K22" s="286">
        <f t="shared" ref="K22" si="16">H22-F22</f>
        <v>47</v>
      </c>
      <c r="L22" s="287">
        <f>(F22*-0.3)/100</f>
        <v>-2.484</v>
      </c>
      <c r="M22" s="288">
        <f t="shared" ref="M22" si="17">(K22+L22)/F22</f>
        <v>5.3763285024154589E-2</v>
      </c>
      <c r="N22" s="286" t="s">
        <v>594</v>
      </c>
      <c r="O22" s="289">
        <v>45264</v>
      </c>
      <c r="P22" s="290"/>
      <c r="Q22" s="275"/>
      <c r="S22" s="37" t="s">
        <v>593</v>
      </c>
    </row>
    <row r="23" spans="1:3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951</v>
      </c>
      <c r="G23" s="222">
        <v>254</v>
      </c>
      <c r="H23" s="220"/>
      <c r="I23" s="220" t="s">
        <v>944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269.95</v>
      </c>
      <c r="Q23" s="275"/>
      <c r="S23" s="37" t="s">
        <v>593</v>
      </c>
    </row>
    <row r="24" spans="1:39" ht="15" customHeight="1">
      <c r="A24" s="225">
        <v>15</v>
      </c>
      <c r="B24" s="221">
        <v>45268</v>
      </c>
      <c r="C24" s="226"/>
      <c r="D24" s="230" t="s">
        <v>848</v>
      </c>
      <c r="E24" s="227" t="s">
        <v>591</v>
      </c>
      <c r="F24" s="220" t="s">
        <v>988</v>
      </c>
      <c r="G24" s="222">
        <v>1870</v>
      </c>
      <c r="H24" s="220"/>
      <c r="I24" s="220" t="s">
        <v>989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2001.1</v>
      </c>
      <c r="Q24" s="275"/>
      <c r="S24" s="37" t="s">
        <v>593</v>
      </c>
    </row>
    <row r="25" spans="1:39" ht="15" customHeight="1">
      <c r="A25" s="281">
        <v>16</v>
      </c>
      <c r="B25" s="282">
        <v>45272</v>
      </c>
      <c r="C25" s="283"/>
      <c r="D25" s="284" t="s">
        <v>386</v>
      </c>
      <c r="E25" s="285" t="s">
        <v>591</v>
      </c>
      <c r="F25" s="223">
        <v>1470</v>
      </c>
      <c r="G25" s="218">
        <v>1350</v>
      </c>
      <c r="H25" s="223">
        <v>1560</v>
      </c>
      <c r="I25" s="223" t="s">
        <v>1020</v>
      </c>
      <c r="J25" s="286" t="s">
        <v>1126</v>
      </c>
      <c r="K25" s="286">
        <f t="shared" ref="K25" si="18">H25-F25</f>
        <v>90</v>
      </c>
      <c r="L25" s="287">
        <f>(F25*-0.3)/100</f>
        <v>-4.41</v>
      </c>
      <c r="M25" s="288">
        <f t="shared" ref="M25" si="19">(K25+L25)/F25</f>
        <v>5.822448979591837E-2</v>
      </c>
      <c r="N25" s="286" t="s">
        <v>594</v>
      </c>
      <c r="O25" s="289">
        <v>45275</v>
      </c>
      <c r="P25" s="290"/>
      <c r="Q25" s="275"/>
      <c r="S25" s="37" t="s">
        <v>593</v>
      </c>
    </row>
    <row r="26" spans="1:39" ht="15" customHeight="1">
      <c r="A26" s="225">
        <v>17</v>
      </c>
      <c r="B26" s="221">
        <v>45274</v>
      </c>
      <c r="C26" s="226"/>
      <c r="D26" s="230" t="s">
        <v>427</v>
      </c>
      <c r="E26" s="227" t="s">
        <v>591</v>
      </c>
      <c r="F26" s="220" t="s">
        <v>1041</v>
      </c>
      <c r="G26" s="222">
        <v>355</v>
      </c>
      <c r="H26" s="220"/>
      <c r="I26" s="220" t="s">
        <v>1042</v>
      </c>
      <c r="J26" s="222" t="s">
        <v>592</v>
      </c>
      <c r="K26" s="222"/>
      <c r="L26" s="224"/>
      <c r="M26" s="228"/>
      <c r="N26" s="222"/>
      <c r="O26" s="229"/>
      <c r="P26" s="224">
        <f>VLOOKUP(D26,'MidCap Intra'!$B$11:$C$568,2,0)</f>
        <v>390.75</v>
      </c>
      <c r="Q26" s="275"/>
      <c r="S26" s="37" t="s">
        <v>593</v>
      </c>
    </row>
    <row r="27" spans="1:39" ht="15" customHeight="1">
      <c r="A27" s="225">
        <v>18</v>
      </c>
      <c r="B27" s="221">
        <v>45278</v>
      </c>
      <c r="C27" s="226"/>
      <c r="D27" s="230" t="s">
        <v>215</v>
      </c>
      <c r="E27" s="227" t="s">
        <v>591</v>
      </c>
      <c r="F27" s="220" t="s">
        <v>1122</v>
      </c>
      <c r="G27" s="222">
        <v>593</v>
      </c>
      <c r="H27" s="220"/>
      <c r="I27" s="220" t="s">
        <v>1123</v>
      </c>
      <c r="J27" s="222" t="s">
        <v>592</v>
      </c>
      <c r="K27" s="222"/>
      <c r="L27" s="224"/>
      <c r="M27" s="228"/>
      <c r="N27" s="222"/>
      <c r="O27" s="229"/>
      <c r="P27" s="224">
        <f>VLOOKUP(D27,'MidCap Intra'!$B$11:$C$568,2,0)</f>
        <v>648.5</v>
      </c>
      <c r="Q27" s="275"/>
      <c r="S27" s="37"/>
    </row>
    <row r="28" spans="1:39" ht="15" customHeight="1">
      <c r="A28" s="225">
        <v>19</v>
      </c>
      <c r="B28" s="221">
        <v>45278</v>
      </c>
      <c r="C28" s="226"/>
      <c r="D28" s="230" t="s">
        <v>386</v>
      </c>
      <c r="E28" s="227" t="s">
        <v>591</v>
      </c>
      <c r="F28" s="220" t="s">
        <v>1124</v>
      </c>
      <c r="G28" s="222">
        <v>1390</v>
      </c>
      <c r="H28" s="220"/>
      <c r="I28" s="220" t="s">
        <v>1125</v>
      </c>
      <c r="J28" s="222" t="s">
        <v>592</v>
      </c>
      <c r="K28" s="222"/>
      <c r="L28" s="224"/>
      <c r="M28" s="228"/>
      <c r="N28" s="222"/>
      <c r="O28" s="229"/>
      <c r="P28" s="224">
        <f>VLOOKUP(D28,'MidCap Intra'!$B$11:$C$568,2,0)</f>
        <v>1515.2</v>
      </c>
      <c r="Q28" s="275"/>
      <c r="S28" s="37"/>
    </row>
    <row r="29" spans="1:39" ht="15" customHeight="1">
      <c r="A29" s="225"/>
      <c r="B29" s="221"/>
      <c r="C29" s="226"/>
      <c r="D29" s="230"/>
      <c r="E29" s="227"/>
      <c r="F29" s="220"/>
      <c r="G29" s="222"/>
      <c r="H29" s="220"/>
      <c r="I29" s="220"/>
      <c r="J29" s="222"/>
      <c r="K29" s="222"/>
      <c r="L29" s="224"/>
      <c r="M29" s="228"/>
      <c r="N29" s="222"/>
      <c r="O29" s="229"/>
      <c r="P29" s="224"/>
      <c r="Q29" s="275"/>
      <c r="S29" s="37"/>
    </row>
    <row r="30" spans="1:39" ht="15" customHeight="1">
      <c r="A30" s="225"/>
      <c r="B30" s="221"/>
      <c r="C30" s="226"/>
      <c r="D30" s="230"/>
      <c r="E30" s="227"/>
      <c r="F30" s="220"/>
      <c r="G30" s="222"/>
      <c r="H30" s="220"/>
      <c r="I30" s="220"/>
      <c r="J30" s="222"/>
      <c r="K30" s="222"/>
      <c r="L30" s="224"/>
      <c r="M30" s="228"/>
      <c r="N30" s="222"/>
      <c r="O30" s="229"/>
      <c r="P30" s="224"/>
      <c r="Q30" s="275"/>
      <c r="S30" s="37"/>
    </row>
    <row r="32" spans="1:39" ht="14.25" customHeight="1">
      <c r="A32" s="103"/>
      <c r="B32" s="104"/>
      <c r="C32" s="105"/>
      <c r="D32" s="106"/>
      <c r="E32" s="107"/>
      <c r="F32" s="107"/>
      <c r="G32" s="103"/>
      <c r="H32" s="107"/>
      <c r="I32" s="108"/>
      <c r="J32" s="109"/>
      <c r="K32" s="109"/>
      <c r="L32" s="110"/>
      <c r="M32" s="111"/>
      <c r="N32" s="112"/>
      <c r="O32" s="113"/>
      <c r="P32" s="114"/>
      <c r="Q32" s="114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5" t="s">
        <v>595</v>
      </c>
      <c r="B33" s="116"/>
      <c r="C33" s="117"/>
      <c r="E33" s="118"/>
      <c r="F33" s="118"/>
      <c r="G33" s="118"/>
      <c r="H33" s="118"/>
      <c r="I33" s="118"/>
      <c r="J33" s="119"/>
      <c r="K33" s="118"/>
      <c r="L33" s="120"/>
      <c r="M33" s="55"/>
      <c r="N33" s="119"/>
      <c r="O33" s="11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21" t="s">
        <v>596</v>
      </c>
      <c r="B34" s="115"/>
      <c r="C34" s="115"/>
      <c r="D34" s="115"/>
      <c r="E34" s="37"/>
      <c r="F34" s="122" t="s">
        <v>597</v>
      </c>
      <c r="G34" s="6"/>
      <c r="H34" s="6"/>
      <c r="I34" s="6"/>
      <c r="J34" s="123"/>
      <c r="K34" s="124"/>
      <c r="L34" s="124"/>
      <c r="M34" s="125"/>
      <c r="N34" s="1"/>
      <c r="O34" s="126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5" t="s">
        <v>598</v>
      </c>
      <c r="B35" s="115"/>
      <c r="C35" s="115"/>
      <c r="D35" s="115" t="s">
        <v>599</v>
      </c>
      <c r="E35" s="6"/>
      <c r="F35" s="122" t="s">
        <v>600</v>
      </c>
      <c r="G35" s="6"/>
      <c r="H35" s="6"/>
      <c r="I35" s="6"/>
      <c r="J35" s="123"/>
      <c r="K35" s="124"/>
      <c r="L35" s="124"/>
      <c r="M35" s="125"/>
      <c r="N35" s="1"/>
      <c r="O35" s="12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5"/>
      <c r="B36" s="115"/>
      <c r="C36" s="115"/>
      <c r="D36" s="115"/>
      <c r="E36" s="6"/>
      <c r="F36" s="6"/>
      <c r="G36" s="6"/>
      <c r="H36" s="6"/>
      <c r="I36" s="6"/>
      <c r="J36" s="127"/>
      <c r="K36" s="124"/>
      <c r="L36" s="124"/>
      <c r="M36" s="6"/>
      <c r="N36" s="128"/>
      <c r="O36" s="1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237"/>
      <c r="B37" s="237"/>
      <c r="C37" s="237"/>
      <c r="D37" s="237"/>
      <c r="E37" s="238"/>
      <c r="F37" s="238"/>
      <c r="G37" s="238"/>
      <c r="H37" s="238"/>
      <c r="I37" s="238"/>
      <c r="J37" s="239"/>
      <c r="K37" s="240"/>
      <c r="L37" s="240"/>
      <c r="M37" s="238"/>
      <c r="N37" s="241"/>
      <c r="O37" s="242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4.25" customHeight="1">
      <c r="A38" s="115"/>
      <c r="B38" s="115"/>
      <c r="C38" s="115"/>
      <c r="D38" s="115"/>
      <c r="E38" s="6"/>
      <c r="F38" s="6"/>
      <c r="G38" s="6"/>
      <c r="H38" s="6"/>
      <c r="I38" s="6"/>
      <c r="J38" s="127"/>
      <c r="K38" s="124"/>
      <c r="L38" s="125"/>
      <c r="M38" s="6"/>
      <c r="N38" s="128"/>
      <c r="O38" s="1"/>
      <c r="P38" s="37"/>
      <c r="Q38" s="37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.75" customHeight="1">
      <c r="A39" s="138" t="s">
        <v>605</v>
      </c>
      <c r="B39" s="138"/>
      <c r="C39" s="138"/>
      <c r="D39" s="138"/>
      <c r="E39" s="6"/>
      <c r="F39" s="6"/>
      <c r="G39" s="6"/>
      <c r="H39" s="6"/>
      <c r="I39" s="6"/>
      <c r="J39" s="6"/>
      <c r="K39" s="6"/>
      <c r="L39" s="6"/>
      <c r="M39" s="6"/>
      <c r="N39" s="6"/>
      <c r="O39" s="24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38.25" customHeight="1">
      <c r="A40" s="95" t="s">
        <v>16</v>
      </c>
      <c r="B40" s="95" t="s">
        <v>566</v>
      </c>
      <c r="C40" s="95"/>
      <c r="D40" s="96" t="s">
        <v>578</v>
      </c>
      <c r="E40" s="95" t="s">
        <v>579</v>
      </c>
      <c r="F40" s="95" t="s">
        <v>580</v>
      </c>
      <c r="G40" s="95" t="s">
        <v>601</v>
      </c>
      <c r="H40" s="95" t="s">
        <v>582</v>
      </c>
      <c r="I40" s="231" t="s">
        <v>583</v>
      </c>
      <c r="J40" s="233" t="s">
        <v>584</v>
      </c>
      <c r="K40" s="232" t="s">
        <v>606</v>
      </c>
      <c r="L40" s="97" t="s">
        <v>586</v>
      </c>
      <c r="M40" s="139" t="s">
        <v>607</v>
      </c>
      <c r="N40" s="95" t="s">
        <v>608</v>
      </c>
      <c r="O40" s="94" t="s">
        <v>588</v>
      </c>
      <c r="P40" s="96" t="s">
        <v>589</v>
      </c>
      <c r="Q40" s="279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.75" customHeight="1">
      <c r="A41" s="223">
        <v>1</v>
      </c>
      <c r="B41" s="277">
        <v>45259</v>
      </c>
      <c r="C41" s="251"/>
      <c r="D41" s="251" t="s">
        <v>905</v>
      </c>
      <c r="E41" s="223" t="s">
        <v>603</v>
      </c>
      <c r="F41" s="223">
        <v>574</v>
      </c>
      <c r="G41" s="223">
        <v>566</v>
      </c>
      <c r="H41" s="223">
        <v>584.5</v>
      </c>
      <c r="I41" s="218" t="s">
        <v>906</v>
      </c>
      <c r="J41" s="301" t="s">
        <v>930</v>
      </c>
      <c r="K41" s="234">
        <f t="shared" ref="K41" si="20">H41-F41</f>
        <v>10.5</v>
      </c>
      <c r="L41" s="280">
        <f t="shared" ref="L41" si="21">(H41*N41)*0.03%</f>
        <v>227.95499999999998</v>
      </c>
      <c r="M41" s="235">
        <f t="shared" ref="M41" si="22">(K41*N41)-L41</f>
        <v>13422.045</v>
      </c>
      <c r="N41" s="234">
        <v>1300</v>
      </c>
      <c r="O41" s="102" t="s">
        <v>594</v>
      </c>
      <c r="P41" s="236">
        <v>45264</v>
      </c>
      <c r="Q41" s="273"/>
      <c r="R41" s="140"/>
      <c r="S41" s="55" t="s">
        <v>925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23">
        <v>2</v>
      </c>
      <c r="B42" s="277">
        <v>45259</v>
      </c>
      <c r="C42" s="251"/>
      <c r="D42" s="251" t="s">
        <v>907</v>
      </c>
      <c r="E42" s="223" t="s">
        <v>603</v>
      </c>
      <c r="F42" s="223">
        <v>839.5</v>
      </c>
      <c r="G42" s="223">
        <v>826.5</v>
      </c>
      <c r="H42" s="223">
        <v>885</v>
      </c>
      <c r="I42" s="218" t="s">
        <v>908</v>
      </c>
      <c r="J42" s="301" t="s">
        <v>928</v>
      </c>
      <c r="K42" s="234">
        <f t="shared" ref="K42" si="23">H42-F42</f>
        <v>45.5</v>
      </c>
      <c r="L42" s="280">
        <f t="shared" ref="L42" si="24">(H42*N42)*0.03%</f>
        <v>212.39999999999998</v>
      </c>
      <c r="M42" s="235">
        <f t="shared" ref="M42" si="25">(K42*N42)-L42</f>
        <v>36187.599999999999</v>
      </c>
      <c r="N42" s="234">
        <v>800</v>
      </c>
      <c r="O42" s="102" t="s">
        <v>594</v>
      </c>
      <c r="P42" s="236">
        <v>45264</v>
      </c>
      <c r="Q42" s="273"/>
      <c r="R42" s="140"/>
      <c r="S42" s="55" t="s">
        <v>593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23">
        <v>3</v>
      </c>
      <c r="B43" s="277">
        <v>45260</v>
      </c>
      <c r="C43" s="251"/>
      <c r="D43" s="251" t="s">
        <v>912</v>
      </c>
      <c r="E43" s="223" t="s">
        <v>603</v>
      </c>
      <c r="F43" s="223">
        <v>20230</v>
      </c>
      <c r="G43" s="223">
        <v>20100</v>
      </c>
      <c r="H43" s="223">
        <v>20335</v>
      </c>
      <c r="I43" s="218" t="s">
        <v>913</v>
      </c>
      <c r="J43" s="301" t="s">
        <v>915</v>
      </c>
      <c r="K43" s="234">
        <f t="shared" ref="K43" si="26">H43-F43</f>
        <v>105</v>
      </c>
      <c r="L43" s="280">
        <f t="shared" ref="L43" si="27">(H43*N43)*0.03%</f>
        <v>305.02499999999998</v>
      </c>
      <c r="M43" s="235">
        <f t="shared" ref="M43" si="28">(K43*N43)-L43</f>
        <v>4944.9750000000004</v>
      </c>
      <c r="N43" s="234">
        <v>50</v>
      </c>
      <c r="O43" s="102" t="s">
        <v>594</v>
      </c>
      <c r="P43" s="236">
        <v>45261</v>
      </c>
      <c r="Q43" s="273"/>
      <c r="R43" s="140"/>
      <c r="S43" s="55" t="s">
        <v>593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4</v>
      </c>
      <c r="B44" s="277">
        <v>45260</v>
      </c>
      <c r="C44" s="251"/>
      <c r="D44" s="251" t="s">
        <v>909</v>
      </c>
      <c r="E44" s="223" t="s">
        <v>603</v>
      </c>
      <c r="F44" s="223">
        <v>210</v>
      </c>
      <c r="G44" s="223">
        <v>207</v>
      </c>
      <c r="H44" s="223">
        <v>213.2</v>
      </c>
      <c r="I44" s="218" t="s">
        <v>910</v>
      </c>
      <c r="J44" s="301" t="s">
        <v>918</v>
      </c>
      <c r="K44" s="234">
        <f t="shared" ref="K44" si="29">H44-F44</f>
        <v>3.1999999999999886</v>
      </c>
      <c r="L44" s="280">
        <f t="shared" ref="L44" si="30">(H44*N44)*0.03%</f>
        <v>230.25599999999997</v>
      </c>
      <c r="M44" s="235">
        <f t="shared" ref="M44" si="31">(K44*N44)-L44</f>
        <v>11289.743999999961</v>
      </c>
      <c r="N44" s="234">
        <v>3600</v>
      </c>
      <c r="O44" s="102" t="s">
        <v>594</v>
      </c>
      <c r="P44" s="236">
        <v>45261</v>
      </c>
      <c r="Q44" s="273"/>
      <c r="R44" s="140"/>
      <c r="S44" s="55" t="s">
        <v>925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23">
        <v>5</v>
      </c>
      <c r="B45" s="277">
        <v>45261</v>
      </c>
      <c r="C45" s="251"/>
      <c r="D45" s="251" t="s">
        <v>919</v>
      </c>
      <c r="E45" s="223" t="s">
        <v>603</v>
      </c>
      <c r="F45" s="223">
        <v>556</v>
      </c>
      <c r="G45" s="223">
        <v>548</v>
      </c>
      <c r="H45" s="223">
        <v>565.5</v>
      </c>
      <c r="I45" s="218" t="s">
        <v>920</v>
      </c>
      <c r="J45" s="301" t="s">
        <v>929</v>
      </c>
      <c r="K45" s="234">
        <f t="shared" ref="K45" si="32">H45-F45</f>
        <v>9.5</v>
      </c>
      <c r="L45" s="280">
        <f t="shared" ref="L45" si="33">(H45*N45)*0.03%</f>
        <v>212.06249999999997</v>
      </c>
      <c r="M45" s="235">
        <f t="shared" ref="M45" si="34">(K45*N45)-L45</f>
        <v>11662.9375</v>
      </c>
      <c r="N45" s="234">
        <v>1250</v>
      </c>
      <c r="O45" s="102" t="s">
        <v>594</v>
      </c>
      <c r="P45" s="236">
        <v>45264</v>
      </c>
      <c r="Q45" s="273"/>
      <c r="R45" s="140"/>
      <c r="S45" s="55" t="s">
        <v>785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6</v>
      </c>
      <c r="B46" s="277">
        <v>45261</v>
      </c>
      <c r="C46" s="251"/>
      <c r="D46" s="251" t="s">
        <v>921</v>
      </c>
      <c r="E46" s="223" t="s">
        <v>603</v>
      </c>
      <c r="F46" s="223">
        <v>23825</v>
      </c>
      <c r="G46" s="223">
        <v>23550</v>
      </c>
      <c r="H46" s="223">
        <v>24075</v>
      </c>
      <c r="I46" s="218" t="s">
        <v>922</v>
      </c>
      <c r="J46" s="301" t="s">
        <v>946</v>
      </c>
      <c r="K46" s="234">
        <f t="shared" ref="K46:K47" si="35">H46-F46</f>
        <v>250</v>
      </c>
      <c r="L46" s="280">
        <f t="shared" ref="L46:L47" si="36">(H46*N46)*0.03%</f>
        <v>288.89999999999998</v>
      </c>
      <c r="M46" s="235">
        <f t="shared" ref="M46:M47" si="37">(K46*N46)-L46</f>
        <v>9711.1</v>
      </c>
      <c r="N46" s="234">
        <v>40</v>
      </c>
      <c r="O46" s="102" t="s">
        <v>594</v>
      </c>
      <c r="P46" s="236">
        <v>45264</v>
      </c>
      <c r="Q46" s="273"/>
      <c r="R46" s="140"/>
      <c r="S46" s="55" t="s">
        <v>925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3">
        <v>7</v>
      </c>
      <c r="B47" s="277">
        <v>45264</v>
      </c>
      <c r="C47" s="251"/>
      <c r="D47" s="251" t="s">
        <v>931</v>
      </c>
      <c r="E47" s="223" t="s">
        <v>603</v>
      </c>
      <c r="F47" s="223">
        <v>1162.5</v>
      </c>
      <c r="G47" s="223">
        <v>1143</v>
      </c>
      <c r="H47" s="223">
        <v>1185</v>
      </c>
      <c r="I47" s="218" t="s">
        <v>932</v>
      </c>
      <c r="J47" s="301" t="s">
        <v>954</v>
      </c>
      <c r="K47" s="234">
        <f t="shared" si="35"/>
        <v>22.5</v>
      </c>
      <c r="L47" s="280">
        <f t="shared" si="36"/>
        <v>177.74999999999997</v>
      </c>
      <c r="M47" s="235">
        <f t="shared" si="37"/>
        <v>11072.25</v>
      </c>
      <c r="N47" s="234">
        <v>500</v>
      </c>
      <c r="O47" s="102" t="s">
        <v>594</v>
      </c>
      <c r="P47" s="236">
        <v>45265</v>
      </c>
      <c r="Q47" s="273"/>
      <c r="R47" s="140"/>
      <c r="S47" s="55" t="s">
        <v>925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313">
        <v>8</v>
      </c>
      <c r="B48" s="314">
        <v>45264</v>
      </c>
      <c r="C48" s="315"/>
      <c r="D48" s="315" t="s">
        <v>933</v>
      </c>
      <c r="E48" s="313" t="s">
        <v>603</v>
      </c>
      <c r="F48" s="313">
        <v>5645</v>
      </c>
      <c r="G48" s="313">
        <v>5550</v>
      </c>
      <c r="H48" s="313">
        <v>5610</v>
      </c>
      <c r="I48" s="316" t="s">
        <v>934</v>
      </c>
      <c r="J48" s="324" t="s">
        <v>955</v>
      </c>
      <c r="K48" s="308">
        <f t="shared" ref="K48" si="38">H48-F48</f>
        <v>-35</v>
      </c>
      <c r="L48" s="325">
        <f t="shared" ref="L48" si="39">(H48*N48)*0.03%</f>
        <v>210.37499999999997</v>
      </c>
      <c r="M48" s="310">
        <f t="shared" ref="M48" si="40">(K48*N48)-L48</f>
        <v>-4585.375</v>
      </c>
      <c r="N48" s="308">
        <v>125</v>
      </c>
      <c r="O48" s="311" t="s">
        <v>604</v>
      </c>
      <c r="P48" s="312">
        <v>45265</v>
      </c>
      <c r="Q48" s="273"/>
      <c r="R48" s="140"/>
      <c r="S48" s="55" t="s">
        <v>925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23">
        <v>9</v>
      </c>
      <c r="B49" s="277">
        <v>45264</v>
      </c>
      <c r="C49" s="251"/>
      <c r="D49" s="251" t="s">
        <v>921</v>
      </c>
      <c r="E49" s="223" t="s">
        <v>603</v>
      </c>
      <c r="F49" s="223">
        <v>23575</v>
      </c>
      <c r="G49" s="223">
        <v>23300</v>
      </c>
      <c r="H49" s="223">
        <v>23775</v>
      </c>
      <c r="I49" s="218" t="s">
        <v>935</v>
      </c>
      <c r="J49" s="301" t="s">
        <v>952</v>
      </c>
      <c r="K49" s="234">
        <f t="shared" ref="K49:K50" si="41">H49-F49</f>
        <v>200</v>
      </c>
      <c r="L49" s="280">
        <f t="shared" ref="L49:L50" si="42">(H49*N49)*0.03%</f>
        <v>285.29999999999995</v>
      </c>
      <c r="M49" s="235">
        <f t="shared" ref="M49:M50" si="43">(K49*N49)-L49</f>
        <v>7714.7</v>
      </c>
      <c r="N49" s="234">
        <v>40</v>
      </c>
      <c r="O49" s="102" t="s">
        <v>594</v>
      </c>
      <c r="P49" s="236">
        <v>45265</v>
      </c>
      <c r="Q49" s="273"/>
      <c r="R49" s="140"/>
      <c r="S49" s="55" t="s">
        <v>925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313">
        <v>10</v>
      </c>
      <c r="B50" s="314">
        <v>45265</v>
      </c>
      <c r="C50" s="315"/>
      <c r="D50" s="315" t="s">
        <v>921</v>
      </c>
      <c r="E50" s="313" t="s">
        <v>603</v>
      </c>
      <c r="F50" s="313">
        <v>23375</v>
      </c>
      <c r="G50" s="313">
        <v>23100</v>
      </c>
      <c r="H50" s="313">
        <v>23125</v>
      </c>
      <c r="I50" s="316" t="s">
        <v>958</v>
      </c>
      <c r="J50" s="324" t="s">
        <v>965</v>
      </c>
      <c r="K50" s="308">
        <f t="shared" si="41"/>
        <v>-250</v>
      </c>
      <c r="L50" s="325">
        <f t="shared" si="42"/>
        <v>277.5</v>
      </c>
      <c r="M50" s="310">
        <f t="shared" si="43"/>
        <v>-10277.5</v>
      </c>
      <c r="N50" s="308">
        <v>40</v>
      </c>
      <c r="O50" s="311" t="s">
        <v>604</v>
      </c>
      <c r="P50" s="312">
        <v>45266</v>
      </c>
      <c r="Q50" s="273"/>
      <c r="R50" s="140"/>
      <c r="S50" s="55" t="s">
        <v>925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23">
        <v>11</v>
      </c>
      <c r="B51" s="277">
        <v>45204</v>
      </c>
      <c r="C51" s="251"/>
      <c r="D51" s="251" t="s">
        <v>959</v>
      </c>
      <c r="E51" s="223" t="s">
        <v>603</v>
      </c>
      <c r="F51" s="223">
        <v>2242.5</v>
      </c>
      <c r="G51" s="223">
        <v>2205</v>
      </c>
      <c r="H51" s="223">
        <v>2267.5</v>
      </c>
      <c r="I51" s="218" t="s">
        <v>960</v>
      </c>
      <c r="J51" s="301" t="s">
        <v>761</v>
      </c>
      <c r="K51" s="234">
        <f t="shared" ref="K51" si="44">H51-F51</f>
        <v>25</v>
      </c>
      <c r="L51" s="280">
        <f t="shared" ref="L51" si="45">(H51*N51)*0.03%</f>
        <v>204.07499999999999</v>
      </c>
      <c r="M51" s="235">
        <f t="shared" ref="M51" si="46">(K51*N51)-L51</f>
        <v>7295.9250000000002</v>
      </c>
      <c r="N51" s="234">
        <v>300</v>
      </c>
      <c r="O51" s="102" t="s">
        <v>594</v>
      </c>
      <c r="P51" s="236">
        <v>45266</v>
      </c>
      <c r="Q51" s="273"/>
      <c r="R51" s="140"/>
      <c r="S51" s="55" t="s">
        <v>925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23">
        <v>12</v>
      </c>
      <c r="B52" s="277">
        <v>45266</v>
      </c>
      <c r="C52" s="251"/>
      <c r="D52" s="251" t="s">
        <v>919</v>
      </c>
      <c r="E52" s="223" t="s">
        <v>603</v>
      </c>
      <c r="F52" s="223">
        <v>555</v>
      </c>
      <c r="G52" s="223">
        <v>547</v>
      </c>
      <c r="H52" s="223">
        <v>565</v>
      </c>
      <c r="I52" s="218" t="s">
        <v>968</v>
      </c>
      <c r="J52" s="301" t="s">
        <v>983</v>
      </c>
      <c r="K52" s="234">
        <f t="shared" ref="K52:K53" si="47">H52-F52</f>
        <v>10</v>
      </c>
      <c r="L52" s="280">
        <f t="shared" ref="L52:L54" si="48">(H52*N52)*0.03%</f>
        <v>211.87499999999997</v>
      </c>
      <c r="M52" s="235">
        <f t="shared" ref="M52:M54" si="49">(K52*N52)-L52</f>
        <v>12288.125</v>
      </c>
      <c r="N52" s="234">
        <v>1250</v>
      </c>
      <c r="O52" s="102" t="s">
        <v>594</v>
      </c>
      <c r="P52" s="236">
        <v>45267</v>
      </c>
      <c r="Q52" s="273"/>
      <c r="R52" s="140"/>
      <c r="S52" s="55" t="s">
        <v>785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23">
        <v>13</v>
      </c>
      <c r="B53" s="277">
        <v>45266</v>
      </c>
      <c r="C53" s="251"/>
      <c r="D53" s="251" t="s">
        <v>969</v>
      </c>
      <c r="E53" s="223" t="s">
        <v>603</v>
      </c>
      <c r="F53" s="223">
        <v>1331.5</v>
      </c>
      <c r="G53" s="223">
        <v>1312</v>
      </c>
      <c r="H53" s="223">
        <v>1350</v>
      </c>
      <c r="I53" s="218" t="s">
        <v>970</v>
      </c>
      <c r="J53" s="301" t="s">
        <v>984</v>
      </c>
      <c r="K53" s="234">
        <f t="shared" si="47"/>
        <v>18.5</v>
      </c>
      <c r="L53" s="280">
        <f t="shared" si="48"/>
        <v>202.49999999999997</v>
      </c>
      <c r="M53" s="235">
        <f t="shared" si="49"/>
        <v>9047.5</v>
      </c>
      <c r="N53" s="234">
        <v>500</v>
      </c>
      <c r="O53" s="102" t="s">
        <v>594</v>
      </c>
      <c r="P53" s="236">
        <v>45267</v>
      </c>
      <c r="Q53" s="273"/>
      <c r="R53" s="140"/>
      <c r="S53" s="55" t="s">
        <v>925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23">
        <v>14</v>
      </c>
      <c r="B54" s="277">
        <v>45267</v>
      </c>
      <c r="C54" s="251"/>
      <c r="D54" s="251" t="s">
        <v>912</v>
      </c>
      <c r="E54" s="223" t="s">
        <v>942</v>
      </c>
      <c r="F54" s="223">
        <v>20985</v>
      </c>
      <c r="G54" s="223">
        <v>21130</v>
      </c>
      <c r="H54" s="223">
        <v>20915</v>
      </c>
      <c r="I54" s="218" t="s">
        <v>973</v>
      </c>
      <c r="J54" s="301" t="s">
        <v>775</v>
      </c>
      <c r="K54" s="234">
        <f>F54-H54</f>
        <v>70</v>
      </c>
      <c r="L54" s="280">
        <f t="shared" si="48"/>
        <v>313.72499999999997</v>
      </c>
      <c r="M54" s="235">
        <f t="shared" si="49"/>
        <v>3186.2750000000001</v>
      </c>
      <c r="N54" s="234">
        <v>50</v>
      </c>
      <c r="O54" s="102" t="s">
        <v>594</v>
      </c>
      <c r="P54" s="330">
        <v>45273</v>
      </c>
      <c r="Q54" s="273"/>
      <c r="R54" s="140"/>
      <c r="S54" s="55" t="s">
        <v>593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13">
        <v>15</v>
      </c>
      <c r="B55" s="314">
        <v>45267</v>
      </c>
      <c r="C55" s="315"/>
      <c r="D55" s="315" t="s">
        <v>974</v>
      </c>
      <c r="E55" s="313" t="s">
        <v>942</v>
      </c>
      <c r="F55" s="313">
        <v>397</v>
      </c>
      <c r="G55" s="313">
        <v>403</v>
      </c>
      <c r="H55" s="313">
        <v>403</v>
      </c>
      <c r="I55" s="316" t="s">
        <v>975</v>
      </c>
      <c r="J55" s="324" t="s">
        <v>990</v>
      </c>
      <c r="K55" s="308">
        <f>F55-H55</f>
        <v>-6</v>
      </c>
      <c r="L55" s="325">
        <f t="shared" ref="L55:L57" si="50">(H55*N55)*0.03%</f>
        <v>241.79999999999998</v>
      </c>
      <c r="M55" s="310">
        <f t="shared" ref="M55:M57" si="51">(K55*N55)-L55</f>
        <v>-12241.8</v>
      </c>
      <c r="N55" s="308">
        <v>2000</v>
      </c>
      <c r="O55" s="311" t="s">
        <v>604</v>
      </c>
      <c r="P55" s="326">
        <v>45268</v>
      </c>
      <c r="Q55" s="273"/>
      <c r="R55" s="140"/>
      <c r="S55" s="55" t="s">
        <v>593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13">
        <v>16</v>
      </c>
      <c r="B56" s="314">
        <v>45267</v>
      </c>
      <c r="C56" s="315"/>
      <c r="D56" s="315" t="s">
        <v>981</v>
      </c>
      <c r="E56" s="313" t="s">
        <v>603</v>
      </c>
      <c r="F56" s="313">
        <v>2727.5</v>
      </c>
      <c r="G56" s="313">
        <v>2690</v>
      </c>
      <c r="H56" s="313">
        <v>2690</v>
      </c>
      <c r="I56" s="316" t="s">
        <v>982</v>
      </c>
      <c r="J56" s="324" t="s">
        <v>991</v>
      </c>
      <c r="K56" s="308">
        <f t="shared" ref="K56:K57" si="52">H56-F56</f>
        <v>-37.5</v>
      </c>
      <c r="L56" s="325">
        <f t="shared" si="50"/>
        <v>242.09999999999997</v>
      </c>
      <c r="M56" s="310">
        <f t="shared" si="51"/>
        <v>-11492.1</v>
      </c>
      <c r="N56" s="327">
        <v>300</v>
      </c>
      <c r="O56" s="311" t="s">
        <v>604</v>
      </c>
      <c r="P56" s="326">
        <v>45268</v>
      </c>
      <c r="Q56" s="273"/>
      <c r="R56" s="140"/>
      <c r="S56" s="55" t="s">
        <v>925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223">
        <v>17</v>
      </c>
      <c r="B57" s="277">
        <v>45271</v>
      </c>
      <c r="C57" s="251"/>
      <c r="D57" s="251" t="s">
        <v>931</v>
      </c>
      <c r="E57" s="223" t="s">
        <v>603</v>
      </c>
      <c r="F57" s="223">
        <v>1189</v>
      </c>
      <c r="G57" s="223">
        <v>1169</v>
      </c>
      <c r="H57" s="223">
        <v>1212</v>
      </c>
      <c r="I57" s="218" t="s">
        <v>998</v>
      </c>
      <c r="J57" s="301" t="s">
        <v>1014</v>
      </c>
      <c r="K57" s="234">
        <f t="shared" si="52"/>
        <v>23</v>
      </c>
      <c r="L57" s="280">
        <f t="shared" si="50"/>
        <v>181.79999999999998</v>
      </c>
      <c r="M57" s="235">
        <f t="shared" si="51"/>
        <v>11318.2</v>
      </c>
      <c r="N57" s="234">
        <v>500</v>
      </c>
      <c r="O57" s="102" t="s">
        <v>594</v>
      </c>
      <c r="P57" s="236">
        <v>45272</v>
      </c>
      <c r="Q57" s="273"/>
      <c r="R57" s="140"/>
      <c r="S57" s="55" t="s">
        <v>925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23">
        <v>18</v>
      </c>
      <c r="B58" s="277">
        <v>45271</v>
      </c>
      <c r="C58" s="251"/>
      <c r="D58" s="251" t="s">
        <v>996</v>
      </c>
      <c r="E58" s="223" t="s">
        <v>603</v>
      </c>
      <c r="F58" s="223">
        <v>2991</v>
      </c>
      <c r="G58" s="223">
        <v>2955</v>
      </c>
      <c r="H58" s="223">
        <v>3019</v>
      </c>
      <c r="I58" s="218" t="s">
        <v>997</v>
      </c>
      <c r="J58" s="301" t="s">
        <v>1011</v>
      </c>
      <c r="K58" s="234">
        <f t="shared" ref="K58:K59" si="53">H58-F58</f>
        <v>28</v>
      </c>
      <c r="L58" s="280">
        <f t="shared" ref="L58:L59" si="54">(H58*N58)*0.03%</f>
        <v>271.70999999999998</v>
      </c>
      <c r="M58" s="235">
        <f t="shared" ref="M58:M59" si="55">(K58*N58)-L58</f>
        <v>8128.29</v>
      </c>
      <c r="N58" s="234">
        <v>300</v>
      </c>
      <c r="O58" s="102" t="s">
        <v>594</v>
      </c>
      <c r="P58" s="236">
        <v>45272</v>
      </c>
      <c r="Q58" s="273"/>
      <c r="R58" s="140"/>
      <c r="S58" s="55" t="s">
        <v>925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13">
        <v>19</v>
      </c>
      <c r="B59" s="314">
        <v>45272</v>
      </c>
      <c r="C59" s="315"/>
      <c r="D59" s="315" t="s">
        <v>969</v>
      </c>
      <c r="E59" s="313" t="s">
        <v>603</v>
      </c>
      <c r="F59" s="313">
        <v>1356</v>
      </c>
      <c r="G59" s="313">
        <v>1335</v>
      </c>
      <c r="H59" s="313">
        <v>1335</v>
      </c>
      <c r="I59" s="316" t="s">
        <v>1022</v>
      </c>
      <c r="J59" s="324" t="s">
        <v>1031</v>
      </c>
      <c r="K59" s="308">
        <f t="shared" si="53"/>
        <v>-21</v>
      </c>
      <c r="L59" s="325">
        <f t="shared" si="54"/>
        <v>200.24999999999997</v>
      </c>
      <c r="M59" s="310">
        <f t="shared" si="55"/>
        <v>-10700.25</v>
      </c>
      <c r="N59" s="327">
        <v>500</v>
      </c>
      <c r="O59" s="311" t="s">
        <v>604</v>
      </c>
      <c r="P59" s="326">
        <v>45273</v>
      </c>
      <c r="Q59" s="273"/>
      <c r="R59" s="140"/>
      <c r="S59" s="55" t="s">
        <v>925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13">
        <v>20</v>
      </c>
      <c r="B60" s="314">
        <v>45272</v>
      </c>
      <c r="C60" s="315"/>
      <c r="D60" s="315" t="s">
        <v>1015</v>
      </c>
      <c r="E60" s="313" t="s">
        <v>603</v>
      </c>
      <c r="F60" s="313">
        <v>2001.5</v>
      </c>
      <c r="G60" s="313">
        <v>1968</v>
      </c>
      <c r="H60" s="313">
        <v>1971</v>
      </c>
      <c r="I60" s="316" t="s">
        <v>1016</v>
      </c>
      <c r="J60" s="324" t="s">
        <v>1021</v>
      </c>
      <c r="K60" s="308">
        <f t="shared" ref="K60" si="56">H60-F60</f>
        <v>-30.5</v>
      </c>
      <c r="L60" s="325">
        <f t="shared" ref="L60:L62" si="57">(H60*N60)*0.03%</f>
        <v>177.39</v>
      </c>
      <c r="M60" s="310">
        <f t="shared" ref="M60:M62" si="58">(K60*N60)-L60</f>
        <v>-9327.39</v>
      </c>
      <c r="N60" s="327">
        <v>300</v>
      </c>
      <c r="O60" s="311" t="s">
        <v>604</v>
      </c>
      <c r="P60" s="326">
        <v>45272</v>
      </c>
      <c r="Q60" s="273"/>
      <c r="R60" s="140"/>
      <c r="S60" s="55" t="s">
        <v>593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13">
        <v>21</v>
      </c>
      <c r="B61" s="314">
        <v>45273</v>
      </c>
      <c r="C61" s="315"/>
      <c r="D61" s="315" t="s">
        <v>912</v>
      </c>
      <c r="E61" s="313" t="s">
        <v>942</v>
      </c>
      <c r="F61" s="313">
        <v>20975</v>
      </c>
      <c r="G61" s="313">
        <v>21130</v>
      </c>
      <c r="H61" s="313">
        <v>21180</v>
      </c>
      <c r="I61" s="316" t="s">
        <v>973</v>
      </c>
      <c r="J61" s="324" t="s">
        <v>1040</v>
      </c>
      <c r="K61" s="308">
        <f>F61-H61</f>
        <v>-205</v>
      </c>
      <c r="L61" s="325">
        <f t="shared" si="57"/>
        <v>317.7</v>
      </c>
      <c r="M61" s="310">
        <f t="shared" si="58"/>
        <v>-10567.7</v>
      </c>
      <c r="N61" s="308">
        <v>50</v>
      </c>
      <c r="O61" s="311" t="s">
        <v>604</v>
      </c>
      <c r="P61" s="326">
        <v>45274</v>
      </c>
      <c r="Q61" s="273"/>
      <c r="R61" s="140"/>
      <c r="S61" s="55" t="s">
        <v>925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223">
        <v>22</v>
      </c>
      <c r="B62" s="277">
        <v>45273</v>
      </c>
      <c r="C62" s="251"/>
      <c r="D62" s="251" t="s">
        <v>1033</v>
      </c>
      <c r="E62" s="223" t="s">
        <v>603</v>
      </c>
      <c r="F62" s="223">
        <v>2632.5</v>
      </c>
      <c r="G62" s="223">
        <v>2592</v>
      </c>
      <c r="H62" s="223">
        <v>2672</v>
      </c>
      <c r="I62" s="218" t="s">
        <v>1034</v>
      </c>
      <c r="J62" s="301" t="s">
        <v>1114</v>
      </c>
      <c r="K62" s="234">
        <f t="shared" ref="K62" si="59">H62-F62</f>
        <v>39.5</v>
      </c>
      <c r="L62" s="280">
        <f t="shared" si="57"/>
        <v>200.39999999999998</v>
      </c>
      <c r="M62" s="235">
        <f t="shared" si="58"/>
        <v>9674.6</v>
      </c>
      <c r="N62" s="234">
        <v>250</v>
      </c>
      <c r="O62" s="102" t="s">
        <v>594</v>
      </c>
      <c r="P62" s="236">
        <v>45278</v>
      </c>
      <c r="Q62" s="273"/>
      <c r="R62" s="140"/>
      <c r="S62" s="55" t="s">
        <v>925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23">
        <v>23</v>
      </c>
      <c r="B63" s="277">
        <v>45274</v>
      </c>
      <c r="C63" s="251"/>
      <c r="D63" s="251" t="s">
        <v>1043</v>
      </c>
      <c r="E63" s="223" t="s">
        <v>603</v>
      </c>
      <c r="F63" s="223">
        <v>1103.5</v>
      </c>
      <c r="G63" s="223">
        <v>1087</v>
      </c>
      <c r="H63" s="223">
        <v>1115</v>
      </c>
      <c r="I63" s="218" t="s">
        <v>1044</v>
      </c>
      <c r="J63" s="301" t="s">
        <v>1048</v>
      </c>
      <c r="K63" s="234">
        <f t="shared" ref="K63" si="60">H63-F63</f>
        <v>11.5</v>
      </c>
      <c r="L63" s="280">
        <f t="shared" ref="L63" si="61">(H63*N63)*0.03%</f>
        <v>217.42499999999998</v>
      </c>
      <c r="M63" s="235">
        <f t="shared" ref="M63" si="62">(K63*N63)-L63</f>
        <v>7257.5749999999998</v>
      </c>
      <c r="N63" s="234">
        <v>650</v>
      </c>
      <c r="O63" s="102" t="s">
        <v>594</v>
      </c>
      <c r="P63" s="236">
        <v>45274</v>
      </c>
      <c r="Q63" s="273"/>
      <c r="R63" s="140"/>
      <c r="S63" s="55" t="s">
        <v>925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20">
        <v>34</v>
      </c>
      <c r="B64" s="331">
        <v>45274</v>
      </c>
      <c r="C64" s="274"/>
      <c r="D64" s="274" t="s">
        <v>1045</v>
      </c>
      <c r="E64" s="220" t="s">
        <v>603</v>
      </c>
      <c r="F64" s="220" t="s">
        <v>1046</v>
      </c>
      <c r="G64" s="220">
        <v>1029</v>
      </c>
      <c r="H64" s="220"/>
      <c r="I64" s="222" t="s">
        <v>1047</v>
      </c>
      <c r="J64" s="219" t="s">
        <v>592</v>
      </c>
      <c r="K64" s="98"/>
      <c r="L64" s="292"/>
      <c r="M64" s="276"/>
      <c r="N64" s="98"/>
      <c r="O64" s="100"/>
      <c r="P64" s="293"/>
      <c r="Q64" s="273"/>
      <c r="R64" s="140"/>
      <c r="S64" s="5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223">
        <v>35</v>
      </c>
      <c r="B65" s="277">
        <v>45275</v>
      </c>
      <c r="C65" s="251"/>
      <c r="D65" s="251" t="s">
        <v>1073</v>
      </c>
      <c r="E65" s="223" t="s">
        <v>603</v>
      </c>
      <c r="F65" s="223">
        <v>2503</v>
      </c>
      <c r="G65" s="223">
        <v>2463</v>
      </c>
      <c r="H65" s="223">
        <v>2535</v>
      </c>
      <c r="I65" s="218" t="s">
        <v>1074</v>
      </c>
      <c r="J65" s="301" t="s">
        <v>1115</v>
      </c>
      <c r="K65" s="234">
        <f t="shared" ref="K65" si="63">H65-F65</f>
        <v>32</v>
      </c>
      <c r="L65" s="280">
        <f t="shared" ref="L65" si="64">(H65*N65)*0.03%</f>
        <v>190.12499999999997</v>
      </c>
      <c r="M65" s="235">
        <f t="shared" ref="M65" si="65">(K65*N65)-L65</f>
        <v>7809.875</v>
      </c>
      <c r="N65" s="234">
        <v>250</v>
      </c>
      <c r="O65" s="102" t="s">
        <v>594</v>
      </c>
      <c r="P65" s="236">
        <v>45278</v>
      </c>
      <c r="Q65" s="273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20"/>
      <c r="B66" s="331"/>
      <c r="C66" s="274"/>
      <c r="D66" s="274"/>
      <c r="E66" s="220"/>
      <c r="F66" s="220"/>
      <c r="G66" s="220"/>
      <c r="H66" s="220"/>
      <c r="I66" s="222"/>
      <c r="J66" s="219"/>
      <c r="K66" s="98"/>
      <c r="L66" s="292"/>
      <c r="M66" s="276"/>
      <c r="N66" s="98"/>
      <c r="O66" s="100"/>
      <c r="P66" s="293"/>
      <c r="Q66" s="273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20"/>
      <c r="B67" s="291"/>
      <c r="C67" s="274"/>
      <c r="D67" s="274"/>
      <c r="E67" s="220"/>
      <c r="F67" s="220"/>
      <c r="G67" s="220"/>
      <c r="H67" s="220"/>
      <c r="I67" s="222"/>
      <c r="J67" s="219"/>
      <c r="K67" s="98"/>
      <c r="L67" s="292"/>
      <c r="M67" s="276"/>
      <c r="N67" s="98"/>
      <c r="O67" s="100"/>
      <c r="P67" s="293"/>
      <c r="Q67" s="273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9" spans="1:39" ht="12.75" customHeight="1">
      <c r="A69" s="141"/>
      <c r="B69" s="144"/>
      <c r="C69" s="140"/>
      <c r="D69" s="140"/>
      <c r="E69" s="141"/>
      <c r="F69" s="141"/>
      <c r="G69" s="141"/>
      <c r="H69" s="145"/>
      <c r="I69" s="145"/>
      <c r="J69" s="145"/>
      <c r="K69" s="140"/>
      <c r="L69" s="141"/>
      <c r="M69" s="141"/>
      <c r="N69" s="141"/>
      <c r="O69" s="145"/>
      <c r="P69" s="145"/>
      <c r="Q69" s="145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>
      <c r="A70" s="146" t="s">
        <v>609</v>
      </c>
      <c r="B70" s="146"/>
      <c r="C70" s="146"/>
      <c r="D70" s="146"/>
      <c r="E70" s="147"/>
      <c r="F70" s="108"/>
      <c r="G70" s="108"/>
      <c r="H70" s="108"/>
      <c r="I70" s="108"/>
      <c r="J70" s="1"/>
      <c r="K70" s="6"/>
      <c r="L70" s="6"/>
      <c r="M70" s="6"/>
      <c r="N70" s="1"/>
      <c r="O70" s="1"/>
      <c r="P70" s="37"/>
      <c r="Q70" s="37"/>
      <c r="R70" s="37"/>
      <c r="S70" s="6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37"/>
      <c r="AH70" s="37"/>
      <c r="AI70" s="37"/>
      <c r="AJ70" s="37"/>
      <c r="AK70" s="37"/>
      <c r="AL70" s="37"/>
      <c r="AM70" s="37"/>
    </row>
    <row r="71" spans="1:39" ht="38.25">
      <c r="A71" s="95" t="s">
        <v>16</v>
      </c>
      <c r="B71" s="95" t="s">
        <v>566</v>
      </c>
      <c r="C71" s="95"/>
      <c r="D71" s="96" t="s">
        <v>578</v>
      </c>
      <c r="E71" s="95" t="s">
        <v>579</v>
      </c>
      <c r="F71" s="95" t="s">
        <v>580</v>
      </c>
      <c r="G71" s="95" t="s">
        <v>601</v>
      </c>
      <c r="H71" s="95" t="s">
        <v>582</v>
      </c>
      <c r="I71" s="95" t="s">
        <v>583</v>
      </c>
      <c r="J71" s="94" t="s">
        <v>584</v>
      </c>
      <c r="K71" s="94" t="s">
        <v>610</v>
      </c>
      <c r="L71" s="97" t="s">
        <v>586</v>
      </c>
      <c r="M71" s="139" t="s">
        <v>607</v>
      </c>
      <c r="N71" s="95" t="s">
        <v>608</v>
      </c>
      <c r="O71" s="95" t="s">
        <v>588</v>
      </c>
      <c r="P71" s="96" t="s">
        <v>589</v>
      </c>
      <c r="Q71" s="278"/>
      <c r="R71" s="37"/>
      <c r="S71" s="6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37"/>
      <c r="AH71" s="37"/>
      <c r="AI71" s="37"/>
      <c r="AJ71" s="37"/>
      <c r="AK71" s="37"/>
      <c r="AL71" s="37"/>
      <c r="AM71" s="37"/>
    </row>
    <row r="72" spans="1:39" ht="12.75" customHeight="1">
      <c r="A72" s="313">
        <v>1</v>
      </c>
      <c r="B72" s="314">
        <v>45261</v>
      </c>
      <c r="C72" s="315"/>
      <c r="D72" s="315" t="s">
        <v>916</v>
      </c>
      <c r="E72" s="313" t="s">
        <v>603</v>
      </c>
      <c r="F72" s="313">
        <v>190</v>
      </c>
      <c r="G72" s="313">
        <v>90</v>
      </c>
      <c r="H72" s="313">
        <v>35</v>
      </c>
      <c r="I72" s="316" t="s">
        <v>917</v>
      </c>
      <c r="J72" s="318" t="s">
        <v>936</v>
      </c>
      <c r="K72" s="317">
        <f>H72-F72</f>
        <v>-155</v>
      </c>
      <c r="L72" s="309">
        <v>50</v>
      </c>
      <c r="M72" s="310">
        <f t="shared" ref="M72" si="66">(K72*N72)-L72</f>
        <v>-2375</v>
      </c>
      <c r="N72" s="308">
        <v>15</v>
      </c>
      <c r="O72" s="311" t="s">
        <v>604</v>
      </c>
      <c r="P72" s="312">
        <v>45264</v>
      </c>
      <c r="Q72" s="273"/>
      <c r="R72" s="140"/>
      <c r="S72" s="55" t="s">
        <v>593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374">
        <v>2</v>
      </c>
      <c r="B73" s="376">
        <v>45264</v>
      </c>
      <c r="C73" s="315"/>
      <c r="D73" s="315" t="s">
        <v>938</v>
      </c>
      <c r="E73" s="313" t="s">
        <v>942</v>
      </c>
      <c r="F73" s="313">
        <v>67</v>
      </c>
      <c r="G73" s="322"/>
      <c r="H73" s="313">
        <v>52</v>
      </c>
      <c r="I73" s="316"/>
      <c r="J73" s="378" t="s">
        <v>961</v>
      </c>
      <c r="K73" s="317">
        <f>F73-H73</f>
        <v>15</v>
      </c>
      <c r="L73" s="309">
        <v>50</v>
      </c>
      <c r="M73" s="368">
        <v>-4100</v>
      </c>
      <c r="N73" s="308">
        <v>50</v>
      </c>
      <c r="O73" s="370" t="s">
        <v>604</v>
      </c>
      <c r="P73" s="372">
        <v>45265</v>
      </c>
      <c r="Q73" s="273"/>
      <c r="R73" s="140"/>
      <c r="S73" s="55" t="s">
        <v>593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375"/>
      <c r="B74" s="377"/>
      <c r="C74" s="315"/>
      <c r="D74" s="315" t="s">
        <v>939</v>
      </c>
      <c r="E74" s="313" t="s">
        <v>942</v>
      </c>
      <c r="F74" s="313">
        <v>87</v>
      </c>
      <c r="G74" s="322"/>
      <c r="H74" s="313">
        <v>182</v>
      </c>
      <c r="I74" s="316"/>
      <c r="J74" s="379"/>
      <c r="K74" s="317">
        <f>F74-H74</f>
        <v>-95</v>
      </c>
      <c r="L74" s="309">
        <v>50</v>
      </c>
      <c r="M74" s="369"/>
      <c r="N74" s="308">
        <v>50</v>
      </c>
      <c r="O74" s="371"/>
      <c r="P74" s="373"/>
      <c r="Q74" s="273"/>
      <c r="R74" s="140"/>
      <c r="S74" s="55" t="s">
        <v>593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363">
        <v>3</v>
      </c>
      <c r="B75" s="365">
        <v>45264</v>
      </c>
      <c r="C75" s="251"/>
      <c r="D75" s="251" t="s">
        <v>940</v>
      </c>
      <c r="E75" s="223" t="s">
        <v>942</v>
      </c>
      <c r="F75" s="223">
        <v>37</v>
      </c>
      <c r="G75" s="323"/>
      <c r="H75" s="223">
        <v>6.5</v>
      </c>
      <c r="I75" s="218"/>
      <c r="J75" s="359" t="s">
        <v>948</v>
      </c>
      <c r="K75" s="320">
        <f>F75-H75</f>
        <v>30.5</v>
      </c>
      <c r="L75" s="321">
        <v>50</v>
      </c>
      <c r="M75" s="361">
        <v>620</v>
      </c>
      <c r="N75" s="234">
        <v>40</v>
      </c>
      <c r="O75" s="357" t="s">
        <v>594</v>
      </c>
      <c r="P75" s="355">
        <v>45265</v>
      </c>
      <c r="Q75" s="273"/>
      <c r="R75" s="140"/>
      <c r="S75" s="55" t="s">
        <v>1049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364"/>
      <c r="B76" s="366"/>
      <c r="C76" s="251"/>
      <c r="D76" s="251" t="s">
        <v>941</v>
      </c>
      <c r="E76" s="223" t="s">
        <v>942</v>
      </c>
      <c r="F76" s="223">
        <v>45</v>
      </c>
      <c r="G76" s="323"/>
      <c r="H76" s="223">
        <v>57.5</v>
      </c>
      <c r="I76" s="218"/>
      <c r="J76" s="360"/>
      <c r="K76" s="320">
        <f>F76-H76</f>
        <v>-12.5</v>
      </c>
      <c r="L76" s="321">
        <v>50</v>
      </c>
      <c r="M76" s="380"/>
      <c r="N76" s="234">
        <v>40</v>
      </c>
      <c r="O76" s="382"/>
      <c r="P76" s="381"/>
      <c r="Q76" s="273"/>
      <c r="R76" s="140"/>
      <c r="S76" s="55" t="s">
        <v>1049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223">
        <v>4</v>
      </c>
      <c r="B77" s="277">
        <v>45264</v>
      </c>
      <c r="C77" s="251"/>
      <c r="D77" s="251" t="s">
        <v>943</v>
      </c>
      <c r="E77" s="223" t="s">
        <v>603</v>
      </c>
      <c r="F77" s="223">
        <v>300</v>
      </c>
      <c r="G77" s="223">
        <v>190</v>
      </c>
      <c r="H77" s="223">
        <v>470</v>
      </c>
      <c r="I77" s="218" t="s">
        <v>945</v>
      </c>
      <c r="J77" s="319" t="s">
        <v>820</v>
      </c>
      <c r="K77" s="320">
        <f>H77-F77</f>
        <v>170</v>
      </c>
      <c r="L77" s="321">
        <v>50</v>
      </c>
      <c r="M77" s="235">
        <f t="shared" ref="M77:M78" si="67">(K77*N77)-L77</f>
        <v>2500</v>
      </c>
      <c r="N77" s="234">
        <v>15</v>
      </c>
      <c r="O77" s="102" t="s">
        <v>594</v>
      </c>
      <c r="P77" s="236">
        <v>45265</v>
      </c>
      <c r="Q77" s="273"/>
      <c r="R77" s="140"/>
      <c r="S77" s="55" t="s">
        <v>1050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313">
        <v>5</v>
      </c>
      <c r="B78" s="314">
        <v>45265</v>
      </c>
      <c r="C78" s="315"/>
      <c r="D78" s="315" t="s">
        <v>949</v>
      </c>
      <c r="E78" s="313" t="s">
        <v>603</v>
      </c>
      <c r="F78" s="313">
        <v>29</v>
      </c>
      <c r="G78" s="313">
        <v>0</v>
      </c>
      <c r="H78" s="313">
        <v>0</v>
      </c>
      <c r="I78" s="316" t="s">
        <v>950</v>
      </c>
      <c r="J78" s="318" t="s">
        <v>971</v>
      </c>
      <c r="K78" s="317">
        <f>H78-F78</f>
        <v>-29</v>
      </c>
      <c r="L78" s="309">
        <v>50</v>
      </c>
      <c r="M78" s="310">
        <f t="shared" si="67"/>
        <v>-1210</v>
      </c>
      <c r="N78" s="308">
        <v>40</v>
      </c>
      <c r="O78" s="311" t="s">
        <v>604</v>
      </c>
      <c r="P78" s="312">
        <v>45266</v>
      </c>
      <c r="Q78" s="273"/>
      <c r="R78" s="140"/>
      <c r="S78" s="55" t="s">
        <v>1049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223">
        <v>6</v>
      </c>
      <c r="B79" s="277">
        <v>45265</v>
      </c>
      <c r="C79" s="251"/>
      <c r="D79" s="251" t="s">
        <v>956</v>
      </c>
      <c r="E79" s="223" t="s">
        <v>603</v>
      </c>
      <c r="F79" s="223">
        <v>54</v>
      </c>
      <c r="G79" s="223">
        <v>18</v>
      </c>
      <c r="H79" s="223">
        <v>79</v>
      </c>
      <c r="I79" s="218" t="s">
        <v>957</v>
      </c>
      <c r="J79" s="319" t="s">
        <v>761</v>
      </c>
      <c r="K79" s="320">
        <f>H79-F79</f>
        <v>25</v>
      </c>
      <c r="L79" s="321">
        <v>50</v>
      </c>
      <c r="M79" s="235">
        <f t="shared" ref="M79" si="68">(K79*N79)-L79</f>
        <v>1200</v>
      </c>
      <c r="N79" s="234">
        <v>50</v>
      </c>
      <c r="O79" s="102" t="s">
        <v>594</v>
      </c>
      <c r="P79" s="236">
        <v>45265</v>
      </c>
      <c r="Q79" s="273"/>
      <c r="R79" s="140"/>
      <c r="S79" s="55" t="s">
        <v>1050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374">
        <v>7</v>
      </c>
      <c r="B80" s="376">
        <v>45267</v>
      </c>
      <c r="C80" s="315"/>
      <c r="D80" s="315" t="s">
        <v>976</v>
      </c>
      <c r="E80" s="313" t="s">
        <v>603</v>
      </c>
      <c r="F80" s="313">
        <v>325</v>
      </c>
      <c r="G80" s="313"/>
      <c r="H80" s="313">
        <v>90</v>
      </c>
      <c r="I80" s="316"/>
      <c r="J80" s="378" t="s">
        <v>992</v>
      </c>
      <c r="K80" s="313">
        <f>H80-F80</f>
        <v>-235</v>
      </c>
      <c r="L80" s="328">
        <v>50</v>
      </c>
      <c r="M80" s="368">
        <f>(160*-15)-100</f>
        <v>-2500</v>
      </c>
      <c r="N80" s="313">
        <v>15</v>
      </c>
      <c r="O80" s="370" t="s">
        <v>604</v>
      </c>
      <c r="P80" s="372">
        <v>45268</v>
      </c>
      <c r="Q80" s="273"/>
      <c r="R80" s="140"/>
      <c r="S80" s="55" t="s">
        <v>1050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375"/>
      <c r="B81" s="377"/>
      <c r="C81" s="315"/>
      <c r="D81" s="315" t="s">
        <v>977</v>
      </c>
      <c r="E81" s="313" t="s">
        <v>942</v>
      </c>
      <c r="F81" s="313">
        <v>165</v>
      </c>
      <c r="G81" s="313"/>
      <c r="H81" s="313">
        <v>90</v>
      </c>
      <c r="I81" s="316"/>
      <c r="J81" s="379"/>
      <c r="K81" s="317">
        <f>F81-H81</f>
        <v>75</v>
      </c>
      <c r="L81" s="309">
        <v>50</v>
      </c>
      <c r="M81" s="369"/>
      <c r="N81" s="308">
        <v>15</v>
      </c>
      <c r="O81" s="371"/>
      <c r="P81" s="373"/>
      <c r="Q81" s="273"/>
      <c r="R81" s="140"/>
      <c r="S81" s="55" t="s">
        <v>1050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223">
        <v>8</v>
      </c>
      <c r="B82" s="277">
        <v>45267</v>
      </c>
      <c r="C82" s="251"/>
      <c r="D82" s="251" t="s">
        <v>978</v>
      </c>
      <c r="E82" s="223" t="s">
        <v>603</v>
      </c>
      <c r="F82" s="223">
        <v>40</v>
      </c>
      <c r="G82" s="223">
        <v>8</v>
      </c>
      <c r="H82" s="223">
        <v>60</v>
      </c>
      <c r="I82" s="218" t="s">
        <v>979</v>
      </c>
      <c r="J82" s="319" t="s">
        <v>980</v>
      </c>
      <c r="K82" s="320">
        <f>H82-F82</f>
        <v>20</v>
      </c>
      <c r="L82" s="321">
        <v>50</v>
      </c>
      <c r="M82" s="235">
        <f t="shared" ref="M82" si="69">(K82*N82)-L82</f>
        <v>950</v>
      </c>
      <c r="N82" s="234">
        <v>50</v>
      </c>
      <c r="O82" s="102" t="s">
        <v>594</v>
      </c>
      <c r="P82" s="236">
        <v>45267</v>
      </c>
      <c r="Q82" s="273"/>
      <c r="R82" s="140"/>
      <c r="S82" s="55" t="s">
        <v>1049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223">
        <v>9</v>
      </c>
      <c r="B83" s="277">
        <v>45272</v>
      </c>
      <c r="C83" s="251"/>
      <c r="D83" s="251" t="s">
        <v>1017</v>
      </c>
      <c r="E83" s="223" t="s">
        <v>603</v>
      </c>
      <c r="F83" s="223">
        <v>14</v>
      </c>
      <c r="G83" s="223">
        <v>0</v>
      </c>
      <c r="H83" s="223">
        <v>29</v>
      </c>
      <c r="I83" s="218" t="s">
        <v>1018</v>
      </c>
      <c r="J83" s="319" t="s">
        <v>1019</v>
      </c>
      <c r="K83" s="320">
        <f>H83-F83</f>
        <v>15</v>
      </c>
      <c r="L83" s="321">
        <v>50</v>
      </c>
      <c r="M83" s="235">
        <f t="shared" ref="M83" si="70">(K83*N83)-L83</f>
        <v>550</v>
      </c>
      <c r="N83" s="234">
        <v>40</v>
      </c>
      <c r="O83" s="102" t="s">
        <v>594</v>
      </c>
      <c r="P83" s="236">
        <v>45272</v>
      </c>
      <c r="Q83" s="273"/>
      <c r="R83" s="140"/>
      <c r="S83" s="55" t="s">
        <v>1049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349">
        <v>10</v>
      </c>
      <c r="B84" s="351">
        <v>45272</v>
      </c>
      <c r="C84" s="274"/>
      <c r="D84" s="274" t="s">
        <v>1023</v>
      </c>
      <c r="E84" s="220" t="s">
        <v>603</v>
      </c>
      <c r="F84" s="220" t="s">
        <v>1025</v>
      </c>
      <c r="G84" s="220"/>
      <c r="H84" s="220"/>
      <c r="I84" s="222"/>
      <c r="J84" s="353" t="s">
        <v>592</v>
      </c>
      <c r="K84" s="220"/>
      <c r="L84" s="294"/>
      <c r="M84" s="296"/>
      <c r="N84" s="220"/>
      <c r="O84" s="222"/>
      <c r="P84" s="367"/>
      <c r="Q84" s="273"/>
      <c r="R84" s="140"/>
      <c r="S84" s="55" t="s">
        <v>1050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350"/>
      <c r="B85" s="352"/>
      <c r="C85" s="274"/>
      <c r="D85" s="274" t="s">
        <v>1024</v>
      </c>
      <c r="E85" s="220" t="s">
        <v>942</v>
      </c>
      <c r="F85" s="220" t="s">
        <v>1026</v>
      </c>
      <c r="G85" s="220"/>
      <c r="H85" s="220"/>
      <c r="I85" s="222"/>
      <c r="J85" s="354"/>
      <c r="K85" s="220"/>
      <c r="L85" s="294"/>
      <c r="M85" s="296"/>
      <c r="N85" s="220"/>
      <c r="O85" s="222"/>
      <c r="P85" s="352"/>
      <c r="Q85" s="273"/>
      <c r="R85" s="140"/>
      <c r="S85" s="55" t="s">
        <v>1050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223">
        <v>11</v>
      </c>
      <c r="B86" s="277">
        <v>45273</v>
      </c>
      <c r="C86" s="251"/>
      <c r="D86" s="251" t="s">
        <v>1032</v>
      </c>
      <c r="E86" s="223" t="s">
        <v>603</v>
      </c>
      <c r="F86" s="223">
        <v>42.5</v>
      </c>
      <c r="G86" s="223"/>
      <c r="H86" s="223">
        <v>67.5</v>
      </c>
      <c r="I86" s="218" t="s">
        <v>957</v>
      </c>
      <c r="J86" s="319" t="s">
        <v>761</v>
      </c>
      <c r="K86" s="320">
        <f>H86-F86</f>
        <v>25</v>
      </c>
      <c r="L86" s="321">
        <v>50</v>
      </c>
      <c r="M86" s="235">
        <f t="shared" ref="M86" si="71">(K86*N86)-L86</f>
        <v>325</v>
      </c>
      <c r="N86" s="234">
        <v>15</v>
      </c>
      <c r="O86" s="102" t="s">
        <v>594</v>
      </c>
      <c r="P86" s="236">
        <v>45273</v>
      </c>
      <c r="Q86" s="273"/>
      <c r="R86" s="140"/>
      <c r="S86" s="55" t="s">
        <v>1049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349">
        <v>12</v>
      </c>
      <c r="B87" s="351">
        <v>45275</v>
      </c>
      <c r="C87" s="274"/>
      <c r="D87" s="274" t="s">
        <v>1063</v>
      </c>
      <c r="E87" s="220" t="s">
        <v>603</v>
      </c>
      <c r="F87" s="220" t="s">
        <v>1065</v>
      </c>
      <c r="G87" s="220"/>
      <c r="H87" s="220"/>
      <c r="I87" s="222"/>
      <c r="J87" s="353" t="s">
        <v>592</v>
      </c>
      <c r="K87" s="220"/>
      <c r="L87" s="294"/>
      <c r="M87" s="296"/>
      <c r="N87" s="220"/>
      <c r="O87" s="222"/>
      <c r="P87" s="291"/>
      <c r="Q87" s="273"/>
      <c r="R87" s="140"/>
      <c r="S87" s="55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350"/>
      <c r="B88" s="352"/>
      <c r="C88" s="274"/>
      <c r="D88" s="274" t="s">
        <v>1064</v>
      </c>
      <c r="E88" s="220" t="s">
        <v>942</v>
      </c>
      <c r="F88" s="220" t="s">
        <v>1066</v>
      </c>
      <c r="G88" s="220"/>
      <c r="H88" s="220"/>
      <c r="I88" s="222"/>
      <c r="J88" s="354"/>
      <c r="K88" s="220"/>
      <c r="L88" s="294"/>
      <c r="M88" s="296"/>
      <c r="N88" s="220"/>
      <c r="O88" s="222"/>
      <c r="P88" s="291"/>
      <c r="Q88" s="273"/>
      <c r="R88" s="140"/>
      <c r="S88" s="5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363">
        <v>13</v>
      </c>
      <c r="B89" s="365">
        <v>45275</v>
      </c>
      <c r="C89" s="251"/>
      <c r="D89" s="251" t="s">
        <v>1067</v>
      </c>
      <c r="E89" s="223" t="s">
        <v>603</v>
      </c>
      <c r="F89" s="223">
        <v>13.5</v>
      </c>
      <c r="G89" s="223"/>
      <c r="H89" s="223">
        <v>18.5</v>
      </c>
      <c r="I89" s="218"/>
      <c r="J89" s="359" t="s">
        <v>1070</v>
      </c>
      <c r="K89" s="320">
        <f>H89-F89</f>
        <v>5</v>
      </c>
      <c r="L89" s="321">
        <v>50</v>
      </c>
      <c r="M89" s="361">
        <v>2900</v>
      </c>
      <c r="N89" s="234">
        <v>1500</v>
      </c>
      <c r="O89" s="357" t="s">
        <v>594</v>
      </c>
      <c r="P89" s="355">
        <v>45275</v>
      </c>
      <c r="Q89" s="273"/>
      <c r="R89" s="140"/>
      <c r="S89" s="55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364"/>
      <c r="B90" s="366"/>
      <c r="C90" s="251"/>
      <c r="D90" s="251" t="s">
        <v>1068</v>
      </c>
      <c r="E90" s="223" t="s">
        <v>942</v>
      </c>
      <c r="F90" s="333" t="s">
        <v>1069</v>
      </c>
      <c r="G90" s="223"/>
      <c r="H90" s="223">
        <v>9.5</v>
      </c>
      <c r="I90" s="218"/>
      <c r="J90" s="360"/>
      <c r="K90" s="332">
        <f>F90-H90</f>
        <v>-3</v>
      </c>
      <c r="L90" s="321">
        <v>50</v>
      </c>
      <c r="M90" s="362"/>
      <c r="N90" s="234">
        <v>1500</v>
      </c>
      <c r="O90" s="358"/>
      <c r="P90" s="356"/>
      <c r="Q90" s="273"/>
      <c r="R90" s="140"/>
      <c r="S90" s="55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349">
        <v>14</v>
      </c>
      <c r="B91" s="351">
        <v>45275</v>
      </c>
      <c r="C91" s="274"/>
      <c r="D91" s="274" t="s">
        <v>1071</v>
      </c>
      <c r="E91" s="220" t="s">
        <v>603</v>
      </c>
      <c r="F91" s="220" t="s">
        <v>1118</v>
      </c>
      <c r="G91" s="220"/>
      <c r="H91" s="220"/>
      <c r="I91" s="222"/>
      <c r="J91" s="353" t="s">
        <v>592</v>
      </c>
      <c r="K91" s="220"/>
      <c r="L91" s="294"/>
      <c r="M91" s="296"/>
      <c r="N91" s="220"/>
      <c r="O91" s="222"/>
      <c r="P91" s="291"/>
      <c r="Q91" s="273"/>
      <c r="R91" s="140"/>
      <c r="S91" s="5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350"/>
      <c r="B92" s="352"/>
      <c r="C92" s="274"/>
      <c r="D92" s="274" t="s">
        <v>1072</v>
      </c>
      <c r="E92" s="220" t="s">
        <v>942</v>
      </c>
      <c r="F92" s="220" t="s">
        <v>1119</v>
      </c>
      <c r="G92" s="220"/>
      <c r="H92" s="220"/>
      <c r="I92" s="222"/>
      <c r="J92" s="354"/>
      <c r="K92" s="220"/>
      <c r="L92" s="294"/>
      <c r="M92" s="296"/>
      <c r="N92" s="220"/>
      <c r="O92" s="222"/>
      <c r="P92" s="291"/>
      <c r="Q92" s="273"/>
      <c r="R92" s="140"/>
      <c r="S92" s="55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349">
        <v>15</v>
      </c>
      <c r="B93" s="351">
        <v>45278</v>
      </c>
      <c r="C93" s="274"/>
      <c r="D93" s="274" t="s">
        <v>1116</v>
      </c>
      <c r="E93" s="220" t="s">
        <v>942</v>
      </c>
      <c r="F93" s="220" t="s">
        <v>1121</v>
      </c>
      <c r="G93" s="220"/>
      <c r="H93" s="220"/>
      <c r="I93" s="222"/>
      <c r="J93" s="353" t="s">
        <v>592</v>
      </c>
      <c r="K93" s="220"/>
      <c r="L93" s="294"/>
      <c r="M93" s="296"/>
      <c r="N93" s="220"/>
      <c r="O93" s="222"/>
      <c r="P93" s="291"/>
      <c r="Q93" s="273"/>
      <c r="R93" s="140"/>
      <c r="S93" s="5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350"/>
      <c r="B94" s="352"/>
      <c r="C94" s="274"/>
      <c r="D94" s="274" t="s">
        <v>1117</v>
      </c>
      <c r="E94" s="220" t="s">
        <v>942</v>
      </c>
      <c r="F94" s="220" t="s">
        <v>1120</v>
      </c>
      <c r="G94" s="220"/>
      <c r="H94" s="220"/>
      <c r="I94" s="222"/>
      <c r="J94" s="354"/>
      <c r="K94" s="220"/>
      <c r="L94" s="294"/>
      <c r="M94" s="296"/>
      <c r="N94" s="220"/>
      <c r="O94" s="222"/>
      <c r="P94" s="291"/>
      <c r="Q94" s="273"/>
      <c r="R94" s="140"/>
      <c r="S94" s="5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334"/>
      <c r="B95" s="335"/>
      <c r="C95" s="274"/>
      <c r="D95" s="274"/>
      <c r="E95" s="220"/>
      <c r="F95" s="220"/>
      <c r="G95" s="220"/>
      <c r="H95" s="220"/>
      <c r="I95" s="222"/>
      <c r="J95" s="336"/>
      <c r="K95" s="220"/>
      <c r="L95" s="294"/>
      <c r="M95" s="296"/>
      <c r="N95" s="220"/>
      <c r="O95" s="222"/>
      <c r="P95" s="291"/>
      <c r="Q95" s="273"/>
      <c r="R95" s="140"/>
      <c r="S95" s="5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220"/>
      <c r="B96" s="291"/>
      <c r="C96" s="274"/>
      <c r="D96" s="274"/>
      <c r="E96" s="220"/>
      <c r="F96" s="220"/>
      <c r="G96" s="220"/>
      <c r="H96" s="220"/>
      <c r="I96" s="222"/>
      <c r="J96" s="222"/>
      <c r="K96" s="220"/>
      <c r="L96" s="294"/>
      <c r="M96" s="296"/>
      <c r="N96" s="220"/>
      <c r="O96" s="222"/>
      <c r="P96" s="291"/>
      <c r="Q96" s="273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38.25" customHeight="1">
      <c r="A97" s="93" t="s">
        <v>615</v>
      </c>
      <c r="B97" s="148"/>
      <c r="C97" s="148"/>
      <c r="D97" s="149"/>
      <c r="E97" s="129"/>
      <c r="F97" s="6"/>
      <c r="G97" s="6"/>
      <c r="H97" s="130"/>
      <c r="I97" s="150"/>
      <c r="J97" s="1"/>
      <c r="K97" s="6"/>
      <c r="L97" s="6"/>
      <c r="M97" s="6"/>
      <c r="N97" s="1"/>
      <c r="O97" s="1"/>
      <c r="R97" s="1"/>
      <c r="S97" s="6"/>
      <c r="T97" s="1"/>
      <c r="U97" s="1"/>
      <c r="V97" s="1"/>
      <c r="W97" s="1"/>
      <c r="X97" s="1"/>
      <c r="Y97" s="6"/>
      <c r="Z97" s="1"/>
      <c r="AA97" s="1"/>
      <c r="AB97" s="1"/>
      <c r="AC97" s="1"/>
      <c r="AD97" s="1"/>
      <c r="AE97" s="6"/>
      <c r="AF97" s="1"/>
      <c r="AG97" s="1"/>
      <c r="AH97" s="1"/>
      <c r="AI97" s="1"/>
      <c r="AJ97" s="1"/>
      <c r="AK97" s="6"/>
      <c r="AL97" s="1"/>
    </row>
    <row r="98" spans="1:39" ht="38.25">
      <c r="A98" s="94" t="s">
        <v>16</v>
      </c>
      <c r="B98" s="95" t="s">
        <v>566</v>
      </c>
      <c r="C98" s="95"/>
      <c r="D98" s="96" t="s">
        <v>578</v>
      </c>
      <c r="E98" s="95" t="s">
        <v>579</v>
      </c>
      <c r="F98" s="95" t="s">
        <v>580</v>
      </c>
      <c r="G98" s="95" t="s">
        <v>581</v>
      </c>
      <c r="H98" s="95" t="s">
        <v>582</v>
      </c>
      <c r="I98" s="95" t="s">
        <v>583</v>
      </c>
      <c r="J98" s="94" t="s">
        <v>584</v>
      </c>
      <c r="K98" s="133" t="s">
        <v>602</v>
      </c>
      <c r="L98" s="134" t="s">
        <v>586</v>
      </c>
      <c r="M98" s="97" t="s">
        <v>587</v>
      </c>
      <c r="N98" s="95" t="s">
        <v>588</v>
      </c>
      <c r="O98" s="96" t="s">
        <v>589</v>
      </c>
      <c r="P98" s="231" t="s">
        <v>590</v>
      </c>
      <c r="Q98" s="233" t="s">
        <v>880</v>
      </c>
      <c r="R98" s="37"/>
      <c r="S98" s="6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</row>
    <row r="99" spans="1:39" ht="14.25" customHeight="1">
      <c r="A99" s="98">
        <v>1</v>
      </c>
      <c r="B99" s="99">
        <v>45252</v>
      </c>
      <c r="C99" s="143"/>
      <c r="D99" s="143" t="s">
        <v>365</v>
      </c>
      <c r="E99" s="98" t="s">
        <v>591</v>
      </c>
      <c r="F99" s="98" t="s">
        <v>899</v>
      </c>
      <c r="G99" s="98">
        <v>2480</v>
      </c>
      <c r="H99" s="98"/>
      <c r="I99" s="98" t="s">
        <v>900</v>
      </c>
      <c r="J99" s="100" t="s">
        <v>592</v>
      </c>
      <c r="K99" s="100"/>
      <c r="L99" s="101"/>
      <c r="M99" s="298"/>
      <c r="N99" s="295"/>
      <c r="O99" s="299"/>
      <c r="P99" s="224">
        <f>VLOOKUP(D99,'MidCap Intra'!$B$11:$C$568,2,0)</f>
        <v>2690.6</v>
      </c>
      <c r="Q99" s="221"/>
      <c r="R99" s="37"/>
      <c r="S99" s="37" t="s">
        <v>593</v>
      </c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</row>
    <row r="100" spans="1:39" ht="14.25" customHeight="1">
      <c r="A100" s="98">
        <v>2</v>
      </c>
      <c r="B100" s="99">
        <v>45261</v>
      </c>
      <c r="C100" s="143"/>
      <c r="D100" s="143" t="s">
        <v>406</v>
      </c>
      <c r="E100" s="98" t="s">
        <v>591</v>
      </c>
      <c r="F100" s="98" t="s">
        <v>923</v>
      </c>
      <c r="G100" s="98">
        <v>477</v>
      </c>
      <c r="H100" s="98"/>
      <c r="I100" s="98" t="s">
        <v>924</v>
      </c>
      <c r="J100" s="100" t="s">
        <v>592</v>
      </c>
      <c r="K100" s="100"/>
      <c r="L100" s="297"/>
      <c r="M100" s="228"/>
      <c r="N100" s="222"/>
      <c r="O100" s="229"/>
      <c r="P100" s="224">
        <f>VLOOKUP(D100,'MidCap Intra'!$B$11:$C$568,2,0)</f>
        <v>537.75</v>
      </c>
      <c r="Q100" s="221"/>
      <c r="R100" s="37"/>
      <c r="S100" s="37" t="s">
        <v>593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</row>
    <row r="101" spans="1:39" ht="14.25" customHeight="1">
      <c r="A101" s="98">
        <v>3</v>
      </c>
      <c r="B101" s="99">
        <v>45271</v>
      </c>
      <c r="C101" s="143"/>
      <c r="D101" s="143" t="s">
        <v>447</v>
      </c>
      <c r="E101" s="98" t="s">
        <v>591</v>
      </c>
      <c r="F101" s="98" t="s">
        <v>1010</v>
      </c>
      <c r="G101" s="98">
        <v>390</v>
      </c>
      <c r="H101" s="98"/>
      <c r="I101" s="98" t="s">
        <v>999</v>
      </c>
      <c r="J101" s="100" t="s">
        <v>592</v>
      </c>
      <c r="K101" s="100"/>
      <c r="L101" s="297"/>
      <c r="M101" s="228"/>
      <c r="N101" s="222"/>
      <c r="O101" s="229"/>
      <c r="P101" s="224">
        <f>VLOOKUP(D101,'MidCap Intra'!$B$11:$C$568,2,0)</f>
        <v>473.05</v>
      </c>
      <c r="Q101" s="221"/>
      <c r="R101" s="37"/>
      <c r="S101" s="37" t="s">
        <v>593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</row>
    <row r="102" spans="1:39" ht="14.25" customHeight="1">
      <c r="A102" s="98"/>
      <c r="B102" s="99"/>
      <c r="C102" s="143"/>
      <c r="D102" s="143"/>
      <c r="E102" s="98"/>
      <c r="F102" s="98"/>
      <c r="G102" s="98"/>
      <c r="H102" s="98"/>
      <c r="I102" s="98"/>
      <c r="J102" s="100"/>
      <c r="K102" s="100"/>
      <c r="L102" s="297"/>
      <c r="M102" s="228"/>
      <c r="N102" s="222"/>
      <c r="O102" s="229"/>
      <c r="P102" s="221"/>
      <c r="Q102" s="221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</row>
    <row r="103" spans="1:39" ht="12.75" customHeight="1">
      <c r="A103" s="98"/>
      <c r="B103" s="99"/>
      <c r="C103" s="143"/>
      <c r="D103" s="143"/>
      <c r="E103" s="98"/>
      <c r="F103" s="98"/>
      <c r="G103" s="98"/>
      <c r="H103" s="98"/>
      <c r="I103" s="98"/>
      <c r="J103" s="100"/>
      <c r="K103" s="100"/>
      <c r="L103" s="297"/>
      <c r="M103" s="300"/>
      <c r="N103" s="222"/>
      <c r="O103" s="222"/>
      <c r="P103" s="221"/>
      <c r="Q103" s="221"/>
      <c r="S103" s="6"/>
      <c r="T103" s="1"/>
      <c r="U103" s="1"/>
      <c r="V103" s="1"/>
      <c r="W103" s="1"/>
      <c r="X103" s="1"/>
      <c r="Y103" s="1"/>
      <c r="Z103" s="1"/>
    </row>
    <row r="104" spans="1:39" ht="12.75" customHeight="1">
      <c r="A104" s="115" t="s">
        <v>595</v>
      </c>
      <c r="B104" s="115"/>
      <c r="C104" s="115"/>
      <c r="D104" s="115"/>
      <c r="E104" s="37"/>
      <c r="F104" s="122" t="s">
        <v>597</v>
      </c>
      <c r="G104" s="55"/>
      <c r="H104" s="55"/>
      <c r="I104" s="55"/>
      <c r="J104" s="6"/>
      <c r="K104" s="135"/>
      <c r="L104" s="136"/>
      <c r="M104" s="6"/>
      <c r="N104" s="105"/>
      <c r="O104" s="151"/>
      <c r="P104" s="1"/>
      <c r="Q104" s="242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39" ht="12.75" customHeight="1">
      <c r="A105" s="121" t="s">
        <v>596</v>
      </c>
      <c r="B105" s="115"/>
      <c r="C105" s="115"/>
      <c r="D105" s="115"/>
      <c r="E105" s="6"/>
      <c r="F105" s="122" t="s">
        <v>600</v>
      </c>
      <c r="G105" s="6"/>
      <c r="H105" s="6" t="s">
        <v>617</v>
      </c>
      <c r="I105" s="6"/>
      <c r="J105" s="1"/>
      <c r="K105" s="6"/>
      <c r="L105" s="6"/>
      <c r="M105" s="6"/>
      <c r="N105" s="1"/>
      <c r="O105" s="1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39" ht="12.75" customHeight="1">
      <c r="A106" s="121"/>
      <c r="B106" s="115"/>
      <c r="C106" s="115"/>
      <c r="D106" s="115"/>
      <c r="E106" s="6"/>
      <c r="F106" s="122"/>
      <c r="G106" s="6"/>
      <c r="H106" s="6"/>
      <c r="I106" s="6"/>
      <c r="J106" s="1"/>
      <c r="K106" s="6"/>
      <c r="L106" s="6"/>
      <c r="M106" s="6"/>
      <c r="N106" s="1"/>
      <c r="O106" s="1"/>
      <c r="R106" s="1"/>
      <c r="S106" s="55"/>
      <c r="T106" s="1"/>
      <c r="U106" s="1"/>
      <c r="V106" s="1"/>
      <c r="W106" s="1"/>
      <c r="X106" s="1"/>
      <c r="Y106" s="1"/>
      <c r="Z106" s="1"/>
      <c r="AA106" s="1"/>
    </row>
    <row r="107" spans="1:39" ht="12.75" customHeight="1">
      <c r="A107" s="121"/>
      <c r="B107" s="115"/>
      <c r="C107" s="115"/>
      <c r="D107" s="115"/>
      <c r="E107" s="6"/>
      <c r="F107" s="122"/>
      <c r="G107" s="55"/>
      <c r="H107" s="37"/>
      <c r="I107" s="55"/>
      <c r="J107" s="6"/>
      <c r="K107" s="135"/>
      <c r="L107" s="136"/>
      <c r="M107" s="6"/>
      <c r="N107" s="105"/>
      <c r="O107" s="137"/>
      <c r="P107" s="1"/>
      <c r="Q107" s="242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39" ht="12.75" customHeight="1">
      <c r="A108" s="121"/>
      <c r="B108" s="115"/>
      <c r="C108" s="115"/>
      <c r="D108" s="115"/>
      <c r="E108" s="6"/>
      <c r="F108" s="122"/>
      <c r="G108" s="55"/>
      <c r="H108" s="37"/>
      <c r="I108" s="55"/>
      <c r="J108" s="6"/>
      <c r="K108" s="135"/>
      <c r="L108" s="136"/>
      <c r="M108" s="6"/>
      <c r="N108" s="105"/>
      <c r="O108" s="137"/>
      <c r="P108" s="1"/>
      <c r="Q108" s="242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39" ht="12.75" customHeight="1">
      <c r="A109" s="121"/>
      <c r="B109" s="115"/>
      <c r="C109" s="115"/>
      <c r="D109" s="115"/>
      <c r="E109" s="6"/>
      <c r="F109" s="122"/>
      <c r="G109" s="55"/>
      <c r="H109" s="37"/>
      <c r="I109" s="55"/>
      <c r="J109" s="6"/>
      <c r="K109" s="135"/>
      <c r="L109" s="136"/>
      <c r="M109" s="6"/>
      <c r="N109" s="105"/>
      <c r="O109" s="137"/>
      <c r="P109" s="1"/>
      <c r="Q109" s="242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39" ht="12.75" customHeight="1">
      <c r="A110" s="121"/>
      <c r="B110" s="115"/>
      <c r="C110" s="115"/>
      <c r="D110" s="115"/>
      <c r="E110" s="6"/>
      <c r="F110" s="122"/>
      <c r="G110" s="55"/>
      <c r="H110" s="37"/>
      <c r="I110" s="55"/>
      <c r="J110" s="6"/>
      <c r="K110" s="135"/>
      <c r="L110" s="136"/>
      <c r="M110" s="6"/>
      <c r="N110" s="105"/>
      <c r="O110" s="137"/>
      <c r="P110" s="1"/>
      <c r="Q110" s="242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39" ht="12.75" customHeight="1">
      <c r="A111" s="121"/>
      <c r="B111" s="115"/>
      <c r="C111" s="115"/>
      <c r="D111" s="115"/>
      <c r="E111" s="6"/>
      <c r="F111" s="122"/>
      <c r="G111" s="55"/>
      <c r="H111" s="37"/>
      <c r="I111" s="55"/>
      <c r="J111" s="6"/>
      <c r="K111" s="135"/>
      <c r="L111" s="136"/>
      <c r="M111" s="6"/>
      <c r="N111" s="105"/>
      <c r="O111" s="137"/>
      <c r="P111" s="1"/>
      <c r="Q111" s="242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39" ht="12.75" customHeight="1">
      <c r="A112" s="121"/>
      <c r="B112" s="115"/>
      <c r="C112" s="115"/>
      <c r="D112" s="115"/>
      <c r="E112" s="6"/>
      <c r="F112" s="122"/>
      <c r="G112" s="55"/>
      <c r="H112" s="37"/>
      <c r="I112" s="55"/>
      <c r="J112" s="6"/>
      <c r="K112" s="135"/>
      <c r="L112" s="136"/>
      <c r="M112" s="6"/>
      <c r="N112" s="105"/>
      <c r="O112" s="137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55"/>
      <c r="B113" s="104"/>
      <c r="C113" s="104"/>
      <c r="D113" s="37"/>
      <c r="E113" s="55"/>
      <c r="F113" s="55"/>
      <c r="G113" s="55"/>
      <c r="H113" s="37"/>
      <c r="I113" s="55"/>
      <c r="J113" s="6"/>
      <c r="K113" s="135"/>
      <c r="L113" s="136"/>
      <c r="M113" s="6"/>
      <c r="N113" s="105"/>
      <c r="O113" s="137"/>
      <c r="P113" s="1"/>
      <c r="Q113" s="242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38.25" customHeight="1">
      <c r="A114" s="37"/>
      <c r="B114" s="152" t="s">
        <v>618</v>
      </c>
      <c r="C114" s="152"/>
      <c r="D114" s="152"/>
      <c r="E114" s="152"/>
      <c r="F114" s="6"/>
      <c r="G114" s="6"/>
      <c r="H114" s="131"/>
      <c r="I114" s="6"/>
      <c r="J114" s="131"/>
      <c r="K114" s="132"/>
      <c r="L114" s="6"/>
      <c r="M114" s="6"/>
      <c r="N114" s="1"/>
      <c r="O114" s="1"/>
      <c r="P114" s="1"/>
      <c r="Q114" s="242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94" t="s">
        <v>16</v>
      </c>
      <c r="B115" s="95" t="s">
        <v>566</v>
      </c>
      <c r="C115" s="95"/>
      <c r="D115" s="96" t="s">
        <v>578</v>
      </c>
      <c r="E115" s="95" t="s">
        <v>579</v>
      </c>
      <c r="F115" s="95" t="s">
        <v>580</v>
      </c>
      <c r="G115" s="95" t="s">
        <v>619</v>
      </c>
      <c r="H115" s="95" t="s">
        <v>620</v>
      </c>
      <c r="I115" s="95" t="s">
        <v>583</v>
      </c>
      <c r="J115" s="153" t="s">
        <v>584</v>
      </c>
      <c r="K115" s="95" t="s">
        <v>585</v>
      </c>
      <c r="L115" s="95" t="s">
        <v>621</v>
      </c>
      <c r="M115" s="95" t="s">
        <v>588</v>
      </c>
      <c r="N115" s="96" t="s">
        <v>589</v>
      </c>
      <c r="O115" s="1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1</v>
      </c>
      <c r="B116" s="155">
        <v>41579</v>
      </c>
      <c r="C116" s="155"/>
      <c r="D116" s="156" t="s">
        <v>622</v>
      </c>
      <c r="E116" s="157" t="s">
        <v>591</v>
      </c>
      <c r="F116" s="158">
        <v>82</v>
      </c>
      <c r="G116" s="157" t="s">
        <v>623</v>
      </c>
      <c r="H116" s="157">
        <v>100</v>
      </c>
      <c r="I116" s="159">
        <v>100</v>
      </c>
      <c r="J116" s="160" t="s">
        <v>624</v>
      </c>
      <c r="K116" s="161">
        <f t="shared" ref="K116:K168" si="72">H116-F116</f>
        <v>18</v>
      </c>
      <c r="L116" s="162">
        <f t="shared" ref="L116:L168" si="73">K116/F116</f>
        <v>0.21951219512195122</v>
      </c>
      <c r="M116" s="157" t="s">
        <v>594</v>
      </c>
      <c r="N116" s="163">
        <v>42657</v>
      </c>
      <c r="O116" s="1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2</v>
      </c>
      <c r="B117" s="155">
        <v>41794</v>
      </c>
      <c r="C117" s="155"/>
      <c r="D117" s="156" t="s">
        <v>625</v>
      </c>
      <c r="E117" s="157" t="s">
        <v>603</v>
      </c>
      <c r="F117" s="158">
        <v>257</v>
      </c>
      <c r="G117" s="157" t="s">
        <v>623</v>
      </c>
      <c r="H117" s="157">
        <v>300</v>
      </c>
      <c r="I117" s="159">
        <v>300</v>
      </c>
      <c r="J117" s="160" t="s">
        <v>624</v>
      </c>
      <c r="K117" s="161">
        <f t="shared" si="72"/>
        <v>43</v>
      </c>
      <c r="L117" s="162">
        <f t="shared" si="73"/>
        <v>0.16731517509727625</v>
      </c>
      <c r="M117" s="157" t="s">
        <v>594</v>
      </c>
      <c r="N117" s="163">
        <v>41822</v>
      </c>
      <c r="O117" s="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3</v>
      </c>
      <c r="B118" s="155">
        <v>41828</v>
      </c>
      <c r="C118" s="155"/>
      <c r="D118" s="156" t="s">
        <v>626</v>
      </c>
      <c r="E118" s="157" t="s">
        <v>603</v>
      </c>
      <c r="F118" s="158">
        <v>393</v>
      </c>
      <c r="G118" s="157" t="s">
        <v>623</v>
      </c>
      <c r="H118" s="157">
        <v>468</v>
      </c>
      <c r="I118" s="159">
        <v>468</v>
      </c>
      <c r="J118" s="160" t="s">
        <v>624</v>
      </c>
      <c r="K118" s="161">
        <f t="shared" si="72"/>
        <v>75</v>
      </c>
      <c r="L118" s="162">
        <f t="shared" si="73"/>
        <v>0.19083969465648856</v>
      </c>
      <c r="M118" s="157" t="s">
        <v>594</v>
      </c>
      <c r="N118" s="163">
        <v>41863</v>
      </c>
      <c r="O118" s="1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4</v>
      </c>
      <c r="B119" s="155">
        <v>41857</v>
      </c>
      <c r="C119" s="155"/>
      <c r="D119" s="156" t="s">
        <v>627</v>
      </c>
      <c r="E119" s="157" t="s">
        <v>603</v>
      </c>
      <c r="F119" s="158">
        <v>205</v>
      </c>
      <c r="G119" s="157" t="s">
        <v>623</v>
      </c>
      <c r="H119" s="157">
        <v>275</v>
      </c>
      <c r="I119" s="159">
        <v>250</v>
      </c>
      <c r="J119" s="160" t="s">
        <v>624</v>
      </c>
      <c r="K119" s="161">
        <f t="shared" si="72"/>
        <v>70</v>
      </c>
      <c r="L119" s="162">
        <f t="shared" si="73"/>
        <v>0.34146341463414637</v>
      </c>
      <c r="M119" s="157" t="s">
        <v>594</v>
      </c>
      <c r="N119" s="163">
        <v>41962</v>
      </c>
      <c r="O119" s="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5</v>
      </c>
      <c r="B120" s="155">
        <v>41886</v>
      </c>
      <c r="C120" s="155"/>
      <c r="D120" s="156" t="s">
        <v>628</v>
      </c>
      <c r="E120" s="157" t="s">
        <v>603</v>
      </c>
      <c r="F120" s="158">
        <v>162</v>
      </c>
      <c r="G120" s="157" t="s">
        <v>623</v>
      </c>
      <c r="H120" s="157">
        <v>190</v>
      </c>
      <c r="I120" s="159">
        <v>190</v>
      </c>
      <c r="J120" s="160" t="s">
        <v>624</v>
      </c>
      <c r="K120" s="161">
        <f t="shared" si="72"/>
        <v>28</v>
      </c>
      <c r="L120" s="162">
        <f t="shared" si="73"/>
        <v>0.1728395061728395</v>
      </c>
      <c r="M120" s="157" t="s">
        <v>594</v>
      </c>
      <c r="N120" s="163">
        <v>42006</v>
      </c>
      <c r="O120" s="1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6</v>
      </c>
      <c r="B121" s="155">
        <v>41886</v>
      </c>
      <c r="C121" s="155"/>
      <c r="D121" s="156" t="s">
        <v>629</v>
      </c>
      <c r="E121" s="157" t="s">
        <v>603</v>
      </c>
      <c r="F121" s="158">
        <v>75</v>
      </c>
      <c r="G121" s="157" t="s">
        <v>623</v>
      </c>
      <c r="H121" s="157">
        <v>91.5</v>
      </c>
      <c r="I121" s="159" t="s">
        <v>616</v>
      </c>
      <c r="J121" s="160" t="s">
        <v>630</v>
      </c>
      <c r="K121" s="161">
        <f t="shared" si="72"/>
        <v>16.5</v>
      </c>
      <c r="L121" s="162">
        <f t="shared" si="73"/>
        <v>0.22</v>
      </c>
      <c r="M121" s="157" t="s">
        <v>594</v>
      </c>
      <c r="N121" s="163">
        <v>41954</v>
      </c>
      <c r="O121" s="1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7</v>
      </c>
      <c r="B122" s="155">
        <v>41913</v>
      </c>
      <c r="C122" s="155"/>
      <c r="D122" s="156" t="s">
        <v>631</v>
      </c>
      <c r="E122" s="157" t="s">
        <v>603</v>
      </c>
      <c r="F122" s="158">
        <v>850</v>
      </c>
      <c r="G122" s="157" t="s">
        <v>623</v>
      </c>
      <c r="H122" s="157">
        <v>982.5</v>
      </c>
      <c r="I122" s="159">
        <v>1050</v>
      </c>
      <c r="J122" s="160" t="s">
        <v>632</v>
      </c>
      <c r="K122" s="161">
        <f t="shared" si="72"/>
        <v>132.5</v>
      </c>
      <c r="L122" s="162">
        <f t="shared" si="73"/>
        <v>0.15588235294117647</v>
      </c>
      <c r="M122" s="157" t="s">
        <v>594</v>
      </c>
      <c r="N122" s="163">
        <v>42039</v>
      </c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8</v>
      </c>
      <c r="B123" s="155">
        <v>41913</v>
      </c>
      <c r="C123" s="155"/>
      <c r="D123" s="156" t="s">
        <v>633</v>
      </c>
      <c r="E123" s="157" t="s">
        <v>603</v>
      </c>
      <c r="F123" s="158">
        <v>475</v>
      </c>
      <c r="G123" s="157" t="s">
        <v>623</v>
      </c>
      <c r="H123" s="157">
        <v>515</v>
      </c>
      <c r="I123" s="159">
        <v>600</v>
      </c>
      <c r="J123" s="160" t="s">
        <v>634</v>
      </c>
      <c r="K123" s="161">
        <f t="shared" si="72"/>
        <v>40</v>
      </c>
      <c r="L123" s="162">
        <f t="shared" si="73"/>
        <v>8.4210526315789472E-2</v>
      </c>
      <c r="M123" s="157" t="s">
        <v>594</v>
      </c>
      <c r="N123" s="163">
        <v>41939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9</v>
      </c>
      <c r="B124" s="155">
        <v>41913</v>
      </c>
      <c r="C124" s="155"/>
      <c r="D124" s="156" t="s">
        <v>635</v>
      </c>
      <c r="E124" s="157" t="s">
        <v>603</v>
      </c>
      <c r="F124" s="158">
        <v>86</v>
      </c>
      <c r="G124" s="157" t="s">
        <v>623</v>
      </c>
      <c r="H124" s="157">
        <v>99</v>
      </c>
      <c r="I124" s="159">
        <v>140</v>
      </c>
      <c r="J124" s="160" t="s">
        <v>636</v>
      </c>
      <c r="K124" s="161">
        <f t="shared" si="72"/>
        <v>13</v>
      </c>
      <c r="L124" s="162">
        <f t="shared" si="73"/>
        <v>0.15116279069767441</v>
      </c>
      <c r="M124" s="157" t="s">
        <v>594</v>
      </c>
      <c r="N124" s="163">
        <v>41939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10</v>
      </c>
      <c r="B125" s="155">
        <v>41926</v>
      </c>
      <c r="C125" s="155"/>
      <c r="D125" s="156" t="s">
        <v>637</v>
      </c>
      <c r="E125" s="157" t="s">
        <v>603</v>
      </c>
      <c r="F125" s="158">
        <v>496.6</v>
      </c>
      <c r="G125" s="157" t="s">
        <v>623</v>
      </c>
      <c r="H125" s="157">
        <v>621</v>
      </c>
      <c r="I125" s="159">
        <v>580</v>
      </c>
      <c r="J125" s="160" t="s">
        <v>624</v>
      </c>
      <c r="K125" s="161">
        <f t="shared" si="72"/>
        <v>124.39999999999998</v>
      </c>
      <c r="L125" s="162">
        <f t="shared" si="73"/>
        <v>0.25050342327829234</v>
      </c>
      <c r="M125" s="157" t="s">
        <v>594</v>
      </c>
      <c r="N125" s="163">
        <v>42605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11</v>
      </c>
      <c r="B126" s="155">
        <v>41926</v>
      </c>
      <c r="C126" s="155"/>
      <c r="D126" s="156" t="s">
        <v>638</v>
      </c>
      <c r="E126" s="157" t="s">
        <v>603</v>
      </c>
      <c r="F126" s="158">
        <v>2481.9</v>
      </c>
      <c r="G126" s="157" t="s">
        <v>623</v>
      </c>
      <c r="H126" s="157">
        <v>2840</v>
      </c>
      <c r="I126" s="159">
        <v>2870</v>
      </c>
      <c r="J126" s="160" t="s">
        <v>639</v>
      </c>
      <c r="K126" s="161">
        <f t="shared" si="72"/>
        <v>358.09999999999991</v>
      </c>
      <c r="L126" s="162">
        <f t="shared" si="73"/>
        <v>0.14428462065353154</v>
      </c>
      <c r="M126" s="157" t="s">
        <v>594</v>
      </c>
      <c r="N126" s="163">
        <v>42017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12</v>
      </c>
      <c r="B127" s="155">
        <v>41928</v>
      </c>
      <c r="C127" s="155"/>
      <c r="D127" s="156" t="s">
        <v>640</v>
      </c>
      <c r="E127" s="157" t="s">
        <v>603</v>
      </c>
      <c r="F127" s="158">
        <v>84.5</v>
      </c>
      <c r="G127" s="157" t="s">
        <v>623</v>
      </c>
      <c r="H127" s="157">
        <v>93</v>
      </c>
      <c r="I127" s="159">
        <v>110</v>
      </c>
      <c r="J127" s="160" t="s">
        <v>641</v>
      </c>
      <c r="K127" s="161">
        <f t="shared" si="72"/>
        <v>8.5</v>
      </c>
      <c r="L127" s="162">
        <f t="shared" si="73"/>
        <v>0.10059171597633136</v>
      </c>
      <c r="M127" s="157" t="s">
        <v>594</v>
      </c>
      <c r="N127" s="163">
        <v>41939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13</v>
      </c>
      <c r="B128" s="155">
        <v>41928</v>
      </c>
      <c r="C128" s="155"/>
      <c r="D128" s="156" t="s">
        <v>642</v>
      </c>
      <c r="E128" s="157" t="s">
        <v>603</v>
      </c>
      <c r="F128" s="158">
        <v>401</v>
      </c>
      <c r="G128" s="157" t="s">
        <v>623</v>
      </c>
      <c r="H128" s="157">
        <v>428</v>
      </c>
      <c r="I128" s="159">
        <v>450</v>
      </c>
      <c r="J128" s="160" t="s">
        <v>643</v>
      </c>
      <c r="K128" s="161">
        <f t="shared" si="72"/>
        <v>27</v>
      </c>
      <c r="L128" s="162">
        <f t="shared" si="73"/>
        <v>6.7331670822942641E-2</v>
      </c>
      <c r="M128" s="157" t="s">
        <v>594</v>
      </c>
      <c r="N128" s="163">
        <v>42020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14</v>
      </c>
      <c r="B129" s="155">
        <v>41928</v>
      </c>
      <c r="C129" s="155"/>
      <c r="D129" s="156" t="s">
        <v>644</v>
      </c>
      <c r="E129" s="157" t="s">
        <v>603</v>
      </c>
      <c r="F129" s="158">
        <v>101</v>
      </c>
      <c r="G129" s="157" t="s">
        <v>623</v>
      </c>
      <c r="H129" s="157">
        <v>112</v>
      </c>
      <c r="I129" s="159">
        <v>120</v>
      </c>
      <c r="J129" s="160" t="s">
        <v>645</v>
      </c>
      <c r="K129" s="161">
        <f t="shared" si="72"/>
        <v>11</v>
      </c>
      <c r="L129" s="162">
        <f t="shared" si="73"/>
        <v>0.10891089108910891</v>
      </c>
      <c r="M129" s="157" t="s">
        <v>594</v>
      </c>
      <c r="N129" s="163">
        <v>41939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15</v>
      </c>
      <c r="B130" s="155">
        <v>41954</v>
      </c>
      <c r="C130" s="155"/>
      <c r="D130" s="156" t="s">
        <v>646</v>
      </c>
      <c r="E130" s="157" t="s">
        <v>603</v>
      </c>
      <c r="F130" s="158">
        <v>59</v>
      </c>
      <c r="G130" s="157" t="s">
        <v>623</v>
      </c>
      <c r="H130" s="157">
        <v>76</v>
      </c>
      <c r="I130" s="159">
        <v>76</v>
      </c>
      <c r="J130" s="160" t="s">
        <v>624</v>
      </c>
      <c r="K130" s="161">
        <f t="shared" si="72"/>
        <v>17</v>
      </c>
      <c r="L130" s="162">
        <f t="shared" si="73"/>
        <v>0.28813559322033899</v>
      </c>
      <c r="M130" s="157" t="s">
        <v>594</v>
      </c>
      <c r="N130" s="163">
        <v>43032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16</v>
      </c>
      <c r="B131" s="155">
        <v>41954</v>
      </c>
      <c r="C131" s="155"/>
      <c r="D131" s="156" t="s">
        <v>635</v>
      </c>
      <c r="E131" s="157" t="s">
        <v>603</v>
      </c>
      <c r="F131" s="158">
        <v>99</v>
      </c>
      <c r="G131" s="157" t="s">
        <v>623</v>
      </c>
      <c r="H131" s="157">
        <v>120</v>
      </c>
      <c r="I131" s="159">
        <v>120</v>
      </c>
      <c r="J131" s="160" t="s">
        <v>612</v>
      </c>
      <c r="K131" s="161">
        <f t="shared" si="72"/>
        <v>21</v>
      </c>
      <c r="L131" s="162">
        <f t="shared" si="73"/>
        <v>0.21212121212121213</v>
      </c>
      <c r="M131" s="157" t="s">
        <v>594</v>
      </c>
      <c r="N131" s="163">
        <v>41960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17</v>
      </c>
      <c r="B132" s="155">
        <v>41956</v>
      </c>
      <c r="C132" s="155"/>
      <c r="D132" s="156" t="s">
        <v>647</v>
      </c>
      <c r="E132" s="157" t="s">
        <v>603</v>
      </c>
      <c r="F132" s="158">
        <v>22</v>
      </c>
      <c r="G132" s="157" t="s">
        <v>623</v>
      </c>
      <c r="H132" s="157">
        <v>33.549999999999997</v>
      </c>
      <c r="I132" s="159">
        <v>32</v>
      </c>
      <c r="J132" s="160" t="s">
        <v>648</v>
      </c>
      <c r="K132" s="161">
        <f t="shared" si="72"/>
        <v>11.549999999999997</v>
      </c>
      <c r="L132" s="162">
        <f t="shared" si="73"/>
        <v>0.52499999999999991</v>
      </c>
      <c r="M132" s="157" t="s">
        <v>594</v>
      </c>
      <c r="N132" s="163">
        <v>42188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18</v>
      </c>
      <c r="B133" s="155">
        <v>41976</v>
      </c>
      <c r="C133" s="155"/>
      <c r="D133" s="156" t="s">
        <v>649</v>
      </c>
      <c r="E133" s="157" t="s">
        <v>603</v>
      </c>
      <c r="F133" s="158">
        <v>440</v>
      </c>
      <c r="G133" s="157" t="s">
        <v>623</v>
      </c>
      <c r="H133" s="157">
        <v>520</v>
      </c>
      <c r="I133" s="159">
        <v>520</v>
      </c>
      <c r="J133" s="160" t="s">
        <v>650</v>
      </c>
      <c r="K133" s="161">
        <f t="shared" si="72"/>
        <v>80</v>
      </c>
      <c r="L133" s="162">
        <f t="shared" si="73"/>
        <v>0.18181818181818182</v>
      </c>
      <c r="M133" s="157" t="s">
        <v>594</v>
      </c>
      <c r="N133" s="163">
        <v>42208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19</v>
      </c>
      <c r="B134" s="155">
        <v>41976</v>
      </c>
      <c r="C134" s="155"/>
      <c r="D134" s="156" t="s">
        <v>651</v>
      </c>
      <c r="E134" s="157" t="s">
        <v>603</v>
      </c>
      <c r="F134" s="158">
        <v>360</v>
      </c>
      <c r="G134" s="157" t="s">
        <v>623</v>
      </c>
      <c r="H134" s="157">
        <v>427</v>
      </c>
      <c r="I134" s="159">
        <v>425</v>
      </c>
      <c r="J134" s="160" t="s">
        <v>652</v>
      </c>
      <c r="K134" s="161">
        <f t="shared" si="72"/>
        <v>67</v>
      </c>
      <c r="L134" s="162">
        <f t="shared" si="73"/>
        <v>0.18611111111111112</v>
      </c>
      <c r="M134" s="157" t="s">
        <v>594</v>
      </c>
      <c r="N134" s="163">
        <v>42058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20</v>
      </c>
      <c r="B135" s="155">
        <v>42012</v>
      </c>
      <c r="C135" s="155"/>
      <c r="D135" s="156" t="s">
        <v>653</v>
      </c>
      <c r="E135" s="157" t="s">
        <v>603</v>
      </c>
      <c r="F135" s="158">
        <v>360</v>
      </c>
      <c r="G135" s="157" t="s">
        <v>623</v>
      </c>
      <c r="H135" s="157">
        <v>455</v>
      </c>
      <c r="I135" s="159">
        <v>420</v>
      </c>
      <c r="J135" s="160" t="s">
        <v>654</v>
      </c>
      <c r="K135" s="161">
        <f t="shared" si="72"/>
        <v>95</v>
      </c>
      <c r="L135" s="162">
        <f t="shared" si="73"/>
        <v>0.2638888888888889</v>
      </c>
      <c r="M135" s="157" t="s">
        <v>594</v>
      </c>
      <c r="N135" s="163">
        <v>42024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21</v>
      </c>
      <c r="B136" s="155">
        <v>42012</v>
      </c>
      <c r="C136" s="155"/>
      <c r="D136" s="156" t="s">
        <v>655</v>
      </c>
      <c r="E136" s="157" t="s">
        <v>603</v>
      </c>
      <c r="F136" s="158">
        <v>130</v>
      </c>
      <c r="G136" s="157"/>
      <c r="H136" s="157">
        <v>175.5</v>
      </c>
      <c r="I136" s="159">
        <v>165</v>
      </c>
      <c r="J136" s="160" t="s">
        <v>656</v>
      </c>
      <c r="K136" s="161">
        <f t="shared" si="72"/>
        <v>45.5</v>
      </c>
      <c r="L136" s="162">
        <f t="shared" si="73"/>
        <v>0.35</v>
      </c>
      <c r="M136" s="157" t="s">
        <v>594</v>
      </c>
      <c r="N136" s="163">
        <v>43088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22</v>
      </c>
      <c r="B137" s="155">
        <v>42040</v>
      </c>
      <c r="C137" s="155"/>
      <c r="D137" s="156" t="s">
        <v>403</v>
      </c>
      <c r="E137" s="157" t="s">
        <v>591</v>
      </c>
      <c r="F137" s="158">
        <v>98</v>
      </c>
      <c r="G137" s="157"/>
      <c r="H137" s="157">
        <v>120</v>
      </c>
      <c r="I137" s="159">
        <v>120</v>
      </c>
      <c r="J137" s="160" t="s">
        <v>624</v>
      </c>
      <c r="K137" s="161">
        <f t="shared" si="72"/>
        <v>22</v>
      </c>
      <c r="L137" s="162">
        <f t="shared" si="73"/>
        <v>0.22448979591836735</v>
      </c>
      <c r="M137" s="157" t="s">
        <v>594</v>
      </c>
      <c r="N137" s="163">
        <v>42753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23</v>
      </c>
      <c r="B138" s="155">
        <v>42040</v>
      </c>
      <c r="C138" s="155"/>
      <c r="D138" s="156" t="s">
        <v>657</v>
      </c>
      <c r="E138" s="157" t="s">
        <v>591</v>
      </c>
      <c r="F138" s="158">
        <v>196</v>
      </c>
      <c r="G138" s="157"/>
      <c r="H138" s="157">
        <v>262</v>
      </c>
      <c r="I138" s="159">
        <v>255</v>
      </c>
      <c r="J138" s="160" t="s">
        <v>624</v>
      </c>
      <c r="K138" s="161">
        <f t="shared" si="72"/>
        <v>66</v>
      </c>
      <c r="L138" s="162">
        <f t="shared" si="73"/>
        <v>0.33673469387755101</v>
      </c>
      <c r="M138" s="157" t="s">
        <v>594</v>
      </c>
      <c r="N138" s="163">
        <v>42599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64">
        <v>24</v>
      </c>
      <c r="B139" s="165">
        <v>42067</v>
      </c>
      <c r="C139" s="165"/>
      <c r="D139" s="166" t="s">
        <v>402</v>
      </c>
      <c r="E139" s="167" t="s">
        <v>591</v>
      </c>
      <c r="F139" s="168">
        <v>235</v>
      </c>
      <c r="G139" s="168"/>
      <c r="H139" s="169">
        <v>77</v>
      </c>
      <c r="I139" s="169" t="s">
        <v>658</v>
      </c>
      <c r="J139" s="170" t="s">
        <v>659</v>
      </c>
      <c r="K139" s="171">
        <f t="shared" si="72"/>
        <v>-158</v>
      </c>
      <c r="L139" s="172">
        <f t="shared" si="73"/>
        <v>-0.67234042553191486</v>
      </c>
      <c r="M139" s="168" t="s">
        <v>604</v>
      </c>
      <c r="N139" s="165">
        <v>43522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25</v>
      </c>
      <c r="B140" s="155">
        <v>42067</v>
      </c>
      <c r="C140" s="155"/>
      <c r="D140" s="156" t="s">
        <v>660</v>
      </c>
      <c r="E140" s="157" t="s">
        <v>591</v>
      </c>
      <c r="F140" s="158">
        <v>185</v>
      </c>
      <c r="G140" s="157"/>
      <c r="H140" s="157">
        <v>224</v>
      </c>
      <c r="I140" s="159" t="s">
        <v>661</v>
      </c>
      <c r="J140" s="160" t="s">
        <v>624</v>
      </c>
      <c r="K140" s="161">
        <f t="shared" si="72"/>
        <v>39</v>
      </c>
      <c r="L140" s="162">
        <f t="shared" si="73"/>
        <v>0.21081081081081082</v>
      </c>
      <c r="M140" s="157" t="s">
        <v>594</v>
      </c>
      <c r="N140" s="163">
        <v>42647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64">
        <v>26</v>
      </c>
      <c r="B141" s="165">
        <v>42090</v>
      </c>
      <c r="C141" s="165"/>
      <c r="D141" s="173" t="s">
        <v>662</v>
      </c>
      <c r="E141" s="168" t="s">
        <v>591</v>
      </c>
      <c r="F141" s="168">
        <v>49.5</v>
      </c>
      <c r="G141" s="169"/>
      <c r="H141" s="169">
        <v>15.85</v>
      </c>
      <c r="I141" s="169">
        <v>67</v>
      </c>
      <c r="J141" s="170" t="s">
        <v>663</v>
      </c>
      <c r="K141" s="169">
        <f t="shared" si="72"/>
        <v>-33.65</v>
      </c>
      <c r="L141" s="174">
        <f t="shared" si="73"/>
        <v>-0.67979797979797973</v>
      </c>
      <c r="M141" s="168" t="s">
        <v>604</v>
      </c>
      <c r="N141" s="175">
        <v>43627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27</v>
      </c>
      <c r="B142" s="155">
        <v>42093</v>
      </c>
      <c r="C142" s="155"/>
      <c r="D142" s="156" t="s">
        <v>664</v>
      </c>
      <c r="E142" s="157" t="s">
        <v>591</v>
      </c>
      <c r="F142" s="158">
        <v>183.5</v>
      </c>
      <c r="G142" s="157"/>
      <c r="H142" s="157">
        <v>219</v>
      </c>
      <c r="I142" s="159">
        <v>218</v>
      </c>
      <c r="J142" s="160" t="s">
        <v>665</v>
      </c>
      <c r="K142" s="161">
        <f t="shared" si="72"/>
        <v>35.5</v>
      </c>
      <c r="L142" s="162">
        <f t="shared" si="73"/>
        <v>0.19346049046321526</v>
      </c>
      <c r="M142" s="157" t="s">
        <v>594</v>
      </c>
      <c r="N142" s="163">
        <v>42103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28</v>
      </c>
      <c r="B143" s="155">
        <v>42114</v>
      </c>
      <c r="C143" s="155"/>
      <c r="D143" s="156" t="s">
        <v>666</v>
      </c>
      <c r="E143" s="157" t="s">
        <v>591</v>
      </c>
      <c r="F143" s="158">
        <f>(227+237)/2</f>
        <v>232</v>
      </c>
      <c r="G143" s="157"/>
      <c r="H143" s="157">
        <v>298</v>
      </c>
      <c r="I143" s="159">
        <v>298</v>
      </c>
      <c r="J143" s="160" t="s">
        <v>624</v>
      </c>
      <c r="K143" s="161">
        <f t="shared" si="72"/>
        <v>66</v>
      </c>
      <c r="L143" s="162">
        <f t="shared" si="73"/>
        <v>0.28448275862068967</v>
      </c>
      <c r="M143" s="157" t="s">
        <v>594</v>
      </c>
      <c r="N143" s="163">
        <v>42823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29</v>
      </c>
      <c r="B144" s="155">
        <v>42128</v>
      </c>
      <c r="C144" s="155"/>
      <c r="D144" s="156" t="s">
        <v>667</v>
      </c>
      <c r="E144" s="157" t="s">
        <v>603</v>
      </c>
      <c r="F144" s="158">
        <v>385</v>
      </c>
      <c r="G144" s="157"/>
      <c r="H144" s="157">
        <f>212.5+331</f>
        <v>543.5</v>
      </c>
      <c r="I144" s="159">
        <v>510</v>
      </c>
      <c r="J144" s="160" t="s">
        <v>668</v>
      </c>
      <c r="K144" s="161">
        <f t="shared" si="72"/>
        <v>158.5</v>
      </c>
      <c r="L144" s="162">
        <f t="shared" si="73"/>
        <v>0.41168831168831171</v>
      </c>
      <c r="M144" s="157" t="s">
        <v>594</v>
      </c>
      <c r="N144" s="163">
        <v>42235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30</v>
      </c>
      <c r="B145" s="155">
        <v>42128</v>
      </c>
      <c r="C145" s="155"/>
      <c r="D145" s="156" t="s">
        <v>669</v>
      </c>
      <c r="E145" s="157" t="s">
        <v>603</v>
      </c>
      <c r="F145" s="158">
        <v>115.5</v>
      </c>
      <c r="G145" s="157"/>
      <c r="H145" s="157">
        <v>146</v>
      </c>
      <c r="I145" s="159">
        <v>142</v>
      </c>
      <c r="J145" s="160" t="s">
        <v>670</v>
      </c>
      <c r="K145" s="161">
        <f t="shared" si="72"/>
        <v>30.5</v>
      </c>
      <c r="L145" s="162">
        <f t="shared" si="73"/>
        <v>0.26406926406926406</v>
      </c>
      <c r="M145" s="157" t="s">
        <v>594</v>
      </c>
      <c r="N145" s="163">
        <v>42202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31</v>
      </c>
      <c r="B146" s="155">
        <v>42151</v>
      </c>
      <c r="C146" s="155"/>
      <c r="D146" s="156" t="s">
        <v>540</v>
      </c>
      <c r="E146" s="157" t="s">
        <v>603</v>
      </c>
      <c r="F146" s="158">
        <v>237.5</v>
      </c>
      <c r="G146" s="157"/>
      <c r="H146" s="157">
        <v>279.5</v>
      </c>
      <c r="I146" s="159">
        <v>278</v>
      </c>
      <c r="J146" s="160" t="s">
        <v>624</v>
      </c>
      <c r="K146" s="161">
        <f t="shared" si="72"/>
        <v>42</v>
      </c>
      <c r="L146" s="162">
        <f t="shared" si="73"/>
        <v>0.17684210526315788</v>
      </c>
      <c r="M146" s="157" t="s">
        <v>594</v>
      </c>
      <c r="N146" s="163">
        <v>42222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32</v>
      </c>
      <c r="B147" s="155">
        <v>42174</v>
      </c>
      <c r="C147" s="155"/>
      <c r="D147" s="156" t="s">
        <v>642</v>
      </c>
      <c r="E147" s="157" t="s">
        <v>591</v>
      </c>
      <c r="F147" s="158">
        <v>340</v>
      </c>
      <c r="G147" s="157"/>
      <c r="H147" s="157">
        <v>448</v>
      </c>
      <c r="I147" s="159">
        <v>448</v>
      </c>
      <c r="J147" s="160" t="s">
        <v>624</v>
      </c>
      <c r="K147" s="161">
        <f t="shared" si="72"/>
        <v>108</v>
      </c>
      <c r="L147" s="162">
        <f t="shared" si="73"/>
        <v>0.31764705882352939</v>
      </c>
      <c r="M147" s="157" t="s">
        <v>594</v>
      </c>
      <c r="N147" s="163">
        <v>43018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33</v>
      </c>
      <c r="B148" s="155">
        <v>42191</v>
      </c>
      <c r="C148" s="155"/>
      <c r="D148" s="156" t="s">
        <v>671</v>
      </c>
      <c r="E148" s="157" t="s">
        <v>591</v>
      </c>
      <c r="F148" s="158">
        <v>390</v>
      </c>
      <c r="G148" s="157"/>
      <c r="H148" s="157">
        <v>460</v>
      </c>
      <c r="I148" s="159">
        <v>460</v>
      </c>
      <c r="J148" s="160" t="s">
        <v>624</v>
      </c>
      <c r="K148" s="161">
        <f t="shared" si="72"/>
        <v>70</v>
      </c>
      <c r="L148" s="162">
        <f t="shared" si="73"/>
        <v>0.17948717948717949</v>
      </c>
      <c r="M148" s="157" t="s">
        <v>594</v>
      </c>
      <c r="N148" s="163">
        <v>42478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64">
        <v>34</v>
      </c>
      <c r="B149" s="165">
        <v>42195</v>
      </c>
      <c r="C149" s="165"/>
      <c r="D149" s="166" t="s">
        <v>672</v>
      </c>
      <c r="E149" s="167" t="s">
        <v>591</v>
      </c>
      <c r="F149" s="168">
        <v>122.5</v>
      </c>
      <c r="G149" s="168"/>
      <c r="H149" s="169">
        <v>61</v>
      </c>
      <c r="I149" s="169">
        <v>172</v>
      </c>
      <c r="J149" s="170" t="s">
        <v>673</v>
      </c>
      <c r="K149" s="171">
        <f t="shared" si="72"/>
        <v>-61.5</v>
      </c>
      <c r="L149" s="172">
        <f t="shared" si="73"/>
        <v>-0.50204081632653064</v>
      </c>
      <c r="M149" s="168" t="s">
        <v>604</v>
      </c>
      <c r="N149" s="165">
        <v>43333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35</v>
      </c>
      <c r="B150" s="155">
        <v>42219</v>
      </c>
      <c r="C150" s="155"/>
      <c r="D150" s="156" t="s">
        <v>674</v>
      </c>
      <c r="E150" s="157" t="s">
        <v>591</v>
      </c>
      <c r="F150" s="158">
        <v>297.5</v>
      </c>
      <c r="G150" s="157"/>
      <c r="H150" s="157">
        <v>350</v>
      </c>
      <c r="I150" s="159">
        <v>360</v>
      </c>
      <c r="J150" s="160" t="s">
        <v>675</v>
      </c>
      <c r="K150" s="161">
        <f t="shared" si="72"/>
        <v>52.5</v>
      </c>
      <c r="L150" s="162">
        <f t="shared" si="73"/>
        <v>0.17647058823529413</v>
      </c>
      <c r="M150" s="157" t="s">
        <v>594</v>
      </c>
      <c r="N150" s="163">
        <v>42232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36</v>
      </c>
      <c r="B151" s="155">
        <v>42219</v>
      </c>
      <c r="C151" s="155"/>
      <c r="D151" s="156" t="s">
        <v>676</v>
      </c>
      <c r="E151" s="157" t="s">
        <v>591</v>
      </c>
      <c r="F151" s="158">
        <v>115.5</v>
      </c>
      <c r="G151" s="157"/>
      <c r="H151" s="157">
        <v>149</v>
      </c>
      <c r="I151" s="159">
        <v>140</v>
      </c>
      <c r="J151" s="160" t="s">
        <v>677</v>
      </c>
      <c r="K151" s="161">
        <f t="shared" si="72"/>
        <v>33.5</v>
      </c>
      <c r="L151" s="162">
        <f t="shared" si="73"/>
        <v>0.29004329004329005</v>
      </c>
      <c r="M151" s="157" t="s">
        <v>594</v>
      </c>
      <c r="N151" s="163">
        <v>42740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37</v>
      </c>
      <c r="B152" s="155">
        <v>42251</v>
      </c>
      <c r="C152" s="155"/>
      <c r="D152" s="156" t="s">
        <v>540</v>
      </c>
      <c r="E152" s="157" t="s">
        <v>591</v>
      </c>
      <c r="F152" s="158">
        <v>226</v>
      </c>
      <c r="G152" s="157"/>
      <c r="H152" s="157">
        <v>292</v>
      </c>
      <c r="I152" s="159">
        <v>292</v>
      </c>
      <c r="J152" s="160" t="s">
        <v>678</v>
      </c>
      <c r="K152" s="161">
        <f t="shared" si="72"/>
        <v>66</v>
      </c>
      <c r="L152" s="162">
        <f t="shared" si="73"/>
        <v>0.29203539823008851</v>
      </c>
      <c r="M152" s="157" t="s">
        <v>594</v>
      </c>
      <c r="N152" s="163">
        <v>42286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38</v>
      </c>
      <c r="B153" s="155">
        <v>42254</v>
      </c>
      <c r="C153" s="155"/>
      <c r="D153" s="156" t="s">
        <v>666</v>
      </c>
      <c r="E153" s="157" t="s">
        <v>591</v>
      </c>
      <c r="F153" s="158">
        <v>232.5</v>
      </c>
      <c r="G153" s="157"/>
      <c r="H153" s="157">
        <v>312.5</v>
      </c>
      <c r="I153" s="159">
        <v>310</v>
      </c>
      <c r="J153" s="160" t="s">
        <v>624</v>
      </c>
      <c r="K153" s="161">
        <f t="shared" si="72"/>
        <v>80</v>
      </c>
      <c r="L153" s="162">
        <f t="shared" si="73"/>
        <v>0.34408602150537637</v>
      </c>
      <c r="M153" s="157" t="s">
        <v>594</v>
      </c>
      <c r="N153" s="163">
        <v>42823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39</v>
      </c>
      <c r="B154" s="155">
        <v>42268</v>
      </c>
      <c r="C154" s="155"/>
      <c r="D154" s="156" t="s">
        <v>679</v>
      </c>
      <c r="E154" s="157" t="s">
        <v>591</v>
      </c>
      <c r="F154" s="158">
        <v>196.5</v>
      </c>
      <c r="G154" s="157"/>
      <c r="H154" s="157">
        <v>238</v>
      </c>
      <c r="I154" s="159">
        <v>238</v>
      </c>
      <c r="J154" s="160" t="s">
        <v>678</v>
      </c>
      <c r="K154" s="161">
        <f t="shared" si="72"/>
        <v>41.5</v>
      </c>
      <c r="L154" s="162">
        <f t="shared" si="73"/>
        <v>0.21119592875318066</v>
      </c>
      <c r="M154" s="157" t="s">
        <v>594</v>
      </c>
      <c r="N154" s="163">
        <v>42291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40</v>
      </c>
      <c r="B155" s="155">
        <v>42271</v>
      </c>
      <c r="C155" s="155"/>
      <c r="D155" s="156" t="s">
        <v>622</v>
      </c>
      <c r="E155" s="157" t="s">
        <v>591</v>
      </c>
      <c r="F155" s="158">
        <v>65</v>
      </c>
      <c r="G155" s="157"/>
      <c r="H155" s="157">
        <v>82</v>
      </c>
      <c r="I155" s="159">
        <v>82</v>
      </c>
      <c r="J155" s="160" t="s">
        <v>678</v>
      </c>
      <c r="K155" s="161">
        <f t="shared" si="72"/>
        <v>17</v>
      </c>
      <c r="L155" s="162">
        <f t="shared" si="73"/>
        <v>0.26153846153846155</v>
      </c>
      <c r="M155" s="157" t="s">
        <v>594</v>
      </c>
      <c r="N155" s="163">
        <v>42578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41</v>
      </c>
      <c r="B156" s="155">
        <v>42291</v>
      </c>
      <c r="C156" s="155"/>
      <c r="D156" s="156" t="s">
        <v>680</v>
      </c>
      <c r="E156" s="157" t="s">
        <v>591</v>
      </c>
      <c r="F156" s="158">
        <v>144</v>
      </c>
      <c r="G156" s="157"/>
      <c r="H156" s="157">
        <v>182.5</v>
      </c>
      <c r="I156" s="159">
        <v>181</v>
      </c>
      <c r="J156" s="160" t="s">
        <v>678</v>
      </c>
      <c r="K156" s="161">
        <f t="shared" si="72"/>
        <v>38.5</v>
      </c>
      <c r="L156" s="162">
        <f t="shared" si="73"/>
        <v>0.2673611111111111</v>
      </c>
      <c r="M156" s="157" t="s">
        <v>594</v>
      </c>
      <c r="N156" s="163">
        <v>42817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42</v>
      </c>
      <c r="B157" s="155">
        <v>42291</v>
      </c>
      <c r="C157" s="155"/>
      <c r="D157" s="156" t="s">
        <v>681</v>
      </c>
      <c r="E157" s="157" t="s">
        <v>591</v>
      </c>
      <c r="F157" s="158">
        <v>264</v>
      </c>
      <c r="G157" s="157"/>
      <c r="H157" s="157">
        <v>311</v>
      </c>
      <c r="I157" s="159">
        <v>311</v>
      </c>
      <c r="J157" s="160" t="s">
        <v>678</v>
      </c>
      <c r="K157" s="161">
        <f t="shared" si="72"/>
        <v>47</v>
      </c>
      <c r="L157" s="162">
        <f t="shared" si="73"/>
        <v>0.17803030303030304</v>
      </c>
      <c r="M157" s="157" t="s">
        <v>594</v>
      </c>
      <c r="N157" s="163">
        <v>42604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43</v>
      </c>
      <c r="B158" s="155">
        <v>42318</v>
      </c>
      <c r="C158" s="155"/>
      <c r="D158" s="156" t="s">
        <v>682</v>
      </c>
      <c r="E158" s="157" t="s">
        <v>603</v>
      </c>
      <c r="F158" s="158">
        <v>549.5</v>
      </c>
      <c r="G158" s="157"/>
      <c r="H158" s="157">
        <v>630</v>
      </c>
      <c r="I158" s="159">
        <v>630</v>
      </c>
      <c r="J158" s="160" t="s">
        <v>678</v>
      </c>
      <c r="K158" s="161">
        <f t="shared" si="72"/>
        <v>80.5</v>
      </c>
      <c r="L158" s="162">
        <f t="shared" si="73"/>
        <v>0.1464968152866242</v>
      </c>
      <c r="M158" s="157" t="s">
        <v>594</v>
      </c>
      <c r="N158" s="163">
        <v>42419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44</v>
      </c>
      <c r="B159" s="155">
        <v>42342</v>
      </c>
      <c r="C159" s="155"/>
      <c r="D159" s="156" t="s">
        <v>683</v>
      </c>
      <c r="E159" s="157" t="s">
        <v>591</v>
      </c>
      <c r="F159" s="158">
        <v>1027.5</v>
      </c>
      <c r="G159" s="157"/>
      <c r="H159" s="157">
        <v>1315</v>
      </c>
      <c r="I159" s="159">
        <v>1250</v>
      </c>
      <c r="J159" s="160" t="s">
        <v>678</v>
      </c>
      <c r="K159" s="161">
        <f t="shared" si="72"/>
        <v>287.5</v>
      </c>
      <c r="L159" s="162">
        <f t="shared" si="73"/>
        <v>0.27980535279805352</v>
      </c>
      <c r="M159" s="157" t="s">
        <v>594</v>
      </c>
      <c r="N159" s="163">
        <v>43244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45</v>
      </c>
      <c r="B160" s="155">
        <v>42367</v>
      </c>
      <c r="C160" s="155"/>
      <c r="D160" s="156" t="s">
        <v>684</v>
      </c>
      <c r="E160" s="157" t="s">
        <v>591</v>
      </c>
      <c r="F160" s="158">
        <v>465</v>
      </c>
      <c r="G160" s="157"/>
      <c r="H160" s="157">
        <v>540</v>
      </c>
      <c r="I160" s="159">
        <v>540</v>
      </c>
      <c r="J160" s="160" t="s">
        <v>678</v>
      </c>
      <c r="K160" s="161">
        <f t="shared" si="72"/>
        <v>75</v>
      </c>
      <c r="L160" s="162">
        <f t="shared" si="73"/>
        <v>0.16129032258064516</v>
      </c>
      <c r="M160" s="157" t="s">
        <v>594</v>
      </c>
      <c r="N160" s="163">
        <v>42530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46</v>
      </c>
      <c r="B161" s="155">
        <v>42380</v>
      </c>
      <c r="C161" s="155"/>
      <c r="D161" s="156" t="s">
        <v>403</v>
      </c>
      <c r="E161" s="157" t="s">
        <v>603</v>
      </c>
      <c r="F161" s="158">
        <v>81</v>
      </c>
      <c r="G161" s="157"/>
      <c r="H161" s="157">
        <v>110</v>
      </c>
      <c r="I161" s="159">
        <v>110</v>
      </c>
      <c r="J161" s="160" t="s">
        <v>678</v>
      </c>
      <c r="K161" s="161">
        <f t="shared" si="72"/>
        <v>29</v>
      </c>
      <c r="L161" s="162">
        <f t="shared" si="73"/>
        <v>0.35802469135802467</v>
      </c>
      <c r="M161" s="157" t="s">
        <v>594</v>
      </c>
      <c r="N161" s="163">
        <v>42745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47</v>
      </c>
      <c r="B162" s="155">
        <v>42382</v>
      </c>
      <c r="C162" s="155"/>
      <c r="D162" s="156" t="s">
        <v>685</v>
      </c>
      <c r="E162" s="157" t="s">
        <v>603</v>
      </c>
      <c r="F162" s="158">
        <v>417.5</v>
      </c>
      <c r="G162" s="157"/>
      <c r="H162" s="157">
        <v>547</v>
      </c>
      <c r="I162" s="159">
        <v>535</v>
      </c>
      <c r="J162" s="160" t="s">
        <v>678</v>
      </c>
      <c r="K162" s="161">
        <f t="shared" si="72"/>
        <v>129.5</v>
      </c>
      <c r="L162" s="162">
        <f t="shared" si="73"/>
        <v>0.31017964071856285</v>
      </c>
      <c r="M162" s="157" t="s">
        <v>594</v>
      </c>
      <c r="N162" s="163">
        <v>42578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48</v>
      </c>
      <c r="B163" s="155">
        <v>42408</v>
      </c>
      <c r="C163" s="155"/>
      <c r="D163" s="156" t="s">
        <v>686</v>
      </c>
      <c r="E163" s="157" t="s">
        <v>591</v>
      </c>
      <c r="F163" s="158">
        <v>650</v>
      </c>
      <c r="G163" s="157"/>
      <c r="H163" s="157">
        <v>800</v>
      </c>
      <c r="I163" s="159">
        <v>800</v>
      </c>
      <c r="J163" s="160" t="s">
        <v>678</v>
      </c>
      <c r="K163" s="161">
        <f t="shared" si="72"/>
        <v>150</v>
      </c>
      <c r="L163" s="162">
        <f t="shared" si="73"/>
        <v>0.23076923076923078</v>
      </c>
      <c r="M163" s="157" t="s">
        <v>594</v>
      </c>
      <c r="N163" s="163">
        <v>43154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49</v>
      </c>
      <c r="B164" s="155">
        <v>42433</v>
      </c>
      <c r="C164" s="155"/>
      <c r="D164" s="156" t="s">
        <v>237</v>
      </c>
      <c r="E164" s="157" t="s">
        <v>591</v>
      </c>
      <c r="F164" s="158">
        <v>437.5</v>
      </c>
      <c r="G164" s="157"/>
      <c r="H164" s="157">
        <v>504.5</v>
      </c>
      <c r="I164" s="159">
        <v>522</v>
      </c>
      <c r="J164" s="160" t="s">
        <v>687</v>
      </c>
      <c r="K164" s="161">
        <f t="shared" si="72"/>
        <v>67</v>
      </c>
      <c r="L164" s="162">
        <f t="shared" si="73"/>
        <v>0.15314285714285714</v>
      </c>
      <c r="M164" s="157" t="s">
        <v>594</v>
      </c>
      <c r="N164" s="163">
        <v>42480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50</v>
      </c>
      <c r="B165" s="155">
        <v>42438</v>
      </c>
      <c r="C165" s="155"/>
      <c r="D165" s="156" t="s">
        <v>688</v>
      </c>
      <c r="E165" s="157" t="s">
        <v>591</v>
      </c>
      <c r="F165" s="158">
        <v>189.5</v>
      </c>
      <c r="G165" s="157"/>
      <c r="H165" s="157">
        <v>218</v>
      </c>
      <c r="I165" s="159">
        <v>218</v>
      </c>
      <c r="J165" s="160" t="s">
        <v>678</v>
      </c>
      <c r="K165" s="161">
        <f t="shared" si="72"/>
        <v>28.5</v>
      </c>
      <c r="L165" s="162">
        <f t="shared" si="73"/>
        <v>0.15039577836411611</v>
      </c>
      <c r="M165" s="157" t="s">
        <v>594</v>
      </c>
      <c r="N165" s="163">
        <v>43034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64">
        <v>51</v>
      </c>
      <c r="B166" s="165">
        <v>42471</v>
      </c>
      <c r="C166" s="165"/>
      <c r="D166" s="173" t="s">
        <v>689</v>
      </c>
      <c r="E166" s="168" t="s">
        <v>591</v>
      </c>
      <c r="F166" s="168">
        <v>36.5</v>
      </c>
      <c r="G166" s="169"/>
      <c r="H166" s="169">
        <v>15.85</v>
      </c>
      <c r="I166" s="169">
        <v>60</v>
      </c>
      <c r="J166" s="170" t="s">
        <v>690</v>
      </c>
      <c r="K166" s="171">
        <f t="shared" si="72"/>
        <v>-20.65</v>
      </c>
      <c r="L166" s="172">
        <f t="shared" si="73"/>
        <v>-0.5657534246575342</v>
      </c>
      <c r="M166" s="168" t="s">
        <v>604</v>
      </c>
      <c r="N166" s="176">
        <v>43627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52</v>
      </c>
      <c r="B167" s="155">
        <v>42472</v>
      </c>
      <c r="C167" s="155"/>
      <c r="D167" s="156" t="s">
        <v>691</v>
      </c>
      <c r="E167" s="157" t="s">
        <v>591</v>
      </c>
      <c r="F167" s="158">
        <v>93</v>
      </c>
      <c r="G167" s="157"/>
      <c r="H167" s="157">
        <v>149</v>
      </c>
      <c r="I167" s="159">
        <v>140</v>
      </c>
      <c r="J167" s="160" t="s">
        <v>692</v>
      </c>
      <c r="K167" s="161">
        <f t="shared" si="72"/>
        <v>56</v>
      </c>
      <c r="L167" s="162">
        <f t="shared" si="73"/>
        <v>0.60215053763440862</v>
      </c>
      <c r="M167" s="157" t="s">
        <v>594</v>
      </c>
      <c r="N167" s="163">
        <v>42740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53</v>
      </c>
      <c r="B168" s="155">
        <v>42472</v>
      </c>
      <c r="C168" s="155"/>
      <c r="D168" s="156" t="s">
        <v>693</v>
      </c>
      <c r="E168" s="157" t="s">
        <v>591</v>
      </c>
      <c r="F168" s="158">
        <v>130</v>
      </c>
      <c r="G168" s="157"/>
      <c r="H168" s="157">
        <v>150</v>
      </c>
      <c r="I168" s="159" t="s">
        <v>694</v>
      </c>
      <c r="J168" s="160" t="s">
        <v>678</v>
      </c>
      <c r="K168" s="161">
        <f t="shared" si="72"/>
        <v>20</v>
      </c>
      <c r="L168" s="162">
        <f t="shared" si="73"/>
        <v>0.15384615384615385</v>
      </c>
      <c r="M168" s="157" t="s">
        <v>594</v>
      </c>
      <c r="N168" s="163">
        <v>42564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54</v>
      </c>
      <c r="B169" s="155">
        <v>42473</v>
      </c>
      <c r="C169" s="155"/>
      <c r="D169" s="156" t="s">
        <v>695</v>
      </c>
      <c r="E169" s="157" t="s">
        <v>591</v>
      </c>
      <c r="F169" s="158">
        <v>196</v>
      </c>
      <c r="G169" s="157"/>
      <c r="H169" s="157">
        <v>299</v>
      </c>
      <c r="I169" s="159">
        <v>299</v>
      </c>
      <c r="J169" s="160" t="s">
        <v>678</v>
      </c>
      <c r="K169" s="161">
        <v>103</v>
      </c>
      <c r="L169" s="162">
        <v>0.52551020408163296</v>
      </c>
      <c r="M169" s="157" t="s">
        <v>594</v>
      </c>
      <c r="N169" s="163">
        <v>42620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55</v>
      </c>
      <c r="B170" s="155">
        <v>42473</v>
      </c>
      <c r="C170" s="155"/>
      <c r="D170" s="156" t="s">
        <v>696</v>
      </c>
      <c r="E170" s="157" t="s">
        <v>591</v>
      </c>
      <c r="F170" s="158">
        <v>88</v>
      </c>
      <c r="G170" s="157"/>
      <c r="H170" s="157">
        <v>103</v>
      </c>
      <c r="I170" s="159">
        <v>103</v>
      </c>
      <c r="J170" s="160" t="s">
        <v>678</v>
      </c>
      <c r="K170" s="161">
        <v>15</v>
      </c>
      <c r="L170" s="162">
        <v>0.170454545454545</v>
      </c>
      <c r="M170" s="157" t="s">
        <v>594</v>
      </c>
      <c r="N170" s="163">
        <v>42530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56</v>
      </c>
      <c r="B171" s="155">
        <v>42492</v>
      </c>
      <c r="C171" s="155"/>
      <c r="D171" s="156" t="s">
        <v>697</v>
      </c>
      <c r="E171" s="157" t="s">
        <v>591</v>
      </c>
      <c r="F171" s="158">
        <v>127.5</v>
      </c>
      <c r="G171" s="157"/>
      <c r="H171" s="157">
        <v>148</v>
      </c>
      <c r="I171" s="159" t="s">
        <v>698</v>
      </c>
      <c r="J171" s="160" t="s">
        <v>678</v>
      </c>
      <c r="K171" s="161">
        <f t="shared" ref="K171:K175" si="74">H171-F171</f>
        <v>20.5</v>
      </c>
      <c r="L171" s="162">
        <f t="shared" ref="L171:L175" si="75">K171/F171</f>
        <v>0.16078431372549021</v>
      </c>
      <c r="M171" s="157" t="s">
        <v>594</v>
      </c>
      <c r="N171" s="163">
        <v>42564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57</v>
      </c>
      <c r="B172" s="155">
        <v>42493</v>
      </c>
      <c r="C172" s="155"/>
      <c r="D172" s="156" t="s">
        <v>699</v>
      </c>
      <c r="E172" s="157" t="s">
        <v>591</v>
      </c>
      <c r="F172" s="158">
        <v>675</v>
      </c>
      <c r="G172" s="157"/>
      <c r="H172" s="157">
        <v>815</v>
      </c>
      <c r="I172" s="159" t="s">
        <v>700</v>
      </c>
      <c r="J172" s="160" t="s">
        <v>678</v>
      </c>
      <c r="K172" s="161">
        <f t="shared" si="74"/>
        <v>140</v>
      </c>
      <c r="L172" s="162">
        <f t="shared" si="75"/>
        <v>0.2074074074074074</v>
      </c>
      <c r="M172" s="157" t="s">
        <v>594</v>
      </c>
      <c r="N172" s="163">
        <v>43154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64">
        <v>58</v>
      </c>
      <c r="B173" s="165">
        <v>42522</v>
      </c>
      <c r="C173" s="165"/>
      <c r="D173" s="166" t="s">
        <v>701</v>
      </c>
      <c r="E173" s="167" t="s">
        <v>591</v>
      </c>
      <c r="F173" s="168">
        <v>500</v>
      </c>
      <c r="G173" s="168"/>
      <c r="H173" s="169">
        <v>232.5</v>
      </c>
      <c r="I173" s="169" t="s">
        <v>702</v>
      </c>
      <c r="J173" s="170" t="s">
        <v>703</v>
      </c>
      <c r="K173" s="171">
        <f t="shared" si="74"/>
        <v>-267.5</v>
      </c>
      <c r="L173" s="172">
        <f t="shared" si="75"/>
        <v>-0.53500000000000003</v>
      </c>
      <c r="M173" s="168" t="s">
        <v>604</v>
      </c>
      <c r="N173" s="165">
        <v>43735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59</v>
      </c>
      <c r="B174" s="155">
        <v>42527</v>
      </c>
      <c r="C174" s="155"/>
      <c r="D174" s="156" t="s">
        <v>542</v>
      </c>
      <c r="E174" s="157" t="s">
        <v>591</v>
      </c>
      <c r="F174" s="158">
        <v>110</v>
      </c>
      <c r="G174" s="157"/>
      <c r="H174" s="157">
        <v>126.5</v>
      </c>
      <c r="I174" s="159">
        <v>125</v>
      </c>
      <c r="J174" s="160" t="s">
        <v>630</v>
      </c>
      <c r="K174" s="161">
        <f t="shared" si="74"/>
        <v>16.5</v>
      </c>
      <c r="L174" s="162">
        <f t="shared" si="75"/>
        <v>0.15</v>
      </c>
      <c r="M174" s="157" t="s">
        <v>594</v>
      </c>
      <c r="N174" s="163">
        <v>42552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60</v>
      </c>
      <c r="B175" s="155">
        <v>42538</v>
      </c>
      <c r="C175" s="155"/>
      <c r="D175" s="156" t="s">
        <v>704</v>
      </c>
      <c r="E175" s="157" t="s">
        <v>591</v>
      </c>
      <c r="F175" s="158">
        <v>44</v>
      </c>
      <c r="G175" s="157"/>
      <c r="H175" s="157">
        <v>69.5</v>
      </c>
      <c r="I175" s="159">
        <v>69.5</v>
      </c>
      <c r="J175" s="160" t="s">
        <v>705</v>
      </c>
      <c r="K175" s="161">
        <f t="shared" si="74"/>
        <v>25.5</v>
      </c>
      <c r="L175" s="162">
        <f t="shared" si="75"/>
        <v>0.57954545454545459</v>
      </c>
      <c r="M175" s="157" t="s">
        <v>594</v>
      </c>
      <c r="N175" s="163">
        <v>42977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61</v>
      </c>
      <c r="B176" s="155">
        <v>42549</v>
      </c>
      <c r="C176" s="155"/>
      <c r="D176" s="156" t="s">
        <v>706</v>
      </c>
      <c r="E176" s="157" t="s">
        <v>591</v>
      </c>
      <c r="F176" s="158">
        <v>262.5</v>
      </c>
      <c r="G176" s="157"/>
      <c r="H176" s="157">
        <v>340</v>
      </c>
      <c r="I176" s="159">
        <v>333</v>
      </c>
      <c r="J176" s="160" t="s">
        <v>707</v>
      </c>
      <c r="K176" s="161">
        <v>77.5</v>
      </c>
      <c r="L176" s="162">
        <v>0.29523809523809502</v>
      </c>
      <c r="M176" s="157" t="s">
        <v>594</v>
      </c>
      <c r="N176" s="163">
        <v>43017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62</v>
      </c>
      <c r="B177" s="155">
        <v>42549</v>
      </c>
      <c r="C177" s="155"/>
      <c r="D177" s="156" t="s">
        <v>708</v>
      </c>
      <c r="E177" s="157" t="s">
        <v>591</v>
      </c>
      <c r="F177" s="158">
        <v>840</v>
      </c>
      <c r="G177" s="157"/>
      <c r="H177" s="157">
        <v>1230</v>
      </c>
      <c r="I177" s="159">
        <v>1230</v>
      </c>
      <c r="J177" s="160" t="s">
        <v>678</v>
      </c>
      <c r="K177" s="161">
        <v>390</v>
      </c>
      <c r="L177" s="162">
        <v>0.46428571428571402</v>
      </c>
      <c r="M177" s="157" t="s">
        <v>594</v>
      </c>
      <c r="N177" s="163">
        <v>42649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77">
        <v>63</v>
      </c>
      <c r="B178" s="178">
        <v>42556</v>
      </c>
      <c r="C178" s="178"/>
      <c r="D178" s="179" t="s">
        <v>709</v>
      </c>
      <c r="E178" s="180" t="s">
        <v>591</v>
      </c>
      <c r="F178" s="180">
        <v>395</v>
      </c>
      <c r="G178" s="181"/>
      <c r="H178" s="181">
        <f>(468.5+342.5)/2</f>
        <v>405.5</v>
      </c>
      <c r="I178" s="181">
        <v>510</v>
      </c>
      <c r="J178" s="182" t="s">
        <v>710</v>
      </c>
      <c r="K178" s="183">
        <f t="shared" ref="K178:K184" si="76">H178-F178</f>
        <v>10.5</v>
      </c>
      <c r="L178" s="184">
        <f t="shared" ref="L178:L184" si="77">K178/F178</f>
        <v>2.6582278481012658E-2</v>
      </c>
      <c r="M178" s="180" t="s">
        <v>611</v>
      </c>
      <c r="N178" s="178">
        <v>43606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64">
        <v>64</v>
      </c>
      <c r="B179" s="165">
        <v>42584</v>
      </c>
      <c r="C179" s="165"/>
      <c r="D179" s="166" t="s">
        <v>711</v>
      </c>
      <c r="E179" s="167" t="s">
        <v>603</v>
      </c>
      <c r="F179" s="168">
        <f>169.5-12.8</f>
        <v>156.69999999999999</v>
      </c>
      <c r="G179" s="168"/>
      <c r="H179" s="169">
        <v>77</v>
      </c>
      <c r="I179" s="169" t="s">
        <v>712</v>
      </c>
      <c r="J179" s="170" t="s">
        <v>713</v>
      </c>
      <c r="K179" s="171">
        <f t="shared" si="76"/>
        <v>-79.699999999999989</v>
      </c>
      <c r="L179" s="172">
        <f t="shared" si="77"/>
        <v>-0.50861518825781749</v>
      </c>
      <c r="M179" s="168" t="s">
        <v>604</v>
      </c>
      <c r="N179" s="165">
        <v>43522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64">
        <v>65</v>
      </c>
      <c r="B180" s="165">
        <v>42586</v>
      </c>
      <c r="C180" s="165"/>
      <c r="D180" s="166" t="s">
        <v>714</v>
      </c>
      <c r="E180" s="167" t="s">
        <v>591</v>
      </c>
      <c r="F180" s="168">
        <v>400</v>
      </c>
      <c r="G180" s="168"/>
      <c r="H180" s="169">
        <v>305</v>
      </c>
      <c r="I180" s="169">
        <v>475</v>
      </c>
      <c r="J180" s="170" t="s">
        <v>715</v>
      </c>
      <c r="K180" s="171">
        <f t="shared" si="76"/>
        <v>-95</v>
      </c>
      <c r="L180" s="172">
        <f t="shared" si="77"/>
        <v>-0.23749999999999999</v>
      </c>
      <c r="M180" s="168" t="s">
        <v>604</v>
      </c>
      <c r="N180" s="165">
        <v>43606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66</v>
      </c>
      <c r="B181" s="155">
        <v>42593</v>
      </c>
      <c r="C181" s="155"/>
      <c r="D181" s="156" t="s">
        <v>716</v>
      </c>
      <c r="E181" s="157" t="s">
        <v>591</v>
      </c>
      <c r="F181" s="158">
        <v>86.5</v>
      </c>
      <c r="G181" s="157"/>
      <c r="H181" s="157">
        <v>130</v>
      </c>
      <c r="I181" s="159">
        <v>130</v>
      </c>
      <c r="J181" s="160" t="s">
        <v>717</v>
      </c>
      <c r="K181" s="161">
        <f t="shared" si="76"/>
        <v>43.5</v>
      </c>
      <c r="L181" s="162">
        <f t="shared" si="77"/>
        <v>0.50289017341040465</v>
      </c>
      <c r="M181" s="157" t="s">
        <v>594</v>
      </c>
      <c r="N181" s="163">
        <v>43091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64">
        <v>67</v>
      </c>
      <c r="B182" s="165">
        <v>42600</v>
      </c>
      <c r="C182" s="165"/>
      <c r="D182" s="166" t="s">
        <v>122</v>
      </c>
      <c r="E182" s="167" t="s">
        <v>591</v>
      </c>
      <c r="F182" s="168">
        <v>133.5</v>
      </c>
      <c r="G182" s="168"/>
      <c r="H182" s="169">
        <v>126.5</v>
      </c>
      <c r="I182" s="169">
        <v>178</v>
      </c>
      <c r="J182" s="170" t="s">
        <v>718</v>
      </c>
      <c r="K182" s="171">
        <f t="shared" si="76"/>
        <v>-7</v>
      </c>
      <c r="L182" s="172">
        <f t="shared" si="77"/>
        <v>-5.2434456928838954E-2</v>
      </c>
      <c r="M182" s="168" t="s">
        <v>604</v>
      </c>
      <c r="N182" s="165">
        <v>42615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68</v>
      </c>
      <c r="B183" s="155">
        <v>42613</v>
      </c>
      <c r="C183" s="155"/>
      <c r="D183" s="156" t="s">
        <v>719</v>
      </c>
      <c r="E183" s="157" t="s">
        <v>591</v>
      </c>
      <c r="F183" s="158">
        <v>560</v>
      </c>
      <c r="G183" s="157"/>
      <c r="H183" s="157">
        <v>725</v>
      </c>
      <c r="I183" s="159">
        <v>725</v>
      </c>
      <c r="J183" s="160" t="s">
        <v>624</v>
      </c>
      <c r="K183" s="161">
        <f t="shared" si="76"/>
        <v>165</v>
      </c>
      <c r="L183" s="162">
        <f t="shared" si="77"/>
        <v>0.29464285714285715</v>
      </c>
      <c r="M183" s="157" t="s">
        <v>594</v>
      </c>
      <c r="N183" s="163">
        <v>42456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69</v>
      </c>
      <c r="B184" s="155">
        <v>42614</v>
      </c>
      <c r="C184" s="155"/>
      <c r="D184" s="156" t="s">
        <v>720</v>
      </c>
      <c r="E184" s="157" t="s">
        <v>591</v>
      </c>
      <c r="F184" s="158">
        <v>160.5</v>
      </c>
      <c r="G184" s="157"/>
      <c r="H184" s="157">
        <v>210</v>
      </c>
      <c r="I184" s="159">
        <v>210</v>
      </c>
      <c r="J184" s="160" t="s">
        <v>624</v>
      </c>
      <c r="K184" s="161">
        <f t="shared" si="76"/>
        <v>49.5</v>
      </c>
      <c r="L184" s="162">
        <f t="shared" si="77"/>
        <v>0.30841121495327101</v>
      </c>
      <c r="M184" s="157" t="s">
        <v>594</v>
      </c>
      <c r="N184" s="163">
        <v>42871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70</v>
      </c>
      <c r="B185" s="155">
        <v>42646</v>
      </c>
      <c r="C185" s="155"/>
      <c r="D185" s="156" t="s">
        <v>415</v>
      </c>
      <c r="E185" s="157" t="s">
        <v>591</v>
      </c>
      <c r="F185" s="158">
        <v>430</v>
      </c>
      <c r="G185" s="157"/>
      <c r="H185" s="157">
        <v>596</v>
      </c>
      <c r="I185" s="159">
        <v>575</v>
      </c>
      <c r="J185" s="160" t="s">
        <v>721</v>
      </c>
      <c r="K185" s="161">
        <v>166</v>
      </c>
      <c r="L185" s="162">
        <v>0.38604651162790699</v>
      </c>
      <c r="M185" s="157" t="s">
        <v>594</v>
      </c>
      <c r="N185" s="163">
        <v>42769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71</v>
      </c>
      <c r="B186" s="155">
        <v>42657</v>
      </c>
      <c r="C186" s="155"/>
      <c r="D186" s="156" t="s">
        <v>722</v>
      </c>
      <c r="E186" s="157" t="s">
        <v>591</v>
      </c>
      <c r="F186" s="158">
        <v>280</v>
      </c>
      <c r="G186" s="157"/>
      <c r="H186" s="157">
        <v>345</v>
      </c>
      <c r="I186" s="159">
        <v>345</v>
      </c>
      <c r="J186" s="160" t="s">
        <v>624</v>
      </c>
      <c r="K186" s="161">
        <f t="shared" ref="K186:K191" si="78">H186-F186</f>
        <v>65</v>
      </c>
      <c r="L186" s="162">
        <f t="shared" ref="L186:L187" si="79">K186/F186</f>
        <v>0.23214285714285715</v>
      </c>
      <c r="M186" s="157" t="s">
        <v>594</v>
      </c>
      <c r="N186" s="163">
        <v>42814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72</v>
      </c>
      <c r="B187" s="155">
        <v>42657</v>
      </c>
      <c r="C187" s="155"/>
      <c r="D187" s="156" t="s">
        <v>723</v>
      </c>
      <c r="E187" s="157" t="s">
        <v>591</v>
      </c>
      <c r="F187" s="158">
        <v>245</v>
      </c>
      <c r="G187" s="157"/>
      <c r="H187" s="157">
        <v>325.5</v>
      </c>
      <c r="I187" s="159">
        <v>330</v>
      </c>
      <c r="J187" s="160" t="s">
        <v>724</v>
      </c>
      <c r="K187" s="161">
        <f t="shared" si="78"/>
        <v>80.5</v>
      </c>
      <c r="L187" s="162">
        <f t="shared" si="79"/>
        <v>0.32857142857142857</v>
      </c>
      <c r="M187" s="157" t="s">
        <v>594</v>
      </c>
      <c r="N187" s="163">
        <v>42769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73</v>
      </c>
      <c r="B188" s="155">
        <v>42660</v>
      </c>
      <c r="C188" s="155"/>
      <c r="D188" s="156" t="s">
        <v>725</v>
      </c>
      <c r="E188" s="157" t="s">
        <v>591</v>
      </c>
      <c r="F188" s="158">
        <v>125</v>
      </c>
      <c r="G188" s="157"/>
      <c r="H188" s="157">
        <v>160</v>
      </c>
      <c r="I188" s="159">
        <v>160</v>
      </c>
      <c r="J188" s="160" t="s">
        <v>678</v>
      </c>
      <c r="K188" s="161">
        <f t="shared" si="78"/>
        <v>35</v>
      </c>
      <c r="L188" s="162">
        <v>0.28000000000000003</v>
      </c>
      <c r="M188" s="157" t="s">
        <v>594</v>
      </c>
      <c r="N188" s="163">
        <v>42803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74</v>
      </c>
      <c r="B189" s="155">
        <v>42660</v>
      </c>
      <c r="C189" s="155"/>
      <c r="D189" s="156" t="s">
        <v>726</v>
      </c>
      <c r="E189" s="157" t="s">
        <v>591</v>
      </c>
      <c r="F189" s="158">
        <v>114</v>
      </c>
      <c r="G189" s="157"/>
      <c r="H189" s="157">
        <v>145</v>
      </c>
      <c r="I189" s="159">
        <v>145</v>
      </c>
      <c r="J189" s="160" t="s">
        <v>678</v>
      </c>
      <c r="K189" s="161">
        <f t="shared" si="78"/>
        <v>31</v>
      </c>
      <c r="L189" s="162">
        <f t="shared" ref="L189:L191" si="80">K189/F189</f>
        <v>0.27192982456140352</v>
      </c>
      <c r="M189" s="157" t="s">
        <v>594</v>
      </c>
      <c r="N189" s="163">
        <v>42859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75</v>
      </c>
      <c r="B190" s="155">
        <v>42660</v>
      </c>
      <c r="C190" s="155"/>
      <c r="D190" s="156" t="s">
        <v>727</v>
      </c>
      <c r="E190" s="157" t="s">
        <v>591</v>
      </c>
      <c r="F190" s="158">
        <v>212</v>
      </c>
      <c r="G190" s="157"/>
      <c r="H190" s="157">
        <v>280</v>
      </c>
      <c r="I190" s="159">
        <v>276</v>
      </c>
      <c r="J190" s="160" t="s">
        <v>728</v>
      </c>
      <c r="K190" s="161">
        <f t="shared" si="78"/>
        <v>68</v>
      </c>
      <c r="L190" s="162">
        <f t="shared" si="80"/>
        <v>0.32075471698113206</v>
      </c>
      <c r="M190" s="157" t="s">
        <v>594</v>
      </c>
      <c r="N190" s="163">
        <v>42858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76</v>
      </c>
      <c r="B191" s="155">
        <v>42678</v>
      </c>
      <c r="C191" s="155"/>
      <c r="D191" s="156" t="s">
        <v>464</v>
      </c>
      <c r="E191" s="157" t="s">
        <v>591</v>
      </c>
      <c r="F191" s="158">
        <v>155</v>
      </c>
      <c r="G191" s="157"/>
      <c r="H191" s="157">
        <v>210</v>
      </c>
      <c r="I191" s="159">
        <v>210</v>
      </c>
      <c r="J191" s="160" t="s">
        <v>729</v>
      </c>
      <c r="K191" s="161">
        <f t="shared" si="78"/>
        <v>55</v>
      </c>
      <c r="L191" s="162">
        <f t="shared" si="80"/>
        <v>0.35483870967741937</v>
      </c>
      <c r="M191" s="157" t="s">
        <v>594</v>
      </c>
      <c r="N191" s="163">
        <v>42944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64">
        <v>77</v>
      </c>
      <c r="B192" s="165">
        <v>42710</v>
      </c>
      <c r="C192" s="165"/>
      <c r="D192" s="166" t="s">
        <v>730</v>
      </c>
      <c r="E192" s="167" t="s">
        <v>591</v>
      </c>
      <c r="F192" s="168">
        <v>150.5</v>
      </c>
      <c r="G192" s="168"/>
      <c r="H192" s="169">
        <v>72.5</v>
      </c>
      <c r="I192" s="169">
        <v>174</v>
      </c>
      <c r="J192" s="170" t="s">
        <v>731</v>
      </c>
      <c r="K192" s="171">
        <v>-78</v>
      </c>
      <c r="L192" s="172">
        <v>-0.51827242524916906</v>
      </c>
      <c r="M192" s="168" t="s">
        <v>604</v>
      </c>
      <c r="N192" s="165">
        <v>43333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78</v>
      </c>
      <c r="B193" s="155">
        <v>42712</v>
      </c>
      <c r="C193" s="155"/>
      <c r="D193" s="156" t="s">
        <v>732</v>
      </c>
      <c r="E193" s="157" t="s">
        <v>591</v>
      </c>
      <c r="F193" s="158">
        <v>380</v>
      </c>
      <c r="G193" s="157"/>
      <c r="H193" s="157">
        <v>478</v>
      </c>
      <c r="I193" s="159">
        <v>468</v>
      </c>
      <c r="J193" s="160" t="s">
        <v>678</v>
      </c>
      <c r="K193" s="161">
        <f t="shared" ref="K193:K195" si="81">H193-F193</f>
        <v>98</v>
      </c>
      <c r="L193" s="162">
        <f t="shared" ref="L193:L195" si="82">K193/F193</f>
        <v>0.25789473684210529</v>
      </c>
      <c r="M193" s="157" t="s">
        <v>594</v>
      </c>
      <c r="N193" s="163">
        <v>43025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79</v>
      </c>
      <c r="B194" s="155">
        <v>42734</v>
      </c>
      <c r="C194" s="155"/>
      <c r="D194" s="156" t="s">
        <v>121</v>
      </c>
      <c r="E194" s="157" t="s">
        <v>591</v>
      </c>
      <c r="F194" s="158">
        <v>305</v>
      </c>
      <c r="G194" s="157"/>
      <c r="H194" s="157">
        <v>375</v>
      </c>
      <c r="I194" s="159">
        <v>375</v>
      </c>
      <c r="J194" s="160" t="s">
        <v>678</v>
      </c>
      <c r="K194" s="161">
        <f t="shared" si="81"/>
        <v>70</v>
      </c>
      <c r="L194" s="162">
        <f t="shared" si="82"/>
        <v>0.22950819672131148</v>
      </c>
      <c r="M194" s="157" t="s">
        <v>594</v>
      </c>
      <c r="N194" s="163">
        <v>42768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80</v>
      </c>
      <c r="B195" s="155">
        <v>42739</v>
      </c>
      <c r="C195" s="155"/>
      <c r="D195" s="156" t="s">
        <v>104</v>
      </c>
      <c r="E195" s="157" t="s">
        <v>591</v>
      </c>
      <c r="F195" s="158">
        <v>99.5</v>
      </c>
      <c r="G195" s="157"/>
      <c r="H195" s="157">
        <v>158</v>
      </c>
      <c r="I195" s="159">
        <v>158</v>
      </c>
      <c r="J195" s="160" t="s">
        <v>678</v>
      </c>
      <c r="K195" s="161">
        <f t="shared" si="81"/>
        <v>58.5</v>
      </c>
      <c r="L195" s="162">
        <f t="shared" si="82"/>
        <v>0.5879396984924623</v>
      </c>
      <c r="M195" s="157" t="s">
        <v>594</v>
      </c>
      <c r="N195" s="163">
        <v>42898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81</v>
      </c>
      <c r="B196" s="155">
        <v>42739</v>
      </c>
      <c r="C196" s="155"/>
      <c r="D196" s="156" t="s">
        <v>104</v>
      </c>
      <c r="E196" s="157" t="s">
        <v>591</v>
      </c>
      <c r="F196" s="158">
        <v>99.5</v>
      </c>
      <c r="G196" s="157"/>
      <c r="H196" s="157">
        <v>158</v>
      </c>
      <c r="I196" s="159">
        <v>158</v>
      </c>
      <c r="J196" s="160" t="s">
        <v>678</v>
      </c>
      <c r="K196" s="161">
        <v>58.5</v>
      </c>
      <c r="L196" s="162">
        <v>0.58793969849246197</v>
      </c>
      <c r="M196" s="157" t="s">
        <v>594</v>
      </c>
      <c r="N196" s="163">
        <v>42898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82</v>
      </c>
      <c r="B197" s="155">
        <v>42786</v>
      </c>
      <c r="C197" s="155"/>
      <c r="D197" s="156" t="s">
        <v>210</v>
      </c>
      <c r="E197" s="157" t="s">
        <v>591</v>
      </c>
      <c r="F197" s="158">
        <v>140.5</v>
      </c>
      <c r="G197" s="157"/>
      <c r="H197" s="157">
        <v>220</v>
      </c>
      <c r="I197" s="159">
        <v>220</v>
      </c>
      <c r="J197" s="160" t="s">
        <v>678</v>
      </c>
      <c r="K197" s="161">
        <f>H197-F197</f>
        <v>79.5</v>
      </c>
      <c r="L197" s="162">
        <f>K197/F197</f>
        <v>0.5658362989323843</v>
      </c>
      <c r="M197" s="157" t="s">
        <v>594</v>
      </c>
      <c r="N197" s="163">
        <v>42864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83</v>
      </c>
      <c r="B198" s="155">
        <v>42786</v>
      </c>
      <c r="C198" s="155"/>
      <c r="D198" s="156" t="s">
        <v>733</v>
      </c>
      <c r="E198" s="157" t="s">
        <v>591</v>
      </c>
      <c r="F198" s="158">
        <v>202.5</v>
      </c>
      <c r="G198" s="157"/>
      <c r="H198" s="157">
        <v>234</v>
      </c>
      <c r="I198" s="159">
        <v>234</v>
      </c>
      <c r="J198" s="160" t="s">
        <v>678</v>
      </c>
      <c r="K198" s="161">
        <v>31.5</v>
      </c>
      <c r="L198" s="162">
        <v>0.155555555555556</v>
      </c>
      <c r="M198" s="157" t="s">
        <v>594</v>
      </c>
      <c r="N198" s="163">
        <v>42836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84</v>
      </c>
      <c r="B199" s="155">
        <v>42818</v>
      </c>
      <c r="C199" s="155"/>
      <c r="D199" s="156" t="s">
        <v>734</v>
      </c>
      <c r="E199" s="157" t="s">
        <v>591</v>
      </c>
      <c r="F199" s="158">
        <v>300.5</v>
      </c>
      <c r="G199" s="157"/>
      <c r="H199" s="157">
        <v>417.5</v>
      </c>
      <c r="I199" s="159">
        <v>420</v>
      </c>
      <c r="J199" s="160" t="s">
        <v>735</v>
      </c>
      <c r="K199" s="161">
        <f>H199-F199</f>
        <v>117</v>
      </c>
      <c r="L199" s="162">
        <f>K199/F199</f>
        <v>0.38935108153078202</v>
      </c>
      <c r="M199" s="157" t="s">
        <v>594</v>
      </c>
      <c r="N199" s="163">
        <v>43070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85</v>
      </c>
      <c r="B200" s="155">
        <v>42818</v>
      </c>
      <c r="C200" s="155"/>
      <c r="D200" s="156" t="s">
        <v>708</v>
      </c>
      <c r="E200" s="157" t="s">
        <v>591</v>
      </c>
      <c r="F200" s="158">
        <v>850</v>
      </c>
      <c r="G200" s="157"/>
      <c r="H200" s="157">
        <v>1042.5</v>
      </c>
      <c r="I200" s="159">
        <v>1023</v>
      </c>
      <c r="J200" s="160" t="s">
        <v>736</v>
      </c>
      <c r="K200" s="161">
        <v>192.5</v>
      </c>
      <c r="L200" s="162">
        <v>0.22647058823529401</v>
      </c>
      <c r="M200" s="157" t="s">
        <v>594</v>
      </c>
      <c r="N200" s="163">
        <v>42830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86</v>
      </c>
      <c r="B201" s="155">
        <v>42830</v>
      </c>
      <c r="C201" s="155"/>
      <c r="D201" s="156" t="s">
        <v>495</v>
      </c>
      <c r="E201" s="157" t="s">
        <v>591</v>
      </c>
      <c r="F201" s="158">
        <v>785</v>
      </c>
      <c r="G201" s="157"/>
      <c r="H201" s="157">
        <v>930</v>
      </c>
      <c r="I201" s="159">
        <v>920</v>
      </c>
      <c r="J201" s="160" t="s">
        <v>737</v>
      </c>
      <c r="K201" s="161">
        <f>H201-F201</f>
        <v>145</v>
      </c>
      <c r="L201" s="162">
        <f>K201/F201</f>
        <v>0.18471337579617833</v>
      </c>
      <c r="M201" s="157" t="s">
        <v>594</v>
      </c>
      <c r="N201" s="163">
        <v>42976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64">
        <v>87</v>
      </c>
      <c r="B202" s="165">
        <v>42831</v>
      </c>
      <c r="C202" s="165"/>
      <c r="D202" s="166" t="s">
        <v>738</v>
      </c>
      <c r="E202" s="167" t="s">
        <v>591</v>
      </c>
      <c r="F202" s="168">
        <v>40</v>
      </c>
      <c r="G202" s="168"/>
      <c r="H202" s="169">
        <v>13.1</v>
      </c>
      <c r="I202" s="169">
        <v>60</v>
      </c>
      <c r="J202" s="170" t="s">
        <v>739</v>
      </c>
      <c r="K202" s="171">
        <v>-26.9</v>
      </c>
      <c r="L202" s="172">
        <v>-0.67249999999999999</v>
      </c>
      <c r="M202" s="168" t="s">
        <v>604</v>
      </c>
      <c r="N202" s="165">
        <v>43138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88</v>
      </c>
      <c r="B203" s="155">
        <v>42837</v>
      </c>
      <c r="C203" s="155"/>
      <c r="D203" s="156" t="s">
        <v>102</v>
      </c>
      <c r="E203" s="157" t="s">
        <v>591</v>
      </c>
      <c r="F203" s="158">
        <v>289.5</v>
      </c>
      <c r="G203" s="157"/>
      <c r="H203" s="157">
        <v>354</v>
      </c>
      <c r="I203" s="159">
        <v>360</v>
      </c>
      <c r="J203" s="160" t="s">
        <v>740</v>
      </c>
      <c r="K203" s="161">
        <f t="shared" ref="K203:K211" si="83">H203-F203</f>
        <v>64.5</v>
      </c>
      <c r="L203" s="162">
        <f t="shared" ref="L203:L211" si="84">K203/F203</f>
        <v>0.22279792746113988</v>
      </c>
      <c r="M203" s="157" t="s">
        <v>594</v>
      </c>
      <c r="N203" s="163">
        <v>43040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89</v>
      </c>
      <c r="B204" s="155">
        <v>42845</v>
      </c>
      <c r="C204" s="155"/>
      <c r="D204" s="156" t="s">
        <v>435</v>
      </c>
      <c r="E204" s="157" t="s">
        <v>591</v>
      </c>
      <c r="F204" s="158">
        <v>700</v>
      </c>
      <c r="G204" s="157"/>
      <c r="H204" s="157">
        <v>840</v>
      </c>
      <c r="I204" s="159">
        <v>840</v>
      </c>
      <c r="J204" s="160" t="s">
        <v>741</v>
      </c>
      <c r="K204" s="161">
        <f t="shared" si="83"/>
        <v>140</v>
      </c>
      <c r="L204" s="162">
        <f t="shared" si="84"/>
        <v>0.2</v>
      </c>
      <c r="M204" s="157" t="s">
        <v>594</v>
      </c>
      <c r="N204" s="163">
        <v>42893</v>
      </c>
      <c r="O204" s="1"/>
      <c r="P204" s="1"/>
      <c r="Q204" s="24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90</v>
      </c>
      <c r="B205" s="155">
        <v>42887</v>
      </c>
      <c r="C205" s="155"/>
      <c r="D205" s="156" t="s">
        <v>742</v>
      </c>
      <c r="E205" s="157" t="s">
        <v>591</v>
      </c>
      <c r="F205" s="158">
        <v>130</v>
      </c>
      <c r="G205" s="157"/>
      <c r="H205" s="157">
        <v>144.25</v>
      </c>
      <c r="I205" s="159">
        <v>170</v>
      </c>
      <c r="J205" s="160" t="s">
        <v>743</v>
      </c>
      <c r="K205" s="161">
        <f t="shared" si="83"/>
        <v>14.25</v>
      </c>
      <c r="L205" s="162">
        <f t="shared" si="84"/>
        <v>0.10961538461538461</v>
      </c>
      <c r="M205" s="157" t="s">
        <v>594</v>
      </c>
      <c r="N205" s="163">
        <v>43675</v>
      </c>
      <c r="O205" s="1"/>
      <c r="P205" s="1"/>
      <c r="Q205" s="24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91</v>
      </c>
      <c r="B206" s="155">
        <v>42901</v>
      </c>
      <c r="C206" s="155"/>
      <c r="D206" s="156" t="s">
        <v>744</v>
      </c>
      <c r="E206" s="157" t="s">
        <v>591</v>
      </c>
      <c r="F206" s="158">
        <v>214.5</v>
      </c>
      <c r="G206" s="157"/>
      <c r="H206" s="157">
        <v>262</v>
      </c>
      <c r="I206" s="159">
        <v>262</v>
      </c>
      <c r="J206" s="160" t="s">
        <v>613</v>
      </c>
      <c r="K206" s="161">
        <f t="shared" si="83"/>
        <v>47.5</v>
      </c>
      <c r="L206" s="162">
        <f t="shared" si="84"/>
        <v>0.22144522144522144</v>
      </c>
      <c r="M206" s="157" t="s">
        <v>594</v>
      </c>
      <c r="N206" s="163">
        <v>42977</v>
      </c>
      <c r="O206" s="1"/>
      <c r="P206" s="1"/>
      <c r="Q206" s="24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92</v>
      </c>
      <c r="B207" s="186">
        <v>42933</v>
      </c>
      <c r="C207" s="186"/>
      <c r="D207" s="187" t="s">
        <v>745</v>
      </c>
      <c r="E207" s="188" t="s">
        <v>591</v>
      </c>
      <c r="F207" s="189">
        <v>370</v>
      </c>
      <c r="G207" s="188"/>
      <c r="H207" s="188">
        <v>447.5</v>
      </c>
      <c r="I207" s="190">
        <v>450</v>
      </c>
      <c r="J207" s="191" t="s">
        <v>678</v>
      </c>
      <c r="K207" s="161">
        <f t="shared" si="83"/>
        <v>77.5</v>
      </c>
      <c r="L207" s="192">
        <f t="shared" si="84"/>
        <v>0.20945945945945946</v>
      </c>
      <c r="M207" s="188" t="s">
        <v>594</v>
      </c>
      <c r="N207" s="193">
        <v>43035</v>
      </c>
      <c r="O207" s="1"/>
      <c r="P207" s="1"/>
      <c r="Q207" s="24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93</v>
      </c>
      <c r="B208" s="186">
        <v>42943</v>
      </c>
      <c r="C208" s="186"/>
      <c r="D208" s="187" t="s">
        <v>208</v>
      </c>
      <c r="E208" s="188" t="s">
        <v>591</v>
      </c>
      <c r="F208" s="189">
        <v>657.5</v>
      </c>
      <c r="G208" s="188"/>
      <c r="H208" s="188">
        <v>825</v>
      </c>
      <c r="I208" s="190">
        <v>820</v>
      </c>
      <c r="J208" s="191" t="s">
        <v>678</v>
      </c>
      <c r="K208" s="161">
        <f t="shared" si="83"/>
        <v>167.5</v>
      </c>
      <c r="L208" s="192">
        <f t="shared" si="84"/>
        <v>0.25475285171102663</v>
      </c>
      <c r="M208" s="188" t="s">
        <v>594</v>
      </c>
      <c r="N208" s="193">
        <v>43090</v>
      </c>
      <c r="O208" s="1"/>
      <c r="P208" s="1"/>
      <c r="Q208" s="24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94</v>
      </c>
      <c r="B209" s="155">
        <v>42964</v>
      </c>
      <c r="C209" s="155"/>
      <c r="D209" s="156" t="s">
        <v>383</v>
      </c>
      <c r="E209" s="157" t="s">
        <v>591</v>
      </c>
      <c r="F209" s="158">
        <v>605</v>
      </c>
      <c r="G209" s="157"/>
      <c r="H209" s="157">
        <v>750</v>
      </c>
      <c r="I209" s="159">
        <v>750</v>
      </c>
      <c r="J209" s="160" t="s">
        <v>737</v>
      </c>
      <c r="K209" s="161">
        <f t="shared" si="83"/>
        <v>145</v>
      </c>
      <c r="L209" s="162">
        <f t="shared" si="84"/>
        <v>0.23966942148760331</v>
      </c>
      <c r="M209" s="157" t="s">
        <v>594</v>
      </c>
      <c r="N209" s="163">
        <v>43027</v>
      </c>
      <c r="O209" s="1"/>
      <c r="P209" s="1"/>
      <c r="Q209" s="24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64">
        <v>95</v>
      </c>
      <c r="B210" s="165">
        <v>42979</v>
      </c>
      <c r="C210" s="165"/>
      <c r="D210" s="173" t="s">
        <v>746</v>
      </c>
      <c r="E210" s="168" t="s">
        <v>591</v>
      </c>
      <c r="F210" s="168">
        <v>255</v>
      </c>
      <c r="G210" s="169"/>
      <c r="H210" s="169">
        <v>217.25</v>
      </c>
      <c r="I210" s="169">
        <v>320</v>
      </c>
      <c r="J210" s="170" t="s">
        <v>747</v>
      </c>
      <c r="K210" s="171">
        <f t="shared" si="83"/>
        <v>-37.75</v>
      </c>
      <c r="L210" s="174">
        <f t="shared" si="84"/>
        <v>-0.14803921568627451</v>
      </c>
      <c r="M210" s="168" t="s">
        <v>604</v>
      </c>
      <c r="N210" s="165">
        <v>43661</v>
      </c>
      <c r="O210" s="1"/>
      <c r="P210" s="1"/>
      <c r="Q210" s="24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96</v>
      </c>
      <c r="B211" s="155">
        <v>42997</v>
      </c>
      <c r="C211" s="155"/>
      <c r="D211" s="156" t="s">
        <v>748</v>
      </c>
      <c r="E211" s="157" t="s">
        <v>591</v>
      </c>
      <c r="F211" s="158">
        <v>215</v>
      </c>
      <c r="G211" s="157"/>
      <c r="H211" s="157">
        <v>258</v>
      </c>
      <c r="I211" s="159">
        <v>258</v>
      </c>
      <c r="J211" s="160" t="s">
        <v>678</v>
      </c>
      <c r="K211" s="161">
        <f t="shared" si="83"/>
        <v>43</v>
      </c>
      <c r="L211" s="162">
        <f t="shared" si="84"/>
        <v>0.2</v>
      </c>
      <c r="M211" s="157" t="s">
        <v>594</v>
      </c>
      <c r="N211" s="163">
        <v>43040</v>
      </c>
      <c r="O211" s="1"/>
      <c r="P211" s="1"/>
      <c r="Q211" s="24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97</v>
      </c>
      <c r="B212" s="155">
        <v>42997</v>
      </c>
      <c r="C212" s="155"/>
      <c r="D212" s="156" t="s">
        <v>748</v>
      </c>
      <c r="E212" s="157" t="s">
        <v>591</v>
      </c>
      <c r="F212" s="158">
        <v>215</v>
      </c>
      <c r="G212" s="157"/>
      <c r="H212" s="157">
        <v>258</v>
      </c>
      <c r="I212" s="159">
        <v>258</v>
      </c>
      <c r="J212" s="191" t="s">
        <v>678</v>
      </c>
      <c r="K212" s="161">
        <v>43</v>
      </c>
      <c r="L212" s="162">
        <v>0.2</v>
      </c>
      <c r="M212" s="157" t="s">
        <v>594</v>
      </c>
      <c r="N212" s="163">
        <v>43040</v>
      </c>
      <c r="O212" s="1"/>
      <c r="P212" s="1"/>
      <c r="Q212" s="24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98</v>
      </c>
      <c r="B213" s="186">
        <v>42998</v>
      </c>
      <c r="C213" s="186"/>
      <c r="D213" s="187" t="s">
        <v>749</v>
      </c>
      <c r="E213" s="188" t="s">
        <v>591</v>
      </c>
      <c r="F213" s="158">
        <v>75</v>
      </c>
      <c r="G213" s="188"/>
      <c r="H213" s="188">
        <v>90</v>
      </c>
      <c r="I213" s="190">
        <v>90</v>
      </c>
      <c r="J213" s="160" t="s">
        <v>750</v>
      </c>
      <c r="K213" s="161">
        <f t="shared" ref="K213:K218" si="85">H213-F213</f>
        <v>15</v>
      </c>
      <c r="L213" s="162">
        <f t="shared" ref="L213:L218" si="86">K213/F213</f>
        <v>0.2</v>
      </c>
      <c r="M213" s="157" t="s">
        <v>594</v>
      </c>
      <c r="N213" s="163">
        <v>43019</v>
      </c>
      <c r="O213" s="1"/>
      <c r="P213" s="1"/>
      <c r="Q213" s="24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5">
        <v>99</v>
      </c>
      <c r="B214" s="186">
        <v>43011</v>
      </c>
      <c r="C214" s="186"/>
      <c r="D214" s="187" t="s">
        <v>751</v>
      </c>
      <c r="E214" s="188" t="s">
        <v>591</v>
      </c>
      <c r="F214" s="189">
        <v>315</v>
      </c>
      <c r="G214" s="188"/>
      <c r="H214" s="188">
        <v>392</v>
      </c>
      <c r="I214" s="190">
        <v>384</v>
      </c>
      <c r="J214" s="191" t="s">
        <v>752</v>
      </c>
      <c r="K214" s="161">
        <f t="shared" si="85"/>
        <v>77</v>
      </c>
      <c r="L214" s="192">
        <f t="shared" si="86"/>
        <v>0.24444444444444444</v>
      </c>
      <c r="M214" s="188" t="s">
        <v>594</v>
      </c>
      <c r="N214" s="193">
        <v>43017</v>
      </c>
      <c r="O214" s="1"/>
      <c r="P214" s="1"/>
      <c r="Q214" s="24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100</v>
      </c>
      <c r="B215" s="186">
        <v>43013</v>
      </c>
      <c r="C215" s="186"/>
      <c r="D215" s="187" t="s">
        <v>468</v>
      </c>
      <c r="E215" s="188" t="s">
        <v>591</v>
      </c>
      <c r="F215" s="189">
        <v>145</v>
      </c>
      <c r="G215" s="188"/>
      <c r="H215" s="188">
        <v>179</v>
      </c>
      <c r="I215" s="190">
        <v>180</v>
      </c>
      <c r="J215" s="191" t="s">
        <v>753</v>
      </c>
      <c r="K215" s="161">
        <f t="shared" si="85"/>
        <v>34</v>
      </c>
      <c r="L215" s="192">
        <f t="shared" si="86"/>
        <v>0.23448275862068965</v>
      </c>
      <c r="M215" s="188" t="s">
        <v>594</v>
      </c>
      <c r="N215" s="193">
        <v>43025</v>
      </c>
      <c r="O215" s="1"/>
      <c r="P215" s="1"/>
      <c r="Q215" s="24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101</v>
      </c>
      <c r="B216" s="186">
        <v>43014</v>
      </c>
      <c r="C216" s="186"/>
      <c r="D216" s="187" t="s">
        <v>358</v>
      </c>
      <c r="E216" s="188" t="s">
        <v>591</v>
      </c>
      <c r="F216" s="189">
        <v>256</v>
      </c>
      <c r="G216" s="188"/>
      <c r="H216" s="188">
        <v>323</v>
      </c>
      <c r="I216" s="190">
        <v>320</v>
      </c>
      <c r="J216" s="191" t="s">
        <v>678</v>
      </c>
      <c r="K216" s="161">
        <f t="shared" si="85"/>
        <v>67</v>
      </c>
      <c r="L216" s="192">
        <f t="shared" si="86"/>
        <v>0.26171875</v>
      </c>
      <c r="M216" s="188" t="s">
        <v>594</v>
      </c>
      <c r="N216" s="193">
        <v>43067</v>
      </c>
      <c r="O216" s="1"/>
      <c r="P216" s="1"/>
      <c r="Q216" s="24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102</v>
      </c>
      <c r="B217" s="186">
        <v>43017</v>
      </c>
      <c r="C217" s="186"/>
      <c r="D217" s="187" t="s">
        <v>372</v>
      </c>
      <c r="E217" s="188" t="s">
        <v>591</v>
      </c>
      <c r="F217" s="189">
        <v>137.5</v>
      </c>
      <c r="G217" s="188"/>
      <c r="H217" s="188">
        <v>184</v>
      </c>
      <c r="I217" s="190">
        <v>183</v>
      </c>
      <c r="J217" s="191" t="s">
        <v>754</v>
      </c>
      <c r="K217" s="161">
        <f t="shared" si="85"/>
        <v>46.5</v>
      </c>
      <c r="L217" s="192">
        <f t="shared" si="86"/>
        <v>0.33818181818181819</v>
      </c>
      <c r="M217" s="188" t="s">
        <v>594</v>
      </c>
      <c r="N217" s="193">
        <v>43108</v>
      </c>
      <c r="O217" s="1"/>
      <c r="P217" s="1"/>
      <c r="Q217" s="24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103</v>
      </c>
      <c r="B218" s="186">
        <v>43018</v>
      </c>
      <c r="C218" s="186"/>
      <c r="D218" s="187" t="s">
        <v>755</v>
      </c>
      <c r="E218" s="188" t="s">
        <v>591</v>
      </c>
      <c r="F218" s="189">
        <v>125.5</v>
      </c>
      <c r="G218" s="188"/>
      <c r="H218" s="188">
        <v>158</v>
      </c>
      <c r="I218" s="190">
        <v>155</v>
      </c>
      <c r="J218" s="191" t="s">
        <v>756</v>
      </c>
      <c r="K218" s="161">
        <f t="shared" si="85"/>
        <v>32.5</v>
      </c>
      <c r="L218" s="192">
        <f t="shared" si="86"/>
        <v>0.25896414342629481</v>
      </c>
      <c r="M218" s="188" t="s">
        <v>594</v>
      </c>
      <c r="N218" s="193">
        <v>43067</v>
      </c>
      <c r="O218" s="1"/>
      <c r="P218" s="1"/>
      <c r="Q218" s="24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104</v>
      </c>
      <c r="B219" s="186">
        <v>43018</v>
      </c>
      <c r="C219" s="186"/>
      <c r="D219" s="187" t="s">
        <v>757</v>
      </c>
      <c r="E219" s="188" t="s">
        <v>591</v>
      </c>
      <c r="F219" s="189">
        <v>895</v>
      </c>
      <c r="G219" s="188"/>
      <c r="H219" s="188">
        <v>1122.5</v>
      </c>
      <c r="I219" s="190">
        <v>1078</v>
      </c>
      <c r="J219" s="191" t="s">
        <v>758</v>
      </c>
      <c r="K219" s="161">
        <v>227.5</v>
      </c>
      <c r="L219" s="192">
        <v>0.25418994413407803</v>
      </c>
      <c r="M219" s="188" t="s">
        <v>594</v>
      </c>
      <c r="N219" s="193">
        <v>43117</v>
      </c>
      <c r="O219" s="1"/>
      <c r="P219" s="1"/>
      <c r="Q219" s="24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105</v>
      </c>
      <c r="B220" s="186">
        <v>43020</v>
      </c>
      <c r="C220" s="186"/>
      <c r="D220" s="187" t="s">
        <v>367</v>
      </c>
      <c r="E220" s="188" t="s">
        <v>591</v>
      </c>
      <c r="F220" s="189">
        <v>525</v>
      </c>
      <c r="G220" s="188"/>
      <c r="H220" s="188">
        <v>629</v>
      </c>
      <c r="I220" s="190">
        <v>629</v>
      </c>
      <c r="J220" s="191" t="s">
        <v>678</v>
      </c>
      <c r="K220" s="161">
        <v>104</v>
      </c>
      <c r="L220" s="192">
        <v>0.19809523809523799</v>
      </c>
      <c r="M220" s="188" t="s">
        <v>594</v>
      </c>
      <c r="N220" s="193">
        <v>43119</v>
      </c>
      <c r="O220" s="1"/>
      <c r="P220" s="1"/>
      <c r="Q220" s="24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106</v>
      </c>
      <c r="B221" s="186">
        <v>43046</v>
      </c>
      <c r="C221" s="186"/>
      <c r="D221" s="187" t="s">
        <v>408</v>
      </c>
      <c r="E221" s="188" t="s">
        <v>591</v>
      </c>
      <c r="F221" s="189">
        <v>740</v>
      </c>
      <c r="G221" s="188"/>
      <c r="H221" s="188">
        <v>892.5</v>
      </c>
      <c r="I221" s="190">
        <v>900</v>
      </c>
      <c r="J221" s="191" t="s">
        <v>759</v>
      </c>
      <c r="K221" s="161">
        <f t="shared" ref="K221:K223" si="87">H221-F221</f>
        <v>152.5</v>
      </c>
      <c r="L221" s="192">
        <f t="shared" ref="L221:L223" si="88">K221/F221</f>
        <v>0.20608108108108109</v>
      </c>
      <c r="M221" s="188" t="s">
        <v>594</v>
      </c>
      <c r="N221" s="193">
        <v>43052</v>
      </c>
      <c r="O221" s="1"/>
      <c r="P221" s="1"/>
      <c r="Q221" s="242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4">
        <v>107</v>
      </c>
      <c r="B222" s="155">
        <v>43073</v>
      </c>
      <c r="C222" s="155"/>
      <c r="D222" s="156" t="s">
        <v>760</v>
      </c>
      <c r="E222" s="157" t="s">
        <v>591</v>
      </c>
      <c r="F222" s="158">
        <v>118.5</v>
      </c>
      <c r="G222" s="157"/>
      <c r="H222" s="157">
        <v>143.5</v>
      </c>
      <c r="I222" s="159">
        <v>145</v>
      </c>
      <c r="J222" s="160" t="s">
        <v>761</v>
      </c>
      <c r="K222" s="161">
        <f t="shared" si="87"/>
        <v>25</v>
      </c>
      <c r="L222" s="162">
        <f t="shared" si="88"/>
        <v>0.2109704641350211</v>
      </c>
      <c r="M222" s="157" t="s">
        <v>594</v>
      </c>
      <c r="N222" s="163">
        <v>43097</v>
      </c>
      <c r="O222" s="1"/>
      <c r="P222" s="1"/>
      <c r="Q222" s="242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64">
        <v>108</v>
      </c>
      <c r="B223" s="165">
        <v>43090</v>
      </c>
      <c r="C223" s="165"/>
      <c r="D223" s="166" t="s">
        <v>440</v>
      </c>
      <c r="E223" s="167" t="s">
        <v>591</v>
      </c>
      <c r="F223" s="168">
        <v>715</v>
      </c>
      <c r="G223" s="168"/>
      <c r="H223" s="169">
        <v>500</v>
      </c>
      <c r="I223" s="169">
        <v>872</v>
      </c>
      <c r="J223" s="170" t="s">
        <v>762</v>
      </c>
      <c r="K223" s="171">
        <f t="shared" si="87"/>
        <v>-215</v>
      </c>
      <c r="L223" s="172">
        <f t="shared" si="88"/>
        <v>-0.30069930069930068</v>
      </c>
      <c r="M223" s="168" t="s">
        <v>604</v>
      </c>
      <c r="N223" s="165">
        <v>43670</v>
      </c>
      <c r="O223" s="1"/>
      <c r="P223" s="1"/>
      <c r="Q223" s="242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4">
        <v>109</v>
      </c>
      <c r="B224" s="155">
        <v>43098</v>
      </c>
      <c r="C224" s="155"/>
      <c r="D224" s="156" t="s">
        <v>751</v>
      </c>
      <c r="E224" s="157" t="s">
        <v>591</v>
      </c>
      <c r="F224" s="158">
        <v>435</v>
      </c>
      <c r="G224" s="157"/>
      <c r="H224" s="157">
        <v>542.5</v>
      </c>
      <c r="I224" s="159">
        <v>539</v>
      </c>
      <c r="J224" s="160" t="s">
        <v>678</v>
      </c>
      <c r="K224" s="161">
        <v>107.5</v>
      </c>
      <c r="L224" s="162">
        <v>0.247126436781609</v>
      </c>
      <c r="M224" s="157" t="s">
        <v>594</v>
      </c>
      <c r="N224" s="163">
        <v>43206</v>
      </c>
      <c r="O224" s="1"/>
      <c r="P224" s="1"/>
      <c r="Q224" s="242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4">
        <v>110</v>
      </c>
      <c r="B225" s="155">
        <v>43098</v>
      </c>
      <c r="C225" s="155"/>
      <c r="D225" s="156" t="s">
        <v>560</v>
      </c>
      <c r="E225" s="157" t="s">
        <v>591</v>
      </c>
      <c r="F225" s="158">
        <v>885</v>
      </c>
      <c r="G225" s="157"/>
      <c r="H225" s="157">
        <v>1090</v>
      </c>
      <c r="I225" s="159">
        <v>1084</v>
      </c>
      <c r="J225" s="160" t="s">
        <v>678</v>
      </c>
      <c r="K225" s="161">
        <v>205</v>
      </c>
      <c r="L225" s="162">
        <v>0.23163841807909599</v>
      </c>
      <c r="M225" s="157" t="s">
        <v>594</v>
      </c>
      <c r="N225" s="163">
        <v>43213</v>
      </c>
      <c r="O225" s="1"/>
      <c r="P225" s="1"/>
      <c r="Q225" s="242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94">
        <v>111</v>
      </c>
      <c r="B226" s="195">
        <v>43192</v>
      </c>
      <c r="C226" s="195"/>
      <c r="D226" s="173" t="s">
        <v>763</v>
      </c>
      <c r="E226" s="168" t="s">
        <v>591</v>
      </c>
      <c r="F226" s="196">
        <v>478.5</v>
      </c>
      <c r="G226" s="168"/>
      <c r="H226" s="168">
        <v>442</v>
      </c>
      <c r="I226" s="169">
        <v>613</v>
      </c>
      <c r="J226" s="170" t="s">
        <v>764</v>
      </c>
      <c r="K226" s="171">
        <f t="shared" ref="K226:K229" si="89">H226-F226</f>
        <v>-36.5</v>
      </c>
      <c r="L226" s="172">
        <f t="shared" ref="L226:L229" si="90">K226/F226</f>
        <v>-7.6280041797283177E-2</v>
      </c>
      <c r="M226" s="168" t="s">
        <v>604</v>
      </c>
      <c r="N226" s="165">
        <v>43762</v>
      </c>
      <c r="O226" s="1"/>
      <c r="P226" s="1"/>
      <c r="Q226" s="242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64">
        <v>112</v>
      </c>
      <c r="B227" s="165">
        <v>43194</v>
      </c>
      <c r="C227" s="165"/>
      <c r="D227" s="166" t="s">
        <v>765</v>
      </c>
      <c r="E227" s="167" t="s">
        <v>591</v>
      </c>
      <c r="F227" s="168">
        <f>141.5-7.3</f>
        <v>134.19999999999999</v>
      </c>
      <c r="G227" s="168"/>
      <c r="H227" s="169">
        <v>77</v>
      </c>
      <c r="I227" s="169">
        <v>180</v>
      </c>
      <c r="J227" s="170" t="s">
        <v>766</v>
      </c>
      <c r="K227" s="171">
        <f t="shared" si="89"/>
        <v>-57.199999999999989</v>
      </c>
      <c r="L227" s="172">
        <f t="shared" si="90"/>
        <v>-0.42622950819672129</v>
      </c>
      <c r="M227" s="168" t="s">
        <v>604</v>
      </c>
      <c r="N227" s="165">
        <v>43522</v>
      </c>
      <c r="O227" s="1"/>
      <c r="P227" s="1"/>
      <c r="Q227" s="242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64">
        <v>113</v>
      </c>
      <c r="B228" s="165">
        <v>43209</v>
      </c>
      <c r="C228" s="165"/>
      <c r="D228" s="166" t="s">
        <v>767</v>
      </c>
      <c r="E228" s="167" t="s">
        <v>591</v>
      </c>
      <c r="F228" s="168">
        <v>430</v>
      </c>
      <c r="G228" s="168"/>
      <c r="H228" s="169">
        <v>220</v>
      </c>
      <c r="I228" s="169">
        <v>537</v>
      </c>
      <c r="J228" s="170" t="s">
        <v>768</v>
      </c>
      <c r="K228" s="171">
        <f t="shared" si="89"/>
        <v>-210</v>
      </c>
      <c r="L228" s="172">
        <f t="shared" si="90"/>
        <v>-0.48837209302325579</v>
      </c>
      <c r="M228" s="168" t="s">
        <v>604</v>
      </c>
      <c r="N228" s="165">
        <v>43252</v>
      </c>
      <c r="O228" s="1"/>
      <c r="P228" s="1"/>
      <c r="Q228" s="242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114</v>
      </c>
      <c r="B229" s="186">
        <v>43220</v>
      </c>
      <c r="C229" s="186"/>
      <c r="D229" s="187" t="s">
        <v>769</v>
      </c>
      <c r="E229" s="188" t="s">
        <v>591</v>
      </c>
      <c r="F229" s="188">
        <v>153.5</v>
      </c>
      <c r="G229" s="188"/>
      <c r="H229" s="188">
        <v>196</v>
      </c>
      <c r="I229" s="190">
        <v>196</v>
      </c>
      <c r="J229" s="160" t="s">
        <v>770</v>
      </c>
      <c r="K229" s="161">
        <f t="shared" si="89"/>
        <v>42.5</v>
      </c>
      <c r="L229" s="162">
        <f t="shared" si="90"/>
        <v>0.27687296416938112</v>
      </c>
      <c r="M229" s="157" t="s">
        <v>594</v>
      </c>
      <c r="N229" s="163">
        <v>43605</v>
      </c>
      <c r="O229" s="1"/>
      <c r="P229" s="1"/>
      <c r="Q229" s="242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64">
        <v>115</v>
      </c>
      <c r="B230" s="165">
        <v>43306</v>
      </c>
      <c r="C230" s="165"/>
      <c r="D230" s="166" t="s">
        <v>738</v>
      </c>
      <c r="E230" s="167" t="s">
        <v>591</v>
      </c>
      <c r="F230" s="168">
        <v>27.5</v>
      </c>
      <c r="G230" s="168"/>
      <c r="H230" s="169">
        <v>13.1</v>
      </c>
      <c r="I230" s="169">
        <v>60</v>
      </c>
      <c r="J230" s="170" t="s">
        <v>771</v>
      </c>
      <c r="K230" s="171">
        <v>-14.4</v>
      </c>
      <c r="L230" s="172">
        <v>-0.52363636363636401</v>
      </c>
      <c r="M230" s="168" t="s">
        <v>604</v>
      </c>
      <c r="N230" s="165">
        <v>43138</v>
      </c>
      <c r="O230" s="1"/>
      <c r="P230" s="1"/>
      <c r="Q230" s="242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94">
        <v>116</v>
      </c>
      <c r="B231" s="195">
        <v>43318</v>
      </c>
      <c r="C231" s="195"/>
      <c r="D231" s="173" t="s">
        <v>772</v>
      </c>
      <c r="E231" s="168" t="s">
        <v>591</v>
      </c>
      <c r="F231" s="168">
        <v>148.5</v>
      </c>
      <c r="G231" s="168"/>
      <c r="H231" s="168">
        <v>102</v>
      </c>
      <c r="I231" s="169">
        <v>182</v>
      </c>
      <c r="J231" s="170" t="s">
        <v>773</v>
      </c>
      <c r="K231" s="171">
        <f>H231-F231</f>
        <v>-46.5</v>
      </c>
      <c r="L231" s="172">
        <f>K231/F231</f>
        <v>-0.31313131313131315</v>
      </c>
      <c r="M231" s="168" t="s">
        <v>604</v>
      </c>
      <c r="N231" s="165">
        <v>43661</v>
      </c>
      <c r="O231" s="1"/>
      <c r="P231" s="1"/>
      <c r="Q231" s="242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4">
        <v>117</v>
      </c>
      <c r="B232" s="155">
        <v>43335</v>
      </c>
      <c r="C232" s="155"/>
      <c r="D232" s="156" t="s">
        <v>774</v>
      </c>
      <c r="E232" s="157" t="s">
        <v>591</v>
      </c>
      <c r="F232" s="188">
        <v>285</v>
      </c>
      <c r="G232" s="157"/>
      <c r="H232" s="157">
        <v>355</v>
      </c>
      <c r="I232" s="159">
        <v>364</v>
      </c>
      <c r="J232" s="160" t="s">
        <v>775</v>
      </c>
      <c r="K232" s="161">
        <v>70</v>
      </c>
      <c r="L232" s="162">
        <v>0.24561403508771901</v>
      </c>
      <c r="M232" s="157" t="s">
        <v>594</v>
      </c>
      <c r="N232" s="163">
        <v>43455</v>
      </c>
      <c r="O232" s="1"/>
      <c r="P232" s="1"/>
      <c r="Q232" s="242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4">
        <v>118</v>
      </c>
      <c r="B233" s="155">
        <v>43341</v>
      </c>
      <c r="C233" s="155"/>
      <c r="D233" s="156" t="s">
        <v>398</v>
      </c>
      <c r="E233" s="157" t="s">
        <v>591</v>
      </c>
      <c r="F233" s="188">
        <v>525</v>
      </c>
      <c r="G233" s="157"/>
      <c r="H233" s="157">
        <v>585</v>
      </c>
      <c r="I233" s="159">
        <v>635</v>
      </c>
      <c r="J233" s="160" t="s">
        <v>776</v>
      </c>
      <c r="K233" s="161">
        <f t="shared" ref="K233:K284" si="91">H233-F233</f>
        <v>60</v>
      </c>
      <c r="L233" s="162">
        <f t="shared" ref="L233:L284" si="92">K233/F233</f>
        <v>0.11428571428571428</v>
      </c>
      <c r="M233" s="157" t="s">
        <v>594</v>
      </c>
      <c r="N233" s="163">
        <v>43662</v>
      </c>
      <c r="O233" s="1"/>
      <c r="P233" s="1"/>
      <c r="Q233" s="242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4">
        <v>119</v>
      </c>
      <c r="B234" s="155">
        <v>43395</v>
      </c>
      <c r="C234" s="155"/>
      <c r="D234" s="156" t="s">
        <v>383</v>
      </c>
      <c r="E234" s="157" t="s">
        <v>591</v>
      </c>
      <c r="F234" s="188">
        <v>475</v>
      </c>
      <c r="G234" s="157"/>
      <c r="H234" s="157">
        <v>574</v>
      </c>
      <c r="I234" s="159">
        <v>570</v>
      </c>
      <c r="J234" s="160" t="s">
        <v>678</v>
      </c>
      <c r="K234" s="161">
        <f t="shared" si="91"/>
        <v>99</v>
      </c>
      <c r="L234" s="162">
        <f t="shared" si="92"/>
        <v>0.20842105263157895</v>
      </c>
      <c r="M234" s="157" t="s">
        <v>594</v>
      </c>
      <c r="N234" s="163">
        <v>43403</v>
      </c>
      <c r="O234" s="1"/>
      <c r="P234" s="1"/>
      <c r="Q234" s="242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120</v>
      </c>
      <c r="B235" s="186">
        <v>43397</v>
      </c>
      <c r="C235" s="186"/>
      <c r="D235" s="187" t="s">
        <v>777</v>
      </c>
      <c r="E235" s="188" t="s">
        <v>591</v>
      </c>
      <c r="F235" s="188">
        <v>707.5</v>
      </c>
      <c r="G235" s="188"/>
      <c r="H235" s="188">
        <v>872</v>
      </c>
      <c r="I235" s="190">
        <v>872</v>
      </c>
      <c r="J235" s="191" t="s">
        <v>678</v>
      </c>
      <c r="K235" s="161">
        <f t="shared" si="91"/>
        <v>164.5</v>
      </c>
      <c r="L235" s="192">
        <f t="shared" si="92"/>
        <v>0.23250883392226149</v>
      </c>
      <c r="M235" s="188" t="s">
        <v>594</v>
      </c>
      <c r="N235" s="193">
        <v>43482</v>
      </c>
      <c r="O235" s="1"/>
      <c r="P235" s="1"/>
      <c r="Q235" s="242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121</v>
      </c>
      <c r="B236" s="186">
        <v>43398</v>
      </c>
      <c r="C236" s="186"/>
      <c r="D236" s="187" t="s">
        <v>778</v>
      </c>
      <c r="E236" s="188" t="s">
        <v>591</v>
      </c>
      <c r="F236" s="188">
        <v>162</v>
      </c>
      <c r="G236" s="188"/>
      <c r="H236" s="188">
        <v>204</v>
      </c>
      <c r="I236" s="190">
        <v>209</v>
      </c>
      <c r="J236" s="191" t="s">
        <v>779</v>
      </c>
      <c r="K236" s="161">
        <f t="shared" si="91"/>
        <v>42</v>
      </c>
      <c r="L236" s="192">
        <f t="shared" si="92"/>
        <v>0.25925925925925924</v>
      </c>
      <c r="M236" s="188" t="s">
        <v>594</v>
      </c>
      <c r="N236" s="193">
        <v>43539</v>
      </c>
      <c r="O236" s="1"/>
      <c r="P236" s="1"/>
      <c r="Q236" s="242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122</v>
      </c>
      <c r="B237" s="186">
        <v>43399</v>
      </c>
      <c r="C237" s="186"/>
      <c r="D237" s="187" t="s">
        <v>488</v>
      </c>
      <c r="E237" s="188" t="s">
        <v>591</v>
      </c>
      <c r="F237" s="188">
        <v>240</v>
      </c>
      <c r="G237" s="188"/>
      <c r="H237" s="188">
        <v>297</v>
      </c>
      <c r="I237" s="190">
        <v>297</v>
      </c>
      <c r="J237" s="191" t="s">
        <v>678</v>
      </c>
      <c r="K237" s="197">
        <f t="shared" si="91"/>
        <v>57</v>
      </c>
      <c r="L237" s="192">
        <f t="shared" si="92"/>
        <v>0.23749999999999999</v>
      </c>
      <c r="M237" s="188" t="s">
        <v>594</v>
      </c>
      <c r="N237" s="193">
        <v>43417</v>
      </c>
      <c r="O237" s="1"/>
      <c r="P237" s="1"/>
      <c r="Q237" s="242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4">
        <v>123</v>
      </c>
      <c r="B238" s="155">
        <v>43439</v>
      </c>
      <c r="C238" s="155"/>
      <c r="D238" s="156" t="s">
        <v>780</v>
      </c>
      <c r="E238" s="157" t="s">
        <v>591</v>
      </c>
      <c r="F238" s="157">
        <v>202.5</v>
      </c>
      <c r="G238" s="157"/>
      <c r="H238" s="157">
        <v>255</v>
      </c>
      <c r="I238" s="159">
        <v>252</v>
      </c>
      <c r="J238" s="160" t="s">
        <v>678</v>
      </c>
      <c r="K238" s="161">
        <f t="shared" si="91"/>
        <v>52.5</v>
      </c>
      <c r="L238" s="162">
        <f t="shared" si="92"/>
        <v>0.25925925925925924</v>
      </c>
      <c r="M238" s="157" t="s">
        <v>594</v>
      </c>
      <c r="N238" s="163">
        <v>43542</v>
      </c>
      <c r="O238" s="1"/>
      <c r="P238" s="1"/>
      <c r="Q238" s="242"/>
      <c r="R238" s="1"/>
      <c r="S238" s="6" t="s">
        <v>781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124</v>
      </c>
      <c r="B239" s="186">
        <v>43465</v>
      </c>
      <c r="C239" s="155"/>
      <c r="D239" s="187" t="s">
        <v>159</v>
      </c>
      <c r="E239" s="188" t="s">
        <v>591</v>
      </c>
      <c r="F239" s="188">
        <v>710</v>
      </c>
      <c r="G239" s="188"/>
      <c r="H239" s="188">
        <v>866</v>
      </c>
      <c r="I239" s="190">
        <v>866</v>
      </c>
      <c r="J239" s="191" t="s">
        <v>678</v>
      </c>
      <c r="K239" s="161">
        <f t="shared" si="91"/>
        <v>156</v>
      </c>
      <c r="L239" s="162">
        <f t="shared" si="92"/>
        <v>0.21971830985915494</v>
      </c>
      <c r="M239" s="157" t="s">
        <v>594</v>
      </c>
      <c r="N239" s="163">
        <v>43553</v>
      </c>
      <c r="O239" s="1"/>
      <c r="P239" s="1"/>
      <c r="Q239" s="242"/>
      <c r="R239" s="1"/>
      <c r="S239" s="6" t="s">
        <v>781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125</v>
      </c>
      <c r="B240" s="186">
        <v>43522</v>
      </c>
      <c r="C240" s="186"/>
      <c r="D240" s="187" t="s">
        <v>174</v>
      </c>
      <c r="E240" s="188" t="s">
        <v>591</v>
      </c>
      <c r="F240" s="188">
        <v>337.25</v>
      </c>
      <c r="G240" s="188"/>
      <c r="H240" s="188">
        <v>398.5</v>
      </c>
      <c r="I240" s="190">
        <v>411</v>
      </c>
      <c r="J240" s="160" t="s">
        <v>782</v>
      </c>
      <c r="K240" s="161">
        <f t="shared" si="91"/>
        <v>61.25</v>
      </c>
      <c r="L240" s="162">
        <f t="shared" si="92"/>
        <v>0.1816160118606375</v>
      </c>
      <c r="M240" s="157" t="s">
        <v>594</v>
      </c>
      <c r="N240" s="163">
        <v>43760</v>
      </c>
      <c r="O240" s="1"/>
      <c r="P240" s="1"/>
      <c r="Q240" s="242"/>
      <c r="R240" s="1"/>
      <c r="S240" s="6" t="s">
        <v>781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98">
        <v>126</v>
      </c>
      <c r="B241" s="199">
        <v>43559</v>
      </c>
      <c r="C241" s="199"/>
      <c r="D241" s="200" t="s">
        <v>783</v>
      </c>
      <c r="E241" s="201" t="s">
        <v>591</v>
      </c>
      <c r="F241" s="201">
        <v>130</v>
      </c>
      <c r="G241" s="201"/>
      <c r="H241" s="201">
        <v>65</v>
      </c>
      <c r="I241" s="202">
        <v>158</v>
      </c>
      <c r="J241" s="170" t="s">
        <v>784</v>
      </c>
      <c r="K241" s="171">
        <f t="shared" si="91"/>
        <v>-65</v>
      </c>
      <c r="L241" s="172">
        <f t="shared" si="92"/>
        <v>-0.5</v>
      </c>
      <c r="M241" s="168" t="s">
        <v>604</v>
      </c>
      <c r="N241" s="165">
        <v>43726</v>
      </c>
      <c r="O241" s="1"/>
      <c r="P241" s="1"/>
      <c r="Q241" s="242"/>
      <c r="R241" s="1"/>
      <c r="S241" s="6" t="s">
        <v>785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127</v>
      </c>
      <c r="B242" s="186">
        <v>43017</v>
      </c>
      <c r="C242" s="186"/>
      <c r="D242" s="187" t="s">
        <v>210</v>
      </c>
      <c r="E242" s="188" t="s">
        <v>591</v>
      </c>
      <c r="F242" s="188">
        <v>141.5</v>
      </c>
      <c r="G242" s="188"/>
      <c r="H242" s="188">
        <v>183.5</v>
      </c>
      <c r="I242" s="190">
        <v>210</v>
      </c>
      <c r="J242" s="160" t="s">
        <v>779</v>
      </c>
      <c r="K242" s="161">
        <f t="shared" si="91"/>
        <v>42</v>
      </c>
      <c r="L242" s="162">
        <f t="shared" si="92"/>
        <v>0.29681978798586572</v>
      </c>
      <c r="M242" s="157" t="s">
        <v>594</v>
      </c>
      <c r="N242" s="163">
        <v>43042</v>
      </c>
      <c r="O242" s="1"/>
      <c r="P242" s="1"/>
      <c r="Q242" s="242"/>
      <c r="R242" s="1"/>
      <c r="S242" s="6" t="s">
        <v>785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98">
        <v>128</v>
      </c>
      <c r="B243" s="199">
        <v>43074</v>
      </c>
      <c r="C243" s="199"/>
      <c r="D243" s="200" t="s">
        <v>786</v>
      </c>
      <c r="E243" s="201" t="s">
        <v>591</v>
      </c>
      <c r="F243" s="196">
        <v>172</v>
      </c>
      <c r="G243" s="201"/>
      <c r="H243" s="201">
        <v>155.25</v>
      </c>
      <c r="I243" s="202">
        <v>230</v>
      </c>
      <c r="J243" s="170" t="s">
        <v>787</v>
      </c>
      <c r="K243" s="171">
        <f t="shared" si="91"/>
        <v>-16.75</v>
      </c>
      <c r="L243" s="172">
        <f t="shared" si="92"/>
        <v>-9.7383720930232565E-2</v>
      </c>
      <c r="M243" s="168" t="s">
        <v>604</v>
      </c>
      <c r="N243" s="165">
        <v>43787</v>
      </c>
      <c r="O243" s="1"/>
      <c r="P243" s="1"/>
      <c r="Q243" s="242"/>
      <c r="R243" s="1"/>
      <c r="S243" s="6" t="s">
        <v>785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129</v>
      </c>
      <c r="B244" s="186">
        <v>43398</v>
      </c>
      <c r="C244" s="186"/>
      <c r="D244" s="187" t="s">
        <v>120</v>
      </c>
      <c r="E244" s="188" t="s">
        <v>591</v>
      </c>
      <c r="F244" s="188">
        <v>698.5</v>
      </c>
      <c r="G244" s="188"/>
      <c r="H244" s="188">
        <v>890</v>
      </c>
      <c r="I244" s="190">
        <v>890</v>
      </c>
      <c r="J244" s="160" t="s">
        <v>788</v>
      </c>
      <c r="K244" s="161">
        <f t="shared" si="91"/>
        <v>191.5</v>
      </c>
      <c r="L244" s="162">
        <f t="shared" si="92"/>
        <v>0.27415891195418757</v>
      </c>
      <c r="M244" s="157" t="s">
        <v>594</v>
      </c>
      <c r="N244" s="163">
        <v>44328</v>
      </c>
      <c r="O244" s="1"/>
      <c r="P244" s="1"/>
      <c r="Q244" s="242"/>
      <c r="R244" s="1"/>
      <c r="S244" s="6" t="s">
        <v>781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130</v>
      </c>
      <c r="B245" s="186">
        <v>42877</v>
      </c>
      <c r="C245" s="186"/>
      <c r="D245" s="187" t="s">
        <v>789</v>
      </c>
      <c r="E245" s="188" t="s">
        <v>591</v>
      </c>
      <c r="F245" s="188">
        <v>127.6</v>
      </c>
      <c r="G245" s="188"/>
      <c r="H245" s="188">
        <v>138</v>
      </c>
      <c r="I245" s="190">
        <v>190</v>
      </c>
      <c r="J245" s="160" t="s">
        <v>790</v>
      </c>
      <c r="K245" s="161">
        <f t="shared" si="91"/>
        <v>10.400000000000006</v>
      </c>
      <c r="L245" s="162">
        <f t="shared" si="92"/>
        <v>8.1504702194357417E-2</v>
      </c>
      <c r="M245" s="157" t="s">
        <v>594</v>
      </c>
      <c r="N245" s="163">
        <v>43774</v>
      </c>
      <c r="O245" s="1"/>
      <c r="P245" s="1"/>
      <c r="Q245" s="242"/>
      <c r="R245" s="1"/>
      <c r="S245" s="6" t="s">
        <v>785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131</v>
      </c>
      <c r="B246" s="186">
        <v>43158</v>
      </c>
      <c r="C246" s="186"/>
      <c r="D246" s="187" t="s">
        <v>791</v>
      </c>
      <c r="E246" s="188" t="s">
        <v>591</v>
      </c>
      <c r="F246" s="188">
        <v>317</v>
      </c>
      <c r="G246" s="188"/>
      <c r="H246" s="188">
        <v>382.5</v>
      </c>
      <c r="I246" s="190">
        <v>398</v>
      </c>
      <c r="J246" s="160" t="s">
        <v>792</v>
      </c>
      <c r="K246" s="161">
        <f t="shared" si="91"/>
        <v>65.5</v>
      </c>
      <c r="L246" s="162">
        <f t="shared" si="92"/>
        <v>0.20662460567823343</v>
      </c>
      <c r="M246" s="157" t="s">
        <v>594</v>
      </c>
      <c r="N246" s="163">
        <v>44238</v>
      </c>
      <c r="O246" s="1"/>
      <c r="P246" s="1"/>
      <c r="Q246" s="242"/>
      <c r="R246" s="1"/>
      <c r="S246" s="6" t="s">
        <v>785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98">
        <v>132</v>
      </c>
      <c r="B247" s="199">
        <v>43164</v>
      </c>
      <c r="C247" s="199"/>
      <c r="D247" s="200" t="s">
        <v>166</v>
      </c>
      <c r="E247" s="201" t="s">
        <v>591</v>
      </c>
      <c r="F247" s="196">
        <f>510-14.4</f>
        <v>495.6</v>
      </c>
      <c r="G247" s="201"/>
      <c r="H247" s="201">
        <v>350</v>
      </c>
      <c r="I247" s="202">
        <v>672</v>
      </c>
      <c r="J247" s="170" t="s">
        <v>793</v>
      </c>
      <c r="K247" s="171">
        <f t="shared" si="91"/>
        <v>-145.60000000000002</v>
      </c>
      <c r="L247" s="172">
        <f t="shared" si="92"/>
        <v>-0.29378531073446329</v>
      </c>
      <c r="M247" s="168" t="s">
        <v>604</v>
      </c>
      <c r="N247" s="165">
        <v>43887</v>
      </c>
      <c r="O247" s="1"/>
      <c r="P247" s="1"/>
      <c r="Q247" s="242"/>
      <c r="R247" s="1"/>
      <c r="S247" s="6" t="s">
        <v>781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98">
        <v>133</v>
      </c>
      <c r="B248" s="199">
        <v>43237</v>
      </c>
      <c r="C248" s="199"/>
      <c r="D248" s="200" t="s">
        <v>794</v>
      </c>
      <c r="E248" s="201" t="s">
        <v>591</v>
      </c>
      <c r="F248" s="196">
        <v>230.3</v>
      </c>
      <c r="G248" s="201"/>
      <c r="H248" s="201">
        <v>102.5</v>
      </c>
      <c r="I248" s="202">
        <v>348</v>
      </c>
      <c r="J248" s="170" t="s">
        <v>795</v>
      </c>
      <c r="K248" s="171">
        <f t="shared" si="91"/>
        <v>-127.80000000000001</v>
      </c>
      <c r="L248" s="172">
        <f t="shared" si="92"/>
        <v>-0.55492835432045162</v>
      </c>
      <c r="M248" s="168" t="s">
        <v>604</v>
      </c>
      <c r="N248" s="165">
        <v>43896</v>
      </c>
      <c r="O248" s="1"/>
      <c r="P248" s="1"/>
      <c r="Q248" s="242"/>
      <c r="R248" s="1"/>
      <c r="S248" s="6" t="s">
        <v>781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134</v>
      </c>
      <c r="B249" s="186">
        <v>43258</v>
      </c>
      <c r="C249" s="186"/>
      <c r="D249" s="187" t="s">
        <v>444</v>
      </c>
      <c r="E249" s="188" t="s">
        <v>591</v>
      </c>
      <c r="F249" s="188">
        <f>342.5-5.1</f>
        <v>337.4</v>
      </c>
      <c r="G249" s="188"/>
      <c r="H249" s="188">
        <v>412.5</v>
      </c>
      <c r="I249" s="190">
        <v>439</v>
      </c>
      <c r="J249" s="160" t="s">
        <v>796</v>
      </c>
      <c r="K249" s="161">
        <f t="shared" si="91"/>
        <v>75.100000000000023</v>
      </c>
      <c r="L249" s="162">
        <f t="shared" si="92"/>
        <v>0.22258446947243635</v>
      </c>
      <c r="M249" s="157" t="s">
        <v>594</v>
      </c>
      <c r="N249" s="163">
        <v>44230</v>
      </c>
      <c r="O249" s="1"/>
      <c r="P249" s="1"/>
      <c r="Q249" s="242"/>
      <c r="R249" s="1"/>
      <c r="S249" s="6" t="s">
        <v>785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79">
        <v>135</v>
      </c>
      <c r="B250" s="178">
        <v>43285</v>
      </c>
      <c r="C250" s="178"/>
      <c r="D250" s="179" t="s">
        <v>58</v>
      </c>
      <c r="E250" s="180" t="s">
        <v>591</v>
      </c>
      <c r="F250" s="180">
        <f>127.5-5.53</f>
        <v>121.97</v>
      </c>
      <c r="G250" s="181"/>
      <c r="H250" s="181">
        <v>122.5</v>
      </c>
      <c r="I250" s="181">
        <v>170</v>
      </c>
      <c r="J250" s="182" t="s">
        <v>797</v>
      </c>
      <c r="K250" s="183">
        <f t="shared" si="91"/>
        <v>0.53000000000000114</v>
      </c>
      <c r="L250" s="184">
        <f t="shared" si="92"/>
        <v>4.3453308190538747E-3</v>
      </c>
      <c r="M250" s="180" t="s">
        <v>611</v>
      </c>
      <c r="N250" s="178">
        <v>44431</v>
      </c>
      <c r="O250" s="1"/>
      <c r="P250" s="1"/>
      <c r="Q250" s="242"/>
      <c r="R250" s="1"/>
      <c r="S250" s="6" t="s">
        <v>781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98">
        <v>136</v>
      </c>
      <c r="B251" s="199">
        <v>43294</v>
      </c>
      <c r="C251" s="199"/>
      <c r="D251" s="200" t="s">
        <v>798</v>
      </c>
      <c r="E251" s="201" t="s">
        <v>591</v>
      </c>
      <c r="F251" s="196">
        <v>46.5</v>
      </c>
      <c r="G251" s="201"/>
      <c r="H251" s="201">
        <v>17</v>
      </c>
      <c r="I251" s="202">
        <v>59</v>
      </c>
      <c r="J251" s="170" t="s">
        <v>799</v>
      </c>
      <c r="K251" s="171">
        <f t="shared" si="91"/>
        <v>-29.5</v>
      </c>
      <c r="L251" s="172">
        <f t="shared" si="92"/>
        <v>-0.63440860215053763</v>
      </c>
      <c r="M251" s="168" t="s">
        <v>604</v>
      </c>
      <c r="N251" s="165">
        <v>43887</v>
      </c>
      <c r="O251" s="1"/>
      <c r="P251" s="1"/>
      <c r="Q251" s="242"/>
      <c r="R251" s="1"/>
      <c r="S251" s="6" t="s">
        <v>781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137</v>
      </c>
      <c r="B252" s="186">
        <v>43396</v>
      </c>
      <c r="C252" s="186"/>
      <c r="D252" s="187" t="s">
        <v>427</v>
      </c>
      <c r="E252" s="188" t="s">
        <v>591</v>
      </c>
      <c r="F252" s="188">
        <v>156.5</v>
      </c>
      <c r="G252" s="188"/>
      <c r="H252" s="188">
        <v>207.5</v>
      </c>
      <c r="I252" s="190">
        <v>191</v>
      </c>
      <c r="J252" s="160" t="s">
        <v>678</v>
      </c>
      <c r="K252" s="161">
        <f t="shared" si="91"/>
        <v>51</v>
      </c>
      <c r="L252" s="162">
        <f t="shared" si="92"/>
        <v>0.32587859424920129</v>
      </c>
      <c r="M252" s="157" t="s">
        <v>594</v>
      </c>
      <c r="N252" s="163">
        <v>44369</v>
      </c>
      <c r="O252" s="1"/>
      <c r="P252" s="1"/>
      <c r="Q252" s="242"/>
      <c r="R252" s="1"/>
      <c r="S252" s="6" t="s">
        <v>781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138</v>
      </c>
      <c r="B253" s="186">
        <v>43439</v>
      </c>
      <c r="C253" s="186"/>
      <c r="D253" s="187" t="s">
        <v>346</v>
      </c>
      <c r="E253" s="188" t="s">
        <v>591</v>
      </c>
      <c r="F253" s="188">
        <v>259.5</v>
      </c>
      <c r="G253" s="188"/>
      <c r="H253" s="188">
        <v>320</v>
      </c>
      <c r="I253" s="190">
        <v>320</v>
      </c>
      <c r="J253" s="160" t="s">
        <v>678</v>
      </c>
      <c r="K253" s="161">
        <f t="shared" si="91"/>
        <v>60.5</v>
      </c>
      <c r="L253" s="162">
        <f t="shared" si="92"/>
        <v>0.23314065510597304</v>
      </c>
      <c r="M253" s="157" t="s">
        <v>594</v>
      </c>
      <c r="N253" s="163">
        <v>44323</v>
      </c>
      <c r="O253" s="1"/>
      <c r="P253" s="1"/>
      <c r="Q253" s="242"/>
      <c r="R253" s="1"/>
      <c r="S253" s="6" t="s">
        <v>781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98">
        <v>139</v>
      </c>
      <c r="B254" s="199">
        <v>43439</v>
      </c>
      <c r="C254" s="199"/>
      <c r="D254" s="200" t="s">
        <v>800</v>
      </c>
      <c r="E254" s="201" t="s">
        <v>591</v>
      </c>
      <c r="F254" s="201">
        <v>715</v>
      </c>
      <c r="G254" s="201"/>
      <c r="H254" s="201">
        <v>445</v>
      </c>
      <c r="I254" s="202">
        <v>840</v>
      </c>
      <c r="J254" s="170" t="s">
        <v>801</v>
      </c>
      <c r="K254" s="171">
        <f t="shared" si="91"/>
        <v>-270</v>
      </c>
      <c r="L254" s="172">
        <f t="shared" si="92"/>
        <v>-0.3776223776223776</v>
      </c>
      <c r="M254" s="168" t="s">
        <v>604</v>
      </c>
      <c r="N254" s="165">
        <v>43800</v>
      </c>
      <c r="O254" s="1"/>
      <c r="P254" s="1"/>
      <c r="Q254" s="242"/>
      <c r="R254" s="1"/>
      <c r="S254" s="6" t="s">
        <v>781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140</v>
      </c>
      <c r="B255" s="186">
        <v>43469</v>
      </c>
      <c r="C255" s="186"/>
      <c r="D255" s="187" t="s">
        <v>180</v>
      </c>
      <c r="E255" s="188" t="s">
        <v>591</v>
      </c>
      <c r="F255" s="188">
        <v>875</v>
      </c>
      <c r="G255" s="188"/>
      <c r="H255" s="188">
        <v>1165</v>
      </c>
      <c r="I255" s="190">
        <v>1185</v>
      </c>
      <c r="J255" s="160" t="s">
        <v>802</v>
      </c>
      <c r="K255" s="161">
        <f t="shared" si="91"/>
        <v>290</v>
      </c>
      <c r="L255" s="162">
        <f t="shared" si="92"/>
        <v>0.33142857142857141</v>
      </c>
      <c r="M255" s="157" t="s">
        <v>594</v>
      </c>
      <c r="N255" s="163">
        <v>43847</v>
      </c>
      <c r="O255" s="1"/>
      <c r="P255" s="1"/>
      <c r="Q255" s="242"/>
      <c r="R255" s="1"/>
      <c r="S255" s="6" t="s">
        <v>781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5">
        <v>141</v>
      </c>
      <c r="B256" s="186">
        <v>43559</v>
      </c>
      <c r="C256" s="186"/>
      <c r="D256" s="187" t="s">
        <v>364</v>
      </c>
      <c r="E256" s="188" t="s">
        <v>591</v>
      </c>
      <c r="F256" s="188">
        <f>387-14.63</f>
        <v>372.37</v>
      </c>
      <c r="G256" s="188"/>
      <c r="H256" s="188">
        <v>490</v>
      </c>
      <c r="I256" s="190">
        <v>490</v>
      </c>
      <c r="J256" s="160" t="s">
        <v>678</v>
      </c>
      <c r="K256" s="161">
        <f t="shared" si="91"/>
        <v>117.63</v>
      </c>
      <c r="L256" s="162">
        <f t="shared" si="92"/>
        <v>0.31589548030185027</v>
      </c>
      <c r="M256" s="157" t="s">
        <v>594</v>
      </c>
      <c r="N256" s="163">
        <v>43850</v>
      </c>
      <c r="O256" s="1"/>
      <c r="P256" s="1"/>
      <c r="Q256" s="242"/>
      <c r="R256" s="1"/>
      <c r="S256" s="6" t="s">
        <v>781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98">
        <v>142</v>
      </c>
      <c r="B257" s="199">
        <v>43578</v>
      </c>
      <c r="C257" s="199"/>
      <c r="D257" s="200" t="s">
        <v>803</v>
      </c>
      <c r="E257" s="201" t="s">
        <v>603</v>
      </c>
      <c r="F257" s="201">
        <v>220</v>
      </c>
      <c r="G257" s="201"/>
      <c r="H257" s="201">
        <v>127.5</v>
      </c>
      <c r="I257" s="202">
        <v>284</v>
      </c>
      <c r="J257" s="170" t="s">
        <v>804</v>
      </c>
      <c r="K257" s="171">
        <f t="shared" si="91"/>
        <v>-92.5</v>
      </c>
      <c r="L257" s="172">
        <f t="shared" si="92"/>
        <v>-0.42045454545454547</v>
      </c>
      <c r="M257" s="168" t="s">
        <v>604</v>
      </c>
      <c r="N257" s="165">
        <v>43896</v>
      </c>
      <c r="O257" s="1"/>
      <c r="P257" s="1"/>
      <c r="Q257" s="242"/>
      <c r="R257" s="1"/>
      <c r="S257" s="6" t="s">
        <v>781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5">
        <v>143</v>
      </c>
      <c r="B258" s="186">
        <v>43622</v>
      </c>
      <c r="C258" s="186"/>
      <c r="D258" s="187" t="s">
        <v>489</v>
      </c>
      <c r="E258" s="188" t="s">
        <v>603</v>
      </c>
      <c r="F258" s="188">
        <v>332.8</v>
      </c>
      <c r="G258" s="188"/>
      <c r="H258" s="188">
        <v>405</v>
      </c>
      <c r="I258" s="190">
        <v>419</v>
      </c>
      <c r="J258" s="160" t="s">
        <v>805</v>
      </c>
      <c r="K258" s="161">
        <f t="shared" si="91"/>
        <v>72.199999999999989</v>
      </c>
      <c r="L258" s="162">
        <f t="shared" si="92"/>
        <v>0.21694711538461534</v>
      </c>
      <c r="M258" s="157" t="s">
        <v>594</v>
      </c>
      <c r="N258" s="163">
        <v>43860</v>
      </c>
      <c r="O258" s="1"/>
      <c r="P258" s="1"/>
      <c r="Q258" s="242"/>
      <c r="R258" s="1"/>
      <c r="S258" s="6" t="s">
        <v>785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79">
        <v>144</v>
      </c>
      <c r="B259" s="178">
        <v>43641</v>
      </c>
      <c r="C259" s="178"/>
      <c r="D259" s="179" t="s">
        <v>172</v>
      </c>
      <c r="E259" s="180" t="s">
        <v>591</v>
      </c>
      <c r="F259" s="180">
        <v>386</v>
      </c>
      <c r="G259" s="181"/>
      <c r="H259" s="181">
        <v>395</v>
      </c>
      <c r="I259" s="181">
        <v>452</v>
      </c>
      <c r="J259" s="182" t="s">
        <v>806</v>
      </c>
      <c r="K259" s="183">
        <f t="shared" si="91"/>
        <v>9</v>
      </c>
      <c r="L259" s="184">
        <f t="shared" si="92"/>
        <v>2.3316062176165803E-2</v>
      </c>
      <c r="M259" s="180" t="s">
        <v>611</v>
      </c>
      <c r="N259" s="178">
        <v>43868</v>
      </c>
      <c r="O259" s="1"/>
      <c r="P259" s="1"/>
      <c r="Q259" s="242"/>
      <c r="R259" s="1"/>
      <c r="S259" s="6" t="s">
        <v>785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79">
        <v>145</v>
      </c>
      <c r="B260" s="178">
        <v>43707</v>
      </c>
      <c r="C260" s="178"/>
      <c r="D260" s="179" t="s">
        <v>146</v>
      </c>
      <c r="E260" s="180" t="s">
        <v>591</v>
      </c>
      <c r="F260" s="180">
        <v>137.5</v>
      </c>
      <c r="G260" s="181"/>
      <c r="H260" s="181">
        <v>138.5</v>
      </c>
      <c r="I260" s="181">
        <v>190</v>
      </c>
      <c r="J260" s="182" t="s">
        <v>807</v>
      </c>
      <c r="K260" s="183">
        <f t="shared" si="91"/>
        <v>1</v>
      </c>
      <c r="L260" s="184">
        <f t="shared" si="92"/>
        <v>7.2727272727272727E-3</v>
      </c>
      <c r="M260" s="180" t="s">
        <v>611</v>
      </c>
      <c r="N260" s="178">
        <v>44432</v>
      </c>
      <c r="O260" s="1"/>
      <c r="P260" s="1"/>
      <c r="Q260" s="242"/>
      <c r="R260" s="1"/>
      <c r="S260" s="6" t="s">
        <v>781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5">
        <v>146</v>
      </c>
      <c r="B261" s="186">
        <v>43731</v>
      </c>
      <c r="C261" s="186"/>
      <c r="D261" s="187" t="s">
        <v>437</v>
      </c>
      <c r="E261" s="188" t="s">
        <v>591</v>
      </c>
      <c r="F261" s="188">
        <v>235</v>
      </c>
      <c r="G261" s="188"/>
      <c r="H261" s="188">
        <v>295</v>
      </c>
      <c r="I261" s="190">
        <v>296</v>
      </c>
      <c r="J261" s="160" t="s">
        <v>808</v>
      </c>
      <c r="K261" s="161">
        <f t="shared" si="91"/>
        <v>60</v>
      </c>
      <c r="L261" s="162">
        <f t="shared" si="92"/>
        <v>0.25531914893617019</v>
      </c>
      <c r="M261" s="157" t="s">
        <v>594</v>
      </c>
      <c r="N261" s="163">
        <v>43844</v>
      </c>
      <c r="O261" s="1"/>
      <c r="P261" s="1"/>
      <c r="Q261" s="242"/>
      <c r="R261" s="1"/>
      <c r="S261" s="6" t="s">
        <v>785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5">
        <v>147</v>
      </c>
      <c r="B262" s="186">
        <v>43752</v>
      </c>
      <c r="C262" s="186"/>
      <c r="D262" s="187" t="s">
        <v>809</v>
      </c>
      <c r="E262" s="188" t="s">
        <v>591</v>
      </c>
      <c r="F262" s="188">
        <v>277.5</v>
      </c>
      <c r="G262" s="188"/>
      <c r="H262" s="188">
        <v>333</v>
      </c>
      <c r="I262" s="190">
        <v>333</v>
      </c>
      <c r="J262" s="160" t="s">
        <v>810</v>
      </c>
      <c r="K262" s="161">
        <f t="shared" si="91"/>
        <v>55.5</v>
      </c>
      <c r="L262" s="162">
        <f t="shared" si="92"/>
        <v>0.2</v>
      </c>
      <c r="M262" s="157" t="s">
        <v>594</v>
      </c>
      <c r="N262" s="163">
        <v>43846</v>
      </c>
      <c r="O262" s="1"/>
      <c r="P262" s="1"/>
      <c r="Q262" s="242"/>
      <c r="R262" s="1"/>
      <c r="S262" s="6" t="s">
        <v>781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5">
        <v>148</v>
      </c>
      <c r="B263" s="186">
        <v>43752</v>
      </c>
      <c r="C263" s="186"/>
      <c r="D263" s="187" t="s">
        <v>811</v>
      </c>
      <c r="E263" s="188" t="s">
        <v>591</v>
      </c>
      <c r="F263" s="188">
        <v>930</v>
      </c>
      <c r="G263" s="188"/>
      <c r="H263" s="188">
        <v>1165</v>
      </c>
      <c r="I263" s="190">
        <v>1200</v>
      </c>
      <c r="J263" s="160" t="s">
        <v>812</v>
      </c>
      <c r="K263" s="161">
        <f t="shared" si="91"/>
        <v>235</v>
      </c>
      <c r="L263" s="162">
        <f t="shared" si="92"/>
        <v>0.25268817204301075</v>
      </c>
      <c r="M263" s="157" t="s">
        <v>594</v>
      </c>
      <c r="N263" s="163">
        <v>43847</v>
      </c>
      <c r="O263" s="1"/>
      <c r="P263" s="1"/>
      <c r="Q263" s="242"/>
      <c r="R263" s="1"/>
      <c r="S263" s="6" t="s">
        <v>785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5">
        <v>149</v>
      </c>
      <c r="B264" s="186">
        <v>43753</v>
      </c>
      <c r="C264" s="186"/>
      <c r="D264" s="187" t="s">
        <v>813</v>
      </c>
      <c r="E264" s="188" t="s">
        <v>591</v>
      </c>
      <c r="F264" s="158">
        <v>111</v>
      </c>
      <c r="G264" s="188"/>
      <c r="H264" s="188">
        <v>141</v>
      </c>
      <c r="I264" s="190">
        <v>141</v>
      </c>
      <c r="J264" s="160" t="s">
        <v>814</v>
      </c>
      <c r="K264" s="161">
        <f t="shared" si="91"/>
        <v>30</v>
      </c>
      <c r="L264" s="162">
        <f t="shared" si="92"/>
        <v>0.27027027027027029</v>
      </c>
      <c r="M264" s="157" t="s">
        <v>594</v>
      </c>
      <c r="N264" s="163">
        <v>44328</v>
      </c>
      <c r="O264" s="1"/>
      <c r="P264" s="1"/>
      <c r="Q264" s="242"/>
      <c r="R264" s="1"/>
      <c r="S264" s="6" t="s">
        <v>785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5">
        <v>150</v>
      </c>
      <c r="B265" s="186">
        <v>43753</v>
      </c>
      <c r="C265" s="186"/>
      <c r="D265" s="187" t="s">
        <v>815</v>
      </c>
      <c r="E265" s="188" t="s">
        <v>591</v>
      </c>
      <c r="F265" s="158">
        <v>296</v>
      </c>
      <c r="G265" s="188"/>
      <c r="H265" s="188">
        <v>370</v>
      </c>
      <c r="I265" s="190">
        <v>370</v>
      </c>
      <c r="J265" s="160" t="s">
        <v>678</v>
      </c>
      <c r="K265" s="161">
        <f t="shared" si="91"/>
        <v>74</v>
      </c>
      <c r="L265" s="162">
        <f t="shared" si="92"/>
        <v>0.25</v>
      </c>
      <c r="M265" s="157" t="s">
        <v>594</v>
      </c>
      <c r="N265" s="163">
        <v>43853</v>
      </c>
      <c r="O265" s="1"/>
      <c r="P265" s="1"/>
      <c r="Q265" s="242"/>
      <c r="R265" s="1"/>
      <c r="S265" s="6" t="s">
        <v>785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5">
        <v>151</v>
      </c>
      <c r="B266" s="186">
        <v>43754</v>
      </c>
      <c r="C266" s="186"/>
      <c r="D266" s="187" t="s">
        <v>816</v>
      </c>
      <c r="E266" s="188" t="s">
        <v>591</v>
      </c>
      <c r="F266" s="158">
        <v>300</v>
      </c>
      <c r="G266" s="188"/>
      <c r="H266" s="188">
        <v>382.5</v>
      </c>
      <c r="I266" s="190">
        <v>344</v>
      </c>
      <c r="J266" s="160" t="s">
        <v>817</v>
      </c>
      <c r="K266" s="161">
        <f t="shared" si="91"/>
        <v>82.5</v>
      </c>
      <c r="L266" s="162">
        <f t="shared" si="92"/>
        <v>0.27500000000000002</v>
      </c>
      <c r="M266" s="157" t="s">
        <v>594</v>
      </c>
      <c r="N266" s="163">
        <v>44238</v>
      </c>
      <c r="O266" s="1"/>
      <c r="P266" s="1"/>
      <c r="Q266" s="242"/>
      <c r="R266" s="1"/>
      <c r="S266" s="6" t="s">
        <v>785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5">
        <v>152</v>
      </c>
      <c r="B267" s="186">
        <v>43832</v>
      </c>
      <c r="C267" s="186"/>
      <c r="D267" s="187" t="s">
        <v>818</v>
      </c>
      <c r="E267" s="188" t="s">
        <v>591</v>
      </c>
      <c r="F267" s="158">
        <v>495</v>
      </c>
      <c r="G267" s="188"/>
      <c r="H267" s="188">
        <v>595</v>
      </c>
      <c r="I267" s="190">
        <v>590</v>
      </c>
      <c r="J267" s="160" t="s">
        <v>614</v>
      </c>
      <c r="K267" s="161">
        <f t="shared" si="91"/>
        <v>100</v>
      </c>
      <c r="L267" s="162">
        <f t="shared" si="92"/>
        <v>0.20202020202020202</v>
      </c>
      <c r="M267" s="157" t="s">
        <v>594</v>
      </c>
      <c r="N267" s="163">
        <v>44589</v>
      </c>
      <c r="O267" s="1"/>
      <c r="P267" s="1"/>
      <c r="Q267" s="242"/>
      <c r="R267" s="1"/>
      <c r="S267" s="6" t="s">
        <v>785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5">
        <v>153</v>
      </c>
      <c r="B268" s="186">
        <v>43966</v>
      </c>
      <c r="C268" s="186"/>
      <c r="D268" s="187" t="s">
        <v>76</v>
      </c>
      <c r="E268" s="188" t="s">
        <v>591</v>
      </c>
      <c r="F268" s="158">
        <v>67.5</v>
      </c>
      <c r="G268" s="188"/>
      <c r="H268" s="188">
        <v>86</v>
      </c>
      <c r="I268" s="190">
        <v>86</v>
      </c>
      <c r="J268" s="160" t="s">
        <v>819</v>
      </c>
      <c r="K268" s="161">
        <f t="shared" si="91"/>
        <v>18.5</v>
      </c>
      <c r="L268" s="162">
        <f t="shared" si="92"/>
        <v>0.27407407407407408</v>
      </c>
      <c r="M268" s="157" t="s">
        <v>594</v>
      </c>
      <c r="N268" s="163">
        <v>44008</v>
      </c>
      <c r="O268" s="1"/>
      <c r="P268" s="1"/>
      <c r="Q268" s="242"/>
      <c r="R268" s="1"/>
      <c r="S268" s="6" t="s">
        <v>785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5">
        <v>154</v>
      </c>
      <c r="B269" s="186">
        <v>44035</v>
      </c>
      <c r="C269" s="186"/>
      <c r="D269" s="187" t="s">
        <v>488</v>
      </c>
      <c r="E269" s="188" t="s">
        <v>591</v>
      </c>
      <c r="F269" s="158">
        <v>231</v>
      </c>
      <c r="G269" s="188"/>
      <c r="H269" s="188">
        <v>281</v>
      </c>
      <c r="I269" s="190">
        <v>281</v>
      </c>
      <c r="J269" s="160" t="s">
        <v>678</v>
      </c>
      <c r="K269" s="161">
        <f t="shared" si="91"/>
        <v>50</v>
      </c>
      <c r="L269" s="162">
        <f t="shared" si="92"/>
        <v>0.21645021645021645</v>
      </c>
      <c r="M269" s="157" t="s">
        <v>594</v>
      </c>
      <c r="N269" s="163">
        <v>44358</v>
      </c>
      <c r="O269" s="1"/>
      <c r="P269" s="1"/>
      <c r="Q269" s="242"/>
      <c r="R269" s="1"/>
      <c r="S269" s="6" t="s">
        <v>785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5">
        <v>155</v>
      </c>
      <c r="B270" s="186">
        <v>44092</v>
      </c>
      <c r="C270" s="186"/>
      <c r="D270" s="187" t="s">
        <v>144</v>
      </c>
      <c r="E270" s="188" t="s">
        <v>591</v>
      </c>
      <c r="F270" s="188">
        <v>206</v>
      </c>
      <c r="G270" s="188"/>
      <c r="H270" s="188">
        <v>248</v>
      </c>
      <c r="I270" s="190">
        <v>248</v>
      </c>
      <c r="J270" s="160" t="s">
        <v>678</v>
      </c>
      <c r="K270" s="161">
        <f t="shared" si="91"/>
        <v>42</v>
      </c>
      <c r="L270" s="162">
        <f t="shared" si="92"/>
        <v>0.20388349514563106</v>
      </c>
      <c r="M270" s="157" t="s">
        <v>594</v>
      </c>
      <c r="N270" s="163">
        <v>44214</v>
      </c>
      <c r="O270" s="1"/>
      <c r="P270" s="1"/>
      <c r="Q270" s="242"/>
      <c r="R270" s="1"/>
      <c r="S270" s="6" t="s">
        <v>785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5">
        <v>156</v>
      </c>
      <c r="B271" s="186">
        <v>44140</v>
      </c>
      <c r="C271" s="186"/>
      <c r="D271" s="187" t="s">
        <v>144</v>
      </c>
      <c r="E271" s="188" t="s">
        <v>591</v>
      </c>
      <c r="F271" s="188">
        <v>182.5</v>
      </c>
      <c r="G271" s="188"/>
      <c r="H271" s="188">
        <v>248</v>
      </c>
      <c r="I271" s="190">
        <v>248</v>
      </c>
      <c r="J271" s="160" t="s">
        <v>678</v>
      </c>
      <c r="K271" s="161">
        <f t="shared" si="91"/>
        <v>65.5</v>
      </c>
      <c r="L271" s="162">
        <f t="shared" si="92"/>
        <v>0.35890410958904112</v>
      </c>
      <c r="M271" s="157" t="s">
        <v>594</v>
      </c>
      <c r="N271" s="163">
        <v>44214</v>
      </c>
      <c r="O271" s="1"/>
      <c r="P271" s="1"/>
      <c r="Q271" s="242"/>
      <c r="R271" s="1"/>
      <c r="S271" s="6" t="s">
        <v>785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5">
        <v>157</v>
      </c>
      <c r="B272" s="186">
        <v>44140</v>
      </c>
      <c r="C272" s="186"/>
      <c r="D272" s="187" t="s">
        <v>346</v>
      </c>
      <c r="E272" s="188" t="s">
        <v>591</v>
      </c>
      <c r="F272" s="188">
        <v>247.5</v>
      </c>
      <c r="G272" s="188"/>
      <c r="H272" s="188">
        <v>320</v>
      </c>
      <c r="I272" s="190">
        <v>320</v>
      </c>
      <c r="J272" s="160" t="s">
        <v>678</v>
      </c>
      <c r="K272" s="161">
        <f t="shared" si="91"/>
        <v>72.5</v>
      </c>
      <c r="L272" s="162">
        <f t="shared" si="92"/>
        <v>0.29292929292929293</v>
      </c>
      <c r="M272" s="157" t="s">
        <v>594</v>
      </c>
      <c r="N272" s="163">
        <v>44323</v>
      </c>
      <c r="O272" s="1"/>
      <c r="P272" s="1"/>
      <c r="Q272" s="242"/>
      <c r="R272" s="1"/>
      <c r="S272" s="6" t="s">
        <v>785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5">
        <v>158</v>
      </c>
      <c r="B273" s="186">
        <v>44140</v>
      </c>
      <c r="C273" s="186"/>
      <c r="D273" s="187" t="s">
        <v>203</v>
      </c>
      <c r="E273" s="188" t="s">
        <v>591</v>
      </c>
      <c r="F273" s="158">
        <v>925</v>
      </c>
      <c r="G273" s="188"/>
      <c r="H273" s="188">
        <v>1095</v>
      </c>
      <c r="I273" s="190">
        <v>1093</v>
      </c>
      <c r="J273" s="160" t="s">
        <v>820</v>
      </c>
      <c r="K273" s="161">
        <f t="shared" si="91"/>
        <v>170</v>
      </c>
      <c r="L273" s="162">
        <f t="shared" si="92"/>
        <v>0.18378378378378379</v>
      </c>
      <c r="M273" s="157" t="s">
        <v>594</v>
      </c>
      <c r="N273" s="163">
        <v>44201</v>
      </c>
      <c r="O273" s="1"/>
      <c r="P273" s="1"/>
      <c r="Q273" s="242"/>
      <c r="R273" s="1"/>
      <c r="S273" s="6" t="s">
        <v>785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5">
        <v>159</v>
      </c>
      <c r="B274" s="186">
        <v>44140</v>
      </c>
      <c r="C274" s="186"/>
      <c r="D274" s="187" t="s">
        <v>364</v>
      </c>
      <c r="E274" s="188" t="s">
        <v>591</v>
      </c>
      <c r="F274" s="158">
        <v>332.5</v>
      </c>
      <c r="G274" s="188"/>
      <c r="H274" s="188">
        <v>393</v>
      </c>
      <c r="I274" s="190">
        <v>406</v>
      </c>
      <c r="J274" s="160" t="s">
        <v>821</v>
      </c>
      <c r="K274" s="161">
        <f t="shared" si="91"/>
        <v>60.5</v>
      </c>
      <c r="L274" s="162">
        <f t="shared" si="92"/>
        <v>0.18195488721804512</v>
      </c>
      <c r="M274" s="157" t="s">
        <v>594</v>
      </c>
      <c r="N274" s="163">
        <v>44256</v>
      </c>
      <c r="O274" s="1"/>
      <c r="P274" s="1"/>
      <c r="Q274" s="242"/>
      <c r="R274" s="1"/>
      <c r="S274" s="6" t="s">
        <v>785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5">
        <v>160</v>
      </c>
      <c r="B275" s="186">
        <v>44141</v>
      </c>
      <c r="C275" s="186"/>
      <c r="D275" s="187" t="s">
        <v>488</v>
      </c>
      <c r="E275" s="188" t="s">
        <v>591</v>
      </c>
      <c r="F275" s="158">
        <v>231</v>
      </c>
      <c r="G275" s="188"/>
      <c r="H275" s="188">
        <v>281</v>
      </c>
      <c r="I275" s="190">
        <v>281</v>
      </c>
      <c r="J275" s="160" t="s">
        <v>678</v>
      </c>
      <c r="K275" s="161">
        <f t="shared" si="91"/>
        <v>50</v>
      </c>
      <c r="L275" s="162">
        <f t="shared" si="92"/>
        <v>0.21645021645021645</v>
      </c>
      <c r="M275" s="157" t="s">
        <v>594</v>
      </c>
      <c r="N275" s="163">
        <v>44358</v>
      </c>
      <c r="O275" s="1"/>
      <c r="P275" s="1"/>
      <c r="Q275" s="242"/>
      <c r="R275" s="1"/>
      <c r="S275" s="6" t="s">
        <v>785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5">
        <v>161</v>
      </c>
      <c r="B276" s="186">
        <v>44187</v>
      </c>
      <c r="C276" s="186"/>
      <c r="D276" s="187" t="s">
        <v>822</v>
      </c>
      <c r="E276" s="188" t="s">
        <v>591</v>
      </c>
      <c r="F276" s="158">
        <v>190</v>
      </c>
      <c r="G276" s="188"/>
      <c r="H276" s="188">
        <v>239</v>
      </c>
      <c r="I276" s="190">
        <v>239</v>
      </c>
      <c r="J276" s="160" t="s">
        <v>823</v>
      </c>
      <c r="K276" s="161">
        <f t="shared" si="91"/>
        <v>49</v>
      </c>
      <c r="L276" s="162">
        <f t="shared" si="92"/>
        <v>0.25789473684210529</v>
      </c>
      <c r="M276" s="157" t="s">
        <v>594</v>
      </c>
      <c r="N276" s="163">
        <v>44844</v>
      </c>
      <c r="O276" s="1"/>
      <c r="P276" s="1"/>
      <c r="Q276" s="242"/>
      <c r="R276" s="1"/>
      <c r="S276" s="6" t="s">
        <v>785</v>
      </c>
    </row>
    <row r="277" spans="1:27" ht="12.75" customHeight="1">
      <c r="A277" s="185">
        <v>162</v>
      </c>
      <c r="B277" s="186">
        <v>44258</v>
      </c>
      <c r="C277" s="186"/>
      <c r="D277" s="187" t="s">
        <v>818</v>
      </c>
      <c r="E277" s="188" t="s">
        <v>591</v>
      </c>
      <c r="F277" s="158">
        <v>495</v>
      </c>
      <c r="G277" s="188"/>
      <c r="H277" s="188">
        <v>595</v>
      </c>
      <c r="I277" s="190">
        <v>590</v>
      </c>
      <c r="J277" s="160" t="s">
        <v>614</v>
      </c>
      <c r="K277" s="161">
        <f t="shared" si="91"/>
        <v>100</v>
      </c>
      <c r="L277" s="162">
        <f t="shared" si="92"/>
        <v>0.20202020202020202</v>
      </c>
      <c r="M277" s="157" t="s">
        <v>594</v>
      </c>
      <c r="N277" s="163">
        <v>44589</v>
      </c>
      <c r="O277" s="1"/>
      <c r="P277" s="1"/>
      <c r="Q277" s="242"/>
      <c r="S277" s="6" t="s">
        <v>785</v>
      </c>
    </row>
    <row r="278" spans="1:27" ht="12.75" customHeight="1">
      <c r="A278" s="185">
        <v>163</v>
      </c>
      <c r="B278" s="186">
        <v>44274</v>
      </c>
      <c r="C278" s="186"/>
      <c r="D278" s="187" t="s">
        <v>364</v>
      </c>
      <c r="E278" s="188" t="s">
        <v>591</v>
      </c>
      <c r="F278" s="158">
        <v>355</v>
      </c>
      <c r="G278" s="188"/>
      <c r="H278" s="188">
        <v>422.5</v>
      </c>
      <c r="I278" s="190">
        <v>420</v>
      </c>
      <c r="J278" s="160" t="s">
        <v>824</v>
      </c>
      <c r="K278" s="161">
        <f t="shared" si="91"/>
        <v>67.5</v>
      </c>
      <c r="L278" s="162">
        <f t="shared" si="92"/>
        <v>0.19014084507042253</v>
      </c>
      <c r="M278" s="157" t="s">
        <v>594</v>
      </c>
      <c r="N278" s="163">
        <v>44361</v>
      </c>
      <c r="O278" s="1"/>
      <c r="S278" s="203" t="s">
        <v>785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5">
        <v>164</v>
      </c>
      <c r="B279" s="186">
        <v>44295</v>
      </c>
      <c r="C279" s="186"/>
      <c r="D279" s="187" t="s">
        <v>326</v>
      </c>
      <c r="E279" s="188" t="s">
        <v>591</v>
      </c>
      <c r="F279" s="158">
        <v>555</v>
      </c>
      <c r="G279" s="188"/>
      <c r="H279" s="188">
        <v>663</v>
      </c>
      <c r="I279" s="190">
        <v>663</v>
      </c>
      <c r="J279" s="160" t="s">
        <v>825</v>
      </c>
      <c r="K279" s="161">
        <f t="shared" si="91"/>
        <v>108</v>
      </c>
      <c r="L279" s="162">
        <f t="shared" si="92"/>
        <v>0.19459459459459461</v>
      </c>
      <c r="M279" s="157" t="s">
        <v>594</v>
      </c>
      <c r="N279" s="163">
        <v>44321</v>
      </c>
      <c r="O279" s="1"/>
      <c r="P279" s="1"/>
      <c r="Q279" s="242"/>
      <c r="R279" s="1"/>
      <c r="S279" s="203" t="s">
        <v>785</v>
      </c>
    </row>
    <row r="280" spans="1:27" ht="12.75" customHeight="1">
      <c r="A280" s="185">
        <v>165</v>
      </c>
      <c r="B280" s="186">
        <v>44308</v>
      </c>
      <c r="C280" s="186"/>
      <c r="D280" s="187" t="s">
        <v>789</v>
      </c>
      <c r="E280" s="188" t="s">
        <v>591</v>
      </c>
      <c r="F280" s="158">
        <v>126.5</v>
      </c>
      <c r="G280" s="188"/>
      <c r="H280" s="188">
        <v>155</v>
      </c>
      <c r="I280" s="190">
        <v>155</v>
      </c>
      <c r="J280" s="160" t="s">
        <v>678</v>
      </c>
      <c r="K280" s="161">
        <f t="shared" si="91"/>
        <v>28.5</v>
      </c>
      <c r="L280" s="162">
        <f t="shared" si="92"/>
        <v>0.22529644268774704</v>
      </c>
      <c r="M280" s="157" t="s">
        <v>594</v>
      </c>
      <c r="N280" s="163">
        <v>44362</v>
      </c>
      <c r="O280" s="1"/>
      <c r="S280" s="203" t="s">
        <v>785</v>
      </c>
    </row>
    <row r="281" spans="1:27" ht="12.75" customHeight="1">
      <c r="A281" s="164">
        <v>166</v>
      </c>
      <c r="B281" s="195">
        <v>44368</v>
      </c>
      <c r="C281" s="195"/>
      <c r="D281" s="166" t="s">
        <v>826</v>
      </c>
      <c r="E281" s="168" t="s">
        <v>591</v>
      </c>
      <c r="F281" s="196">
        <v>287.5</v>
      </c>
      <c r="G281" s="168"/>
      <c r="H281" s="168">
        <v>245</v>
      </c>
      <c r="I281" s="169">
        <v>344</v>
      </c>
      <c r="J281" s="170" t="s">
        <v>827</v>
      </c>
      <c r="K281" s="171">
        <f t="shared" si="91"/>
        <v>-42.5</v>
      </c>
      <c r="L281" s="172">
        <f t="shared" si="92"/>
        <v>-0.14782608695652175</v>
      </c>
      <c r="M281" s="168" t="s">
        <v>604</v>
      </c>
      <c r="N281" s="165">
        <v>44508</v>
      </c>
      <c r="O281" s="1"/>
      <c r="S281" s="203" t="s">
        <v>785</v>
      </c>
    </row>
    <row r="282" spans="1:27" ht="12.75" customHeight="1">
      <c r="A282" s="185">
        <v>167</v>
      </c>
      <c r="B282" s="186">
        <v>44368</v>
      </c>
      <c r="C282" s="186"/>
      <c r="D282" s="187" t="s">
        <v>488</v>
      </c>
      <c r="E282" s="188" t="s">
        <v>591</v>
      </c>
      <c r="F282" s="158">
        <v>241</v>
      </c>
      <c r="G282" s="188"/>
      <c r="H282" s="188">
        <v>298</v>
      </c>
      <c r="I282" s="190">
        <v>320</v>
      </c>
      <c r="J282" s="160" t="s">
        <v>678</v>
      </c>
      <c r="K282" s="161">
        <f t="shared" si="91"/>
        <v>57</v>
      </c>
      <c r="L282" s="162">
        <f t="shared" si="92"/>
        <v>0.23651452282157676</v>
      </c>
      <c r="M282" s="157" t="s">
        <v>594</v>
      </c>
      <c r="N282" s="163">
        <v>44802</v>
      </c>
      <c r="O282" s="37"/>
      <c r="S282" s="203" t="s">
        <v>785</v>
      </c>
    </row>
    <row r="283" spans="1:27" ht="12.75" customHeight="1">
      <c r="A283" s="185">
        <v>168</v>
      </c>
      <c r="B283" s="186">
        <v>44406</v>
      </c>
      <c r="C283" s="186"/>
      <c r="D283" s="187" t="s">
        <v>789</v>
      </c>
      <c r="E283" s="188" t="s">
        <v>591</v>
      </c>
      <c r="F283" s="158">
        <v>162.5</v>
      </c>
      <c r="G283" s="188"/>
      <c r="H283" s="188">
        <v>200</v>
      </c>
      <c r="I283" s="190">
        <v>200</v>
      </c>
      <c r="J283" s="160" t="s">
        <v>678</v>
      </c>
      <c r="K283" s="161">
        <f t="shared" si="91"/>
        <v>37.5</v>
      </c>
      <c r="L283" s="162">
        <f t="shared" si="92"/>
        <v>0.23076923076923078</v>
      </c>
      <c r="M283" s="157" t="s">
        <v>594</v>
      </c>
      <c r="N283" s="163">
        <v>44802</v>
      </c>
      <c r="O283" s="1"/>
      <c r="S283" s="203" t="s">
        <v>785</v>
      </c>
    </row>
    <row r="284" spans="1:27" ht="12.75" customHeight="1">
      <c r="A284" s="185">
        <v>169</v>
      </c>
      <c r="B284" s="186">
        <v>44462</v>
      </c>
      <c r="C284" s="186"/>
      <c r="D284" s="187" t="s">
        <v>445</v>
      </c>
      <c r="E284" s="188" t="s">
        <v>591</v>
      </c>
      <c r="F284" s="158">
        <v>1235</v>
      </c>
      <c r="G284" s="188"/>
      <c r="H284" s="188">
        <v>1505</v>
      </c>
      <c r="I284" s="190">
        <v>1500</v>
      </c>
      <c r="J284" s="160" t="s">
        <v>678</v>
      </c>
      <c r="K284" s="161">
        <f t="shared" si="91"/>
        <v>270</v>
      </c>
      <c r="L284" s="162">
        <f t="shared" si="92"/>
        <v>0.21862348178137653</v>
      </c>
      <c r="M284" s="157" t="s">
        <v>594</v>
      </c>
      <c r="N284" s="163">
        <v>44564</v>
      </c>
      <c r="O284" s="1"/>
      <c r="S284" s="203" t="s">
        <v>785</v>
      </c>
    </row>
    <row r="285" spans="1:27" ht="12.75" customHeight="1">
      <c r="A285" s="204">
        <v>170</v>
      </c>
      <c r="B285" s="205">
        <v>44480</v>
      </c>
      <c r="C285" s="205"/>
      <c r="D285" s="206" t="s">
        <v>828</v>
      </c>
      <c r="E285" s="207" t="s">
        <v>591</v>
      </c>
      <c r="F285" s="55">
        <v>58.75</v>
      </c>
      <c r="G285" s="207"/>
      <c r="H285" s="208"/>
      <c r="I285" s="51"/>
      <c r="J285" s="209" t="s">
        <v>592</v>
      </c>
      <c r="K285" s="204"/>
      <c r="L285" s="205"/>
      <c r="M285" s="205"/>
      <c r="N285" s="206"/>
      <c r="O285" s="37"/>
      <c r="S285" s="203" t="s">
        <v>785</v>
      </c>
    </row>
    <row r="286" spans="1:27" ht="12.75" customHeight="1">
      <c r="A286" s="210">
        <v>171</v>
      </c>
      <c r="B286" s="211">
        <v>44481</v>
      </c>
      <c r="C286" s="211"/>
      <c r="D286" s="212" t="s">
        <v>278</v>
      </c>
      <c r="E286" s="51" t="s">
        <v>591</v>
      </c>
      <c r="F286" s="213" t="s">
        <v>829</v>
      </c>
      <c r="G286" s="51"/>
      <c r="H286" s="51"/>
      <c r="I286" s="51">
        <v>380</v>
      </c>
      <c r="J286" s="214" t="s">
        <v>592</v>
      </c>
      <c r="K286" s="210"/>
      <c r="L286" s="211"/>
      <c r="M286" s="211"/>
      <c r="N286" s="212"/>
      <c r="O286" s="37"/>
      <c r="S286" s="203" t="s">
        <v>785</v>
      </c>
    </row>
    <row r="287" spans="1:27" ht="12.75" customHeight="1">
      <c r="A287" s="154">
        <v>172</v>
      </c>
      <c r="B287" s="155">
        <v>44481</v>
      </c>
      <c r="C287" s="155"/>
      <c r="D287" s="156" t="s">
        <v>830</v>
      </c>
      <c r="E287" s="157" t="s">
        <v>591</v>
      </c>
      <c r="F287" s="158">
        <v>45.5</v>
      </c>
      <c r="G287" s="157"/>
      <c r="H287" s="157">
        <v>56.5</v>
      </c>
      <c r="I287" s="159">
        <v>56</v>
      </c>
      <c r="J287" s="160" t="s">
        <v>678</v>
      </c>
      <c r="K287" s="161">
        <f t="shared" ref="K287:K288" si="93">H287-F287</f>
        <v>11</v>
      </c>
      <c r="L287" s="162">
        <f t="shared" ref="L287:L288" si="94">K287/F287</f>
        <v>0.24175824175824176</v>
      </c>
      <c r="M287" s="157" t="s">
        <v>594</v>
      </c>
      <c r="N287" s="163">
        <v>44881</v>
      </c>
      <c r="O287" s="37"/>
      <c r="S287" s="203"/>
    </row>
    <row r="288" spans="1:27" ht="12.75" customHeight="1">
      <c r="A288" s="154">
        <v>173</v>
      </c>
      <c r="B288" s="155">
        <v>44551</v>
      </c>
      <c r="C288" s="155"/>
      <c r="D288" s="156" t="s">
        <v>131</v>
      </c>
      <c r="E288" s="157" t="s">
        <v>591</v>
      </c>
      <c r="F288" s="158">
        <v>2300</v>
      </c>
      <c r="G288" s="157"/>
      <c r="H288" s="157">
        <f>(2820+2200)/2</f>
        <v>2510</v>
      </c>
      <c r="I288" s="159">
        <v>3000</v>
      </c>
      <c r="J288" s="160" t="s">
        <v>831</v>
      </c>
      <c r="K288" s="161">
        <f t="shared" si="93"/>
        <v>210</v>
      </c>
      <c r="L288" s="162">
        <f t="shared" si="94"/>
        <v>9.1304347826086957E-2</v>
      </c>
      <c r="M288" s="157" t="s">
        <v>594</v>
      </c>
      <c r="N288" s="163">
        <v>44649</v>
      </c>
      <c r="O288" s="1"/>
      <c r="S288" s="203"/>
    </row>
    <row r="289" spans="1:39" ht="12.75" customHeight="1">
      <c r="A289" s="154">
        <v>174</v>
      </c>
      <c r="B289" s="155">
        <v>44606</v>
      </c>
      <c r="C289" s="155"/>
      <c r="D289" s="156" t="s">
        <v>435</v>
      </c>
      <c r="E289" s="157" t="s">
        <v>591</v>
      </c>
      <c r="F289" s="158">
        <v>635</v>
      </c>
      <c r="G289" s="157"/>
      <c r="H289" s="157">
        <v>700</v>
      </c>
      <c r="I289" s="159">
        <v>764</v>
      </c>
      <c r="J289" s="160" t="s">
        <v>865</v>
      </c>
      <c r="K289" s="161">
        <f t="shared" ref="K289" si="95">H289-F289</f>
        <v>65</v>
      </c>
      <c r="L289" s="162">
        <f t="shared" ref="L289" si="96">K289/F289</f>
        <v>0.10236220472440945</v>
      </c>
      <c r="M289" s="157" t="s">
        <v>594</v>
      </c>
      <c r="N289" s="163">
        <v>45159</v>
      </c>
      <c r="O289" s="37"/>
      <c r="S289" s="203"/>
    </row>
    <row r="290" spans="1:39" ht="12.75" customHeight="1">
      <c r="A290" s="154">
        <v>175</v>
      </c>
      <c r="B290" s="155">
        <v>44613</v>
      </c>
      <c r="C290" s="155"/>
      <c r="D290" s="156" t="s">
        <v>445</v>
      </c>
      <c r="E290" s="157" t="s">
        <v>591</v>
      </c>
      <c r="F290" s="158">
        <v>1255</v>
      </c>
      <c r="G290" s="157"/>
      <c r="H290" s="157">
        <v>1515</v>
      </c>
      <c r="I290" s="159">
        <v>1510</v>
      </c>
      <c r="J290" s="160" t="s">
        <v>678</v>
      </c>
      <c r="K290" s="161">
        <f>H290-F290</f>
        <v>260</v>
      </c>
      <c r="L290" s="162">
        <f>K290/F290</f>
        <v>0.20717131474103587</v>
      </c>
      <c r="M290" s="157" t="s">
        <v>594</v>
      </c>
      <c r="N290" s="163">
        <v>44834</v>
      </c>
      <c r="O290" s="37"/>
      <c r="S290" s="203"/>
    </row>
    <row r="291" spans="1:39" ht="12.75" customHeight="1">
      <c r="A291">
        <v>176</v>
      </c>
      <c r="B291" s="211">
        <v>44670</v>
      </c>
      <c r="C291" s="211"/>
      <c r="D291" s="53" t="s">
        <v>551</v>
      </c>
      <c r="E291" s="215" t="s">
        <v>591</v>
      </c>
      <c r="F291" s="51" t="s">
        <v>832</v>
      </c>
      <c r="G291" s="51"/>
      <c r="H291" s="51"/>
      <c r="I291" s="51">
        <v>553</v>
      </c>
      <c r="J291" s="51" t="s">
        <v>592</v>
      </c>
      <c r="K291" s="51"/>
      <c r="L291" s="51"/>
      <c r="M291" s="51"/>
      <c r="N291" s="51"/>
      <c r="O291" s="37"/>
      <c r="S291" s="203"/>
    </row>
    <row r="292" spans="1:39" ht="12.75" customHeight="1">
      <c r="A292" s="185">
        <v>177</v>
      </c>
      <c r="B292" s="186">
        <v>44746</v>
      </c>
      <c r="C292" s="186"/>
      <c r="D292" s="187" t="s">
        <v>833</v>
      </c>
      <c r="E292" s="188" t="s">
        <v>591</v>
      </c>
      <c r="F292" s="188">
        <v>207.5</v>
      </c>
      <c r="G292" s="188"/>
      <c r="H292" s="188">
        <v>254</v>
      </c>
      <c r="I292" s="190">
        <v>254</v>
      </c>
      <c r="J292" s="160" t="s">
        <v>678</v>
      </c>
      <c r="K292" s="161">
        <f t="shared" ref="K292:K294" si="97">H292-F292</f>
        <v>46.5</v>
      </c>
      <c r="L292" s="162">
        <f t="shared" ref="L292:L294" si="98">K292/F292</f>
        <v>0.22409638554216868</v>
      </c>
      <c r="M292" s="157" t="s">
        <v>594</v>
      </c>
      <c r="N292" s="163">
        <v>44792</v>
      </c>
      <c r="O292" s="1"/>
      <c r="S292" s="203"/>
    </row>
    <row r="293" spans="1:39" ht="12.75" customHeight="1">
      <c r="A293" s="185">
        <v>178</v>
      </c>
      <c r="B293" s="186">
        <v>44775</v>
      </c>
      <c r="C293" s="186"/>
      <c r="D293" s="187" t="s">
        <v>490</v>
      </c>
      <c r="E293" s="188" t="s">
        <v>591</v>
      </c>
      <c r="F293" s="188">
        <v>31.25</v>
      </c>
      <c r="G293" s="188"/>
      <c r="H293" s="188">
        <v>38.75</v>
      </c>
      <c r="I293" s="190">
        <v>38</v>
      </c>
      <c r="J293" s="160" t="s">
        <v>678</v>
      </c>
      <c r="K293" s="161">
        <f t="shared" si="97"/>
        <v>7.5</v>
      </c>
      <c r="L293" s="162">
        <f t="shared" si="98"/>
        <v>0.24</v>
      </c>
      <c r="M293" s="157" t="s">
        <v>594</v>
      </c>
      <c r="N293" s="163">
        <v>44844</v>
      </c>
      <c r="O293" s="37"/>
      <c r="S293" s="55"/>
    </row>
    <row r="294" spans="1:39" ht="12.75" customHeight="1">
      <c r="A294" s="185">
        <v>179</v>
      </c>
      <c r="B294" s="186">
        <v>44841</v>
      </c>
      <c r="C294" s="186"/>
      <c r="D294" s="187" t="s">
        <v>834</v>
      </c>
      <c r="E294" s="188" t="s">
        <v>591</v>
      </c>
      <c r="F294" s="158">
        <v>665</v>
      </c>
      <c r="G294" s="188"/>
      <c r="H294" s="188">
        <v>807.5</v>
      </c>
      <c r="I294" s="190">
        <v>840</v>
      </c>
      <c r="J294" s="160" t="s">
        <v>831</v>
      </c>
      <c r="K294" s="161">
        <f t="shared" si="97"/>
        <v>142.5</v>
      </c>
      <c r="L294" s="162">
        <f t="shared" si="98"/>
        <v>0.21428571428571427</v>
      </c>
      <c r="M294" s="157" t="s">
        <v>594</v>
      </c>
      <c r="N294" s="163">
        <v>45097</v>
      </c>
      <c r="O294" s="37"/>
      <c r="S294" s="55"/>
    </row>
    <row r="295" spans="1:39" ht="12.75" customHeight="1">
      <c r="A295" s="185">
        <v>180</v>
      </c>
      <c r="B295" s="186">
        <v>44844</v>
      </c>
      <c r="C295" s="186"/>
      <c r="D295" s="187" t="s">
        <v>437</v>
      </c>
      <c r="E295" s="188" t="s">
        <v>591</v>
      </c>
      <c r="F295" s="158">
        <v>227.5</v>
      </c>
      <c r="G295" s="188"/>
      <c r="H295" s="188">
        <v>270</v>
      </c>
      <c r="I295" s="190">
        <v>291</v>
      </c>
      <c r="J295" s="160" t="s">
        <v>867</v>
      </c>
      <c r="K295" s="161">
        <f t="shared" ref="K295" si="99">H295-F295</f>
        <v>42.5</v>
      </c>
      <c r="L295" s="162">
        <f t="shared" ref="L295" si="100">K295/F295</f>
        <v>0.18681318681318682</v>
      </c>
      <c r="M295" s="157" t="s">
        <v>594</v>
      </c>
      <c r="N295" s="163">
        <v>45160</v>
      </c>
      <c r="O295" s="37"/>
      <c r="R295" s="37"/>
      <c r="S295" s="55"/>
    </row>
    <row r="296" spans="1:39" ht="12.75" customHeight="1">
      <c r="A296" s="185">
        <v>181</v>
      </c>
      <c r="B296" s="186">
        <v>44845</v>
      </c>
      <c r="C296" s="186"/>
      <c r="D296" s="187" t="s">
        <v>435</v>
      </c>
      <c r="E296" s="188" t="s">
        <v>591</v>
      </c>
      <c r="F296" s="158">
        <v>555</v>
      </c>
      <c r="G296" s="188"/>
      <c r="H296" s="188">
        <v>700</v>
      </c>
      <c r="I296" s="190">
        <v>765</v>
      </c>
      <c r="J296" s="160" t="s">
        <v>866</v>
      </c>
      <c r="K296" s="161">
        <f t="shared" ref="K296" si="101">H296-F296</f>
        <v>145</v>
      </c>
      <c r="L296" s="162">
        <f t="shared" ref="L296" si="102">K296/F296</f>
        <v>0.26126126126126126</v>
      </c>
      <c r="M296" s="157" t="s">
        <v>594</v>
      </c>
      <c r="N296" s="163">
        <v>45159</v>
      </c>
      <c r="O296" s="37"/>
      <c r="R296" s="37"/>
      <c r="S296" s="55"/>
    </row>
    <row r="297" spans="1:39" ht="12.75" customHeight="1">
      <c r="A297" s="185">
        <v>182</v>
      </c>
      <c r="B297" s="186">
        <v>44981</v>
      </c>
      <c r="C297" s="186"/>
      <c r="D297" s="187" t="s">
        <v>452</v>
      </c>
      <c r="E297" s="188" t="s">
        <v>591</v>
      </c>
      <c r="F297" s="158">
        <v>1675</v>
      </c>
      <c r="G297" s="188"/>
      <c r="H297" s="188">
        <v>2080</v>
      </c>
      <c r="I297" s="190">
        <v>2080</v>
      </c>
      <c r="J297" s="160" t="s">
        <v>678</v>
      </c>
      <c r="K297" s="161">
        <f>H297-F297</f>
        <v>405</v>
      </c>
      <c r="L297" s="162">
        <f>K297/F297</f>
        <v>0.2417910447761194</v>
      </c>
      <c r="M297" s="157" t="s">
        <v>594</v>
      </c>
      <c r="N297" s="163">
        <v>45119</v>
      </c>
      <c r="O297" s="37"/>
      <c r="S297" s="55" t="s">
        <v>863</v>
      </c>
    </row>
    <row r="298" spans="1:39" ht="12.75" customHeight="1">
      <c r="A298" s="185">
        <v>183</v>
      </c>
      <c r="B298" s="186">
        <v>44986</v>
      </c>
      <c r="C298" s="186"/>
      <c r="D298" s="187" t="s">
        <v>490</v>
      </c>
      <c r="E298" s="188" t="s">
        <v>591</v>
      </c>
      <c r="F298" s="158">
        <v>57.5</v>
      </c>
      <c r="G298" s="188"/>
      <c r="H298" s="188">
        <v>120</v>
      </c>
      <c r="I298" s="190">
        <v>120</v>
      </c>
      <c r="J298" s="160" t="s">
        <v>678</v>
      </c>
      <c r="K298" s="161">
        <f>H298-F298</f>
        <v>62.5</v>
      </c>
      <c r="L298" s="162">
        <f>K298/F298</f>
        <v>1.0869565217391304</v>
      </c>
      <c r="M298" s="157" t="s">
        <v>594</v>
      </c>
      <c r="N298" s="163">
        <v>45049</v>
      </c>
      <c r="O298" s="37"/>
      <c r="S298" s="55" t="s">
        <v>863</v>
      </c>
    </row>
    <row r="299" spans="1:39" ht="12.75" customHeight="1">
      <c r="A299" s="185">
        <v>184</v>
      </c>
      <c r="B299" s="186">
        <v>45008</v>
      </c>
      <c r="C299" s="186"/>
      <c r="D299" s="187" t="s">
        <v>507</v>
      </c>
      <c r="E299" s="188" t="s">
        <v>591</v>
      </c>
      <c r="F299" s="158">
        <v>2765</v>
      </c>
      <c r="G299" s="188"/>
      <c r="H299" s="188">
        <v>3547.5</v>
      </c>
      <c r="I299" s="190">
        <v>3523</v>
      </c>
      <c r="J299" s="160" t="s">
        <v>678</v>
      </c>
      <c r="K299" s="161">
        <f>H299-F299</f>
        <v>782.5</v>
      </c>
      <c r="L299" s="162">
        <f>K299/F299</f>
        <v>0.28300180831826399</v>
      </c>
      <c r="M299" s="157" t="s">
        <v>594</v>
      </c>
      <c r="N299" s="163">
        <v>45177</v>
      </c>
      <c r="O299" s="37"/>
      <c r="S299" s="55" t="s">
        <v>863</v>
      </c>
    </row>
    <row r="300" spans="1:39" ht="12.75" customHeight="1">
      <c r="A300" s="185">
        <v>185</v>
      </c>
      <c r="B300" s="186">
        <v>45027</v>
      </c>
      <c r="C300" s="186"/>
      <c r="D300" s="187" t="s">
        <v>835</v>
      </c>
      <c r="E300" s="188" t="s">
        <v>591</v>
      </c>
      <c r="F300" s="188">
        <v>460</v>
      </c>
      <c r="G300" s="188"/>
      <c r="H300" s="188">
        <v>825</v>
      </c>
      <c r="I300" s="190">
        <v>810</v>
      </c>
      <c r="J300" s="160" t="s">
        <v>678</v>
      </c>
      <c r="K300" s="161">
        <f>H300-F300</f>
        <v>365</v>
      </c>
      <c r="L300" s="162">
        <f>K300/F300</f>
        <v>0.79347826086956519</v>
      </c>
      <c r="M300" s="157" t="s">
        <v>594</v>
      </c>
      <c r="N300" s="163">
        <v>45155</v>
      </c>
      <c r="O300" s="37"/>
      <c r="S300" s="55" t="s">
        <v>863</v>
      </c>
    </row>
    <row r="301" spans="1:39" ht="12.75" customHeight="1">
      <c r="A301" s="210">
        <v>186</v>
      </c>
      <c r="B301" s="211">
        <v>45050</v>
      </c>
      <c r="C301" s="53"/>
      <c r="D301" s="53" t="s">
        <v>42</v>
      </c>
      <c r="E301" s="215" t="s">
        <v>591</v>
      </c>
      <c r="F301" s="51" t="s">
        <v>836</v>
      </c>
      <c r="G301" s="51"/>
      <c r="H301" s="51"/>
      <c r="I301" s="51">
        <v>5040</v>
      </c>
      <c r="J301" s="51" t="s">
        <v>592</v>
      </c>
      <c r="K301" s="51"/>
      <c r="L301" s="51"/>
      <c r="M301" s="51"/>
      <c r="N301" s="51"/>
      <c r="O301" s="37"/>
      <c r="S301" s="55" t="s">
        <v>863</v>
      </c>
    </row>
    <row r="302" spans="1:39" ht="12.75" customHeight="1">
      <c r="A302" s="185">
        <v>187</v>
      </c>
      <c r="B302" s="186">
        <v>45075</v>
      </c>
      <c r="C302" s="186"/>
      <c r="D302" s="187" t="s">
        <v>837</v>
      </c>
      <c r="E302" s="188" t="s">
        <v>591</v>
      </c>
      <c r="F302" s="158">
        <v>585</v>
      </c>
      <c r="G302" s="188"/>
      <c r="H302" s="188">
        <v>732</v>
      </c>
      <c r="I302" s="190">
        <v>732</v>
      </c>
      <c r="J302" s="160" t="s">
        <v>678</v>
      </c>
      <c r="K302" s="161">
        <f>H302-F302</f>
        <v>147</v>
      </c>
      <c r="L302" s="162">
        <f>K302/F302</f>
        <v>0.25128205128205128</v>
      </c>
      <c r="M302" s="157" t="s">
        <v>594</v>
      </c>
      <c r="N302" s="163">
        <v>45152</v>
      </c>
      <c r="O302" s="37"/>
      <c r="R302" s="37"/>
      <c r="S302" s="55" t="s">
        <v>863</v>
      </c>
      <c r="U302" s="37"/>
      <c r="W302" s="37"/>
      <c r="X302" s="55"/>
      <c r="Z302" s="37"/>
      <c r="AB302" s="37"/>
      <c r="AC302" s="55"/>
      <c r="AE302" s="37"/>
      <c r="AG302" s="37"/>
      <c r="AH302" s="55"/>
      <c r="AJ302" s="37"/>
      <c r="AL302" s="37"/>
      <c r="AM302" s="55"/>
    </row>
    <row r="303" spans="1:39" ht="12.75" customHeight="1">
      <c r="A303" s="210">
        <v>188</v>
      </c>
      <c r="B303" s="211">
        <v>45078</v>
      </c>
      <c r="C303" s="53"/>
      <c r="D303" s="53" t="s">
        <v>539</v>
      </c>
      <c r="E303" s="215" t="s">
        <v>591</v>
      </c>
      <c r="F303" s="51" t="s">
        <v>838</v>
      </c>
      <c r="G303" s="51"/>
      <c r="H303" s="51"/>
      <c r="I303" s="51">
        <v>4300</v>
      </c>
      <c r="J303" s="51" t="s">
        <v>592</v>
      </c>
      <c r="K303" s="51"/>
      <c r="L303" s="51"/>
      <c r="M303" s="51"/>
      <c r="N303" s="51"/>
      <c r="O303" s="37"/>
      <c r="R303" s="37"/>
      <c r="S303" s="55" t="s">
        <v>863</v>
      </c>
      <c r="U303" s="37"/>
      <c r="W303" s="37"/>
      <c r="X303" s="55"/>
      <c r="Z303" s="37"/>
      <c r="AB303" s="37"/>
      <c r="AC303" s="55"/>
      <c r="AE303" s="37"/>
      <c r="AG303" s="37"/>
      <c r="AH303" s="55"/>
      <c r="AJ303" s="37"/>
      <c r="AL303" s="37"/>
      <c r="AM303" s="55"/>
    </row>
    <row r="304" spans="1:39" ht="12.75" customHeight="1">
      <c r="A304" s="185">
        <v>189</v>
      </c>
      <c r="B304" s="186">
        <v>45103</v>
      </c>
      <c r="C304" s="186"/>
      <c r="D304" s="187" t="s">
        <v>860</v>
      </c>
      <c r="E304" s="188" t="s">
        <v>591</v>
      </c>
      <c r="F304" s="158">
        <v>282.5</v>
      </c>
      <c r="G304" s="188"/>
      <c r="H304" s="188">
        <v>383</v>
      </c>
      <c r="I304" s="190">
        <v>383</v>
      </c>
      <c r="J304" s="160" t="s">
        <v>678</v>
      </c>
      <c r="K304" s="161">
        <f>H304-F304</f>
        <v>100.5</v>
      </c>
      <c r="L304" s="162">
        <f>K304/F304</f>
        <v>0.35575221238938054</v>
      </c>
      <c r="M304" s="157" t="s">
        <v>594</v>
      </c>
      <c r="N304" s="163">
        <v>45265</v>
      </c>
      <c r="O304" s="37"/>
      <c r="R304" s="37"/>
      <c r="S304" s="55" t="s">
        <v>863</v>
      </c>
      <c r="U304" s="37"/>
      <c r="W304" s="37"/>
      <c r="X304" s="55"/>
      <c r="Z304" s="37"/>
      <c r="AB304" s="37"/>
      <c r="AC304" s="55"/>
      <c r="AE304" s="37"/>
      <c r="AG304" s="37"/>
      <c r="AH304" s="55"/>
      <c r="AJ304" s="37"/>
      <c r="AL304" s="37"/>
      <c r="AM304" s="55"/>
    </row>
    <row r="305" spans="1:39" ht="12.75" customHeight="1">
      <c r="A305" s="185">
        <v>190</v>
      </c>
      <c r="B305" s="186">
        <v>45120</v>
      </c>
      <c r="C305" s="186"/>
      <c r="D305" s="187" t="s">
        <v>538</v>
      </c>
      <c r="E305" s="188" t="s">
        <v>591</v>
      </c>
      <c r="F305" s="158">
        <v>2312.5</v>
      </c>
      <c r="G305" s="188"/>
      <c r="H305" s="188">
        <v>2935</v>
      </c>
      <c r="I305" s="190">
        <v>2935</v>
      </c>
      <c r="J305" s="160" t="s">
        <v>678</v>
      </c>
      <c r="K305" s="161">
        <f>H305-F305</f>
        <v>622.5</v>
      </c>
      <c r="L305" s="162">
        <f>K305/F305</f>
        <v>0.26918918918918922</v>
      </c>
      <c r="M305" s="157" t="s">
        <v>594</v>
      </c>
      <c r="N305" s="163">
        <v>45177</v>
      </c>
      <c r="O305" s="37"/>
      <c r="R305" s="37"/>
      <c r="S305" s="55" t="s">
        <v>863</v>
      </c>
      <c r="U305" s="37"/>
      <c r="W305" s="37"/>
      <c r="X305" s="55"/>
      <c r="Z305" s="37"/>
      <c r="AB305" s="37"/>
      <c r="AC305" s="55"/>
      <c r="AE305" s="37"/>
      <c r="AG305" s="37"/>
      <c r="AH305" s="55"/>
      <c r="AJ305" s="37"/>
      <c r="AL305" s="37"/>
      <c r="AM305" s="55"/>
    </row>
    <row r="306" spans="1:39" ht="12.75" customHeight="1">
      <c r="A306" s="185">
        <v>191</v>
      </c>
      <c r="B306" s="186">
        <v>45125</v>
      </c>
      <c r="C306" s="186"/>
      <c r="D306" s="187" t="s">
        <v>203</v>
      </c>
      <c r="E306" s="188" t="s">
        <v>591</v>
      </c>
      <c r="F306" s="158">
        <v>3980</v>
      </c>
      <c r="G306" s="188"/>
      <c r="H306" s="188">
        <v>4895</v>
      </c>
      <c r="I306" s="190">
        <v>4895</v>
      </c>
      <c r="J306" s="160" t="s">
        <v>678</v>
      </c>
      <c r="K306" s="161">
        <f>H306-F306</f>
        <v>915</v>
      </c>
      <c r="L306" s="162">
        <f>K306/F306</f>
        <v>0.22989949748743718</v>
      </c>
      <c r="M306" s="157" t="s">
        <v>594</v>
      </c>
      <c r="N306" s="163">
        <v>45155</v>
      </c>
      <c r="O306" s="37"/>
      <c r="S306" s="55" t="s">
        <v>863</v>
      </c>
      <c r="U306" s="37"/>
      <c r="X306" s="55"/>
      <c r="Z306" s="37"/>
      <c r="AC306" s="55"/>
      <c r="AE306" s="37"/>
      <c r="AH306" s="55"/>
      <c r="AJ306" s="37"/>
      <c r="AM306" s="55"/>
    </row>
    <row r="307" spans="1:39" ht="12.75" customHeight="1">
      <c r="A307" s="185">
        <v>192</v>
      </c>
      <c r="B307" s="186">
        <v>45145</v>
      </c>
      <c r="C307" s="186"/>
      <c r="D307" s="187" t="s">
        <v>864</v>
      </c>
      <c r="E307" s="188" t="s">
        <v>591</v>
      </c>
      <c r="F307" s="158">
        <v>565</v>
      </c>
      <c r="G307" s="188"/>
      <c r="H307" s="188">
        <v>725</v>
      </c>
      <c r="I307" s="190">
        <v>725</v>
      </c>
      <c r="J307" s="160" t="s">
        <v>678</v>
      </c>
      <c r="K307" s="161">
        <f>H307-F307</f>
        <v>160</v>
      </c>
      <c r="L307" s="162">
        <f>K307/F307</f>
        <v>0.2831858407079646</v>
      </c>
      <c r="M307" s="157" t="s">
        <v>594</v>
      </c>
      <c r="N307" s="163">
        <v>45169</v>
      </c>
      <c r="O307" s="37"/>
      <c r="S307" s="55" t="s">
        <v>863</v>
      </c>
      <c r="U307" s="37"/>
      <c r="X307" s="55"/>
      <c r="Z307" s="37"/>
      <c r="AC307" s="55"/>
      <c r="AE307" s="37"/>
      <c r="AH307" s="55"/>
      <c r="AJ307" s="37"/>
      <c r="AM307" s="55"/>
    </row>
    <row r="308" spans="1:39" ht="12.75" customHeight="1">
      <c r="A308" s="302">
        <v>193</v>
      </c>
      <c r="B308" s="303">
        <v>45167</v>
      </c>
      <c r="C308" s="303"/>
      <c r="D308" s="304" t="s">
        <v>868</v>
      </c>
      <c r="E308" s="305" t="s">
        <v>591</v>
      </c>
      <c r="F308" s="158">
        <v>700</v>
      </c>
      <c r="G308" s="305"/>
      <c r="H308" s="305">
        <v>950</v>
      </c>
      <c r="I308" s="306">
        <v>950</v>
      </c>
      <c r="J308" s="307" t="s">
        <v>678</v>
      </c>
      <c r="K308" s="161">
        <f>H308-F308</f>
        <v>250</v>
      </c>
      <c r="L308" s="162">
        <f>K308/F308</f>
        <v>0.35714285714285715</v>
      </c>
      <c r="M308" s="157" t="s">
        <v>594</v>
      </c>
      <c r="N308" s="163">
        <v>45261</v>
      </c>
      <c r="O308" s="37"/>
      <c r="S308" s="55" t="s">
        <v>863</v>
      </c>
      <c r="U308" s="37"/>
      <c r="X308" s="55"/>
      <c r="Z308" s="37"/>
      <c r="AC308" s="55"/>
      <c r="AE308" s="37"/>
      <c r="AH308" s="55"/>
      <c r="AJ308" s="37"/>
      <c r="AM308" s="55"/>
    </row>
    <row r="309" spans="1:39" ht="12.75" customHeight="1">
      <c r="A309" s="210">
        <v>194</v>
      </c>
      <c r="B309" s="211">
        <v>45184</v>
      </c>
      <c r="C309" s="53"/>
      <c r="D309" s="53" t="s">
        <v>541</v>
      </c>
      <c r="E309" s="215" t="s">
        <v>591</v>
      </c>
      <c r="F309" s="51" t="s">
        <v>871</v>
      </c>
      <c r="G309" s="51"/>
      <c r="H309" s="51"/>
      <c r="I309" s="51">
        <v>480</v>
      </c>
      <c r="J309" s="51" t="s">
        <v>592</v>
      </c>
      <c r="K309" s="51"/>
      <c r="L309" s="51"/>
      <c r="M309" s="51"/>
      <c r="N309" s="51"/>
      <c r="O309" s="37"/>
      <c r="S309" s="55" t="s">
        <v>863</v>
      </c>
      <c r="U309" s="37"/>
      <c r="X309" s="55"/>
      <c r="Z309" s="37"/>
      <c r="AC309" s="55"/>
      <c r="AE309" s="37"/>
      <c r="AH309" s="55"/>
      <c r="AJ309" s="37"/>
      <c r="AM309" s="55"/>
    </row>
    <row r="310" spans="1:39" ht="12.75" customHeight="1">
      <c r="A310" s="210">
        <v>195</v>
      </c>
      <c r="B310" s="211">
        <v>45203</v>
      </c>
      <c r="C310" s="53"/>
      <c r="D310" s="53" t="s">
        <v>176</v>
      </c>
      <c r="E310" s="215" t="s">
        <v>591</v>
      </c>
      <c r="F310" s="51" t="s">
        <v>875</v>
      </c>
      <c r="G310" s="51"/>
      <c r="H310" s="51"/>
      <c r="I310" s="51">
        <v>1198</v>
      </c>
      <c r="J310" s="51" t="s">
        <v>592</v>
      </c>
      <c r="K310" s="51"/>
      <c r="L310" s="51"/>
      <c r="M310" s="51"/>
      <c r="N310" s="51"/>
      <c r="O310" s="37"/>
      <c r="S310" s="55" t="s">
        <v>883</v>
      </c>
      <c r="U310" s="37"/>
      <c r="X310" s="55"/>
      <c r="Z310" s="37"/>
      <c r="AC310" s="55"/>
      <c r="AE310" s="37"/>
      <c r="AH310" s="55"/>
      <c r="AJ310" s="37"/>
      <c r="AM310" s="55"/>
    </row>
    <row r="311" spans="1:39" ht="12.75" customHeight="1">
      <c r="A311" s="210">
        <v>196</v>
      </c>
      <c r="B311" s="211">
        <v>45216</v>
      </c>
      <c r="C311" s="53"/>
      <c r="D311" s="53" t="s">
        <v>107</v>
      </c>
      <c r="E311" s="215" t="s">
        <v>591</v>
      </c>
      <c r="F311" s="51" t="s">
        <v>877</v>
      </c>
      <c r="G311" s="51"/>
      <c r="H311" s="51"/>
      <c r="I311" s="51">
        <v>6870</v>
      </c>
      <c r="J311" s="51" t="s">
        <v>592</v>
      </c>
      <c r="K311" s="51"/>
      <c r="L311" s="51"/>
      <c r="M311" s="51"/>
      <c r="N311" s="51"/>
      <c r="O311" s="37"/>
      <c r="S311" s="55" t="s">
        <v>883</v>
      </c>
      <c r="U311" s="37"/>
      <c r="X311" s="55"/>
      <c r="Z311" s="37"/>
      <c r="AC311" s="55"/>
      <c r="AE311" s="37"/>
      <c r="AH311" s="55"/>
      <c r="AJ311" s="37"/>
      <c r="AM311" s="55"/>
    </row>
    <row r="312" spans="1:39" ht="12.75" customHeight="1">
      <c r="A312" s="210">
        <v>197</v>
      </c>
      <c r="B312" s="211">
        <v>45216</v>
      </c>
      <c r="C312" s="53"/>
      <c r="D312" s="53" t="s">
        <v>878</v>
      </c>
      <c r="E312" s="215" t="s">
        <v>591</v>
      </c>
      <c r="F312" s="51" t="s">
        <v>879</v>
      </c>
      <c r="G312" s="51"/>
      <c r="H312" s="51"/>
      <c r="I312" s="51">
        <v>1415</v>
      </c>
      <c r="J312" s="51" t="s">
        <v>592</v>
      </c>
      <c r="K312" s="51"/>
      <c r="L312" s="51"/>
      <c r="M312" s="51"/>
      <c r="N312" s="51"/>
      <c r="O312" s="37"/>
      <c r="S312" s="55" t="s">
        <v>863</v>
      </c>
      <c r="U312" s="37"/>
      <c r="X312" s="55"/>
      <c r="Z312" s="37"/>
      <c r="AC312" s="55"/>
      <c r="AE312" s="37"/>
      <c r="AH312" s="55"/>
      <c r="AJ312" s="37"/>
      <c r="AM312" s="55"/>
    </row>
    <row r="313" spans="1:39" ht="12.75" customHeight="1">
      <c r="A313" s="302">
        <v>198</v>
      </c>
      <c r="B313" s="303">
        <v>45236</v>
      </c>
      <c r="C313" s="303"/>
      <c r="D313" s="304" t="s">
        <v>885</v>
      </c>
      <c r="E313" s="305" t="s">
        <v>591</v>
      </c>
      <c r="F313" s="158">
        <v>1270</v>
      </c>
      <c r="G313" s="305"/>
      <c r="H313" s="305">
        <v>1613</v>
      </c>
      <c r="I313" s="306">
        <v>1613</v>
      </c>
      <c r="J313" s="307" t="s">
        <v>678</v>
      </c>
      <c r="K313" s="161">
        <f>H313-F313</f>
        <v>343</v>
      </c>
      <c r="L313" s="162">
        <f>K313/F313</f>
        <v>0.27007874015748029</v>
      </c>
      <c r="M313" s="157" t="s">
        <v>594</v>
      </c>
      <c r="N313" s="163">
        <v>45246</v>
      </c>
      <c r="O313" s="37"/>
      <c r="S313" s="55" t="s">
        <v>883</v>
      </c>
      <c r="U313" s="37"/>
      <c r="X313" s="55"/>
      <c r="Z313" s="37"/>
      <c r="AC313" s="55"/>
      <c r="AE313" s="37"/>
      <c r="AH313" s="55"/>
      <c r="AJ313" s="37"/>
      <c r="AM313" s="55"/>
    </row>
    <row r="314" spans="1:39" ht="12.75" customHeight="1">
      <c r="A314" s="210">
        <v>199</v>
      </c>
      <c r="B314" s="211">
        <v>45251</v>
      </c>
      <c r="C314" s="53"/>
      <c r="D314" s="53" t="s">
        <v>897</v>
      </c>
      <c r="E314" s="215" t="s">
        <v>591</v>
      </c>
      <c r="F314" s="51" t="s">
        <v>898</v>
      </c>
      <c r="G314" s="51"/>
      <c r="H314" s="51"/>
      <c r="I314" s="51">
        <v>1490</v>
      </c>
      <c r="J314" s="51" t="s">
        <v>592</v>
      </c>
      <c r="K314" s="51"/>
      <c r="L314" s="51"/>
      <c r="M314" s="51"/>
      <c r="N314" s="51"/>
      <c r="O314" s="37"/>
      <c r="S314" s="55" t="s">
        <v>863</v>
      </c>
      <c r="U314" s="37"/>
      <c r="X314" s="55"/>
      <c r="Z314" s="37"/>
      <c r="AC314" s="55"/>
      <c r="AE314" s="37"/>
      <c r="AH314" s="55"/>
      <c r="AJ314" s="37"/>
      <c r="AM314" s="55"/>
    </row>
    <row r="315" spans="1:39" ht="12.75" customHeight="1">
      <c r="A315" s="210">
        <v>200</v>
      </c>
      <c r="B315" s="211">
        <v>45254</v>
      </c>
      <c r="C315" s="53"/>
      <c r="D315" s="53" t="s">
        <v>885</v>
      </c>
      <c r="E315" s="215" t="s">
        <v>591</v>
      </c>
      <c r="F315" s="51" t="s">
        <v>902</v>
      </c>
      <c r="G315" s="51"/>
      <c r="H315" s="51"/>
      <c r="I315" s="51">
        <v>1806</v>
      </c>
      <c r="J315" s="51" t="s">
        <v>592</v>
      </c>
      <c r="K315" s="51"/>
      <c r="L315" s="51"/>
      <c r="M315" s="51"/>
      <c r="N315" s="51"/>
      <c r="O315" s="37"/>
      <c r="S315" s="55" t="s">
        <v>883</v>
      </c>
      <c r="U315" s="37"/>
      <c r="X315" s="55"/>
      <c r="Z315" s="37"/>
      <c r="AC315" s="55"/>
      <c r="AE315" s="37"/>
      <c r="AH315" s="55"/>
      <c r="AJ315" s="37"/>
      <c r="AM315" s="55"/>
    </row>
    <row r="316" spans="1:39" ht="12.75" customHeight="1">
      <c r="A316" s="210">
        <v>201</v>
      </c>
      <c r="B316" s="211">
        <v>45265</v>
      </c>
      <c r="C316" s="53"/>
      <c r="D316" s="230" t="s">
        <v>542</v>
      </c>
      <c r="E316" s="215" t="s">
        <v>591</v>
      </c>
      <c r="F316" s="51" t="s">
        <v>953</v>
      </c>
      <c r="G316" s="51"/>
      <c r="I316" s="51">
        <v>558</v>
      </c>
      <c r="J316" s="51" t="s">
        <v>592</v>
      </c>
      <c r="K316" s="51"/>
      <c r="L316" s="51"/>
      <c r="M316" s="51"/>
      <c r="N316" s="51"/>
      <c r="O316" s="37"/>
      <c r="S316" s="55" t="s">
        <v>863</v>
      </c>
      <c r="U316" s="37"/>
      <c r="X316" s="55"/>
      <c r="Z316" s="37"/>
      <c r="AC316" s="55"/>
      <c r="AE316" s="37"/>
      <c r="AH316" s="55"/>
      <c r="AJ316" s="37"/>
      <c r="AM316" s="55"/>
    </row>
    <row r="317" spans="1:39" ht="12.75" customHeight="1">
      <c r="A317" s="210">
        <v>202</v>
      </c>
      <c r="B317" s="211">
        <v>45272</v>
      </c>
      <c r="C317" s="53"/>
      <c r="D317" s="53" t="s">
        <v>1012</v>
      </c>
      <c r="E317" s="215" t="s">
        <v>591</v>
      </c>
      <c r="F317" s="51" t="s">
        <v>1013</v>
      </c>
      <c r="G317" s="51"/>
      <c r="H317" s="51"/>
      <c r="I317" s="51">
        <v>5512</v>
      </c>
      <c r="J317" s="51" t="s">
        <v>592</v>
      </c>
      <c r="K317" s="51"/>
      <c r="L317" s="51"/>
      <c r="M317" s="51"/>
      <c r="N317" s="51"/>
      <c r="O317" s="37"/>
      <c r="S317" s="55" t="s">
        <v>883</v>
      </c>
      <c r="U317" s="37"/>
      <c r="X317" s="55"/>
      <c r="Z317" s="37"/>
      <c r="AC317" s="55"/>
      <c r="AE317" s="37"/>
      <c r="AH317" s="55"/>
      <c r="AJ317" s="37"/>
      <c r="AM317" s="55"/>
    </row>
    <row r="318" spans="1:39" ht="12.75" customHeight="1">
      <c r="A318" s="53"/>
      <c r="B318" s="53"/>
      <c r="C318" s="53"/>
      <c r="D318" s="53"/>
      <c r="E318" s="53"/>
      <c r="F318" s="51"/>
      <c r="G318" s="51"/>
      <c r="H318" s="51"/>
      <c r="I318" s="51"/>
      <c r="J318" s="31"/>
      <c r="K318" s="51"/>
      <c r="L318" s="51"/>
      <c r="M318" s="51"/>
      <c r="N318" s="53"/>
      <c r="O318" s="37"/>
      <c r="S318" s="55"/>
      <c r="U318" s="37"/>
      <c r="X318" s="55"/>
      <c r="Z318" s="37"/>
      <c r="AC318" s="55"/>
      <c r="AE318" s="37"/>
      <c r="AH318" s="55"/>
      <c r="AJ318" s="37"/>
      <c r="AM318" s="55"/>
    </row>
    <row r="319" spans="1:39" ht="12.75" customHeight="1">
      <c r="B319" s="216" t="s">
        <v>839</v>
      </c>
      <c r="F319" s="55"/>
      <c r="G319" s="55"/>
      <c r="H319" s="55"/>
      <c r="I319" s="55"/>
      <c r="J319" s="37"/>
      <c r="K319" s="55"/>
      <c r="L319" s="55"/>
      <c r="M319" s="55"/>
      <c r="O319" s="37"/>
      <c r="S319" s="55"/>
      <c r="U319" s="37"/>
      <c r="X319" s="55"/>
      <c r="Z319" s="37"/>
      <c r="AC319" s="55"/>
      <c r="AE319" s="37"/>
      <c r="AH319" s="55"/>
      <c r="AJ319" s="37"/>
      <c r="AM319" s="55"/>
    </row>
    <row r="320" spans="1:39" ht="12.75" customHeight="1">
      <c r="A320" s="217"/>
      <c r="F320" s="55"/>
      <c r="G320" s="55"/>
      <c r="H320" s="55"/>
      <c r="I320" s="55"/>
      <c r="J320" s="37"/>
      <c r="K320" s="55"/>
      <c r="L320" s="55"/>
      <c r="M320" s="55"/>
      <c r="O320" s="37"/>
      <c r="S320" s="55"/>
      <c r="U320" s="37"/>
      <c r="X320" s="55"/>
      <c r="Z320" s="37"/>
      <c r="AC320" s="55"/>
      <c r="AE320" s="37"/>
      <c r="AH320" s="55"/>
      <c r="AJ320" s="37"/>
      <c r="AM320" s="55"/>
    </row>
    <row r="321" spans="1:19" ht="12.75" customHeight="1">
      <c r="A321" s="217"/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1:19" ht="12.75" customHeight="1">
      <c r="A322" s="51"/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1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1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1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1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1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1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1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1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1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1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1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1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1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1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</sheetData>
  <autoFilter ref="S1:S318" xr:uid="{00000000-0009-0000-0000-000005000000}"/>
  <mergeCells count="37">
    <mergeCell ref="A73:A74"/>
    <mergeCell ref="A75:A76"/>
    <mergeCell ref="J73:J74"/>
    <mergeCell ref="J75:J76"/>
    <mergeCell ref="B73:B74"/>
    <mergeCell ref="B75:B76"/>
    <mergeCell ref="M75:M76"/>
    <mergeCell ref="M73:M74"/>
    <mergeCell ref="P73:P74"/>
    <mergeCell ref="P75:P76"/>
    <mergeCell ref="O73:O74"/>
    <mergeCell ref="O75:O76"/>
    <mergeCell ref="J84:J85"/>
    <mergeCell ref="P84:P85"/>
    <mergeCell ref="A84:A85"/>
    <mergeCell ref="B84:B85"/>
    <mergeCell ref="M80:M81"/>
    <mergeCell ref="O80:O81"/>
    <mergeCell ref="P80:P81"/>
    <mergeCell ref="A80:A81"/>
    <mergeCell ref="B80:B81"/>
    <mergeCell ref="J80:J81"/>
    <mergeCell ref="J87:J88"/>
    <mergeCell ref="A87:A88"/>
    <mergeCell ref="B87:B88"/>
    <mergeCell ref="J89:J90"/>
    <mergeCell ref="M89:M90"/>
    <mergeCell ref="A89:A90"/>
    <mergeCell ref="B89:B90"/>
    <mergeCell ref="A93:A94"/>
    <mergeCell ref="B93:B94"/>
    <mergeCell ref="J93:J94"/>
    <mergeCell ref="P89:P90"/>
    <mergeCell ref="O89:O90"/>
    <mergeCell ref="A91:A92"/>
    <mergeCell ref="B91:B92"/>
    <mergeCell ref="J91:J92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81 K61" formula="1"/>
    <ignoredError sqref="F9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2023-12-18T19:25:33Z</dcterms:modified>
</cp:coreProperties>
</file>