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8" i="7"/>
  <c r="K58"/>
  <c r="M58" s="1"/>
  <c r="L53"/>
  <c r="K53"/>
  <c r="M53" s="1"/>
  <c r="K135"/>
  <c r="M135" s="1"/>
  <c r="L98"/>
  <c r="K98"/>
  <c r="L97"/>
  <c r="K97"/>
  <c r="M97" s="1"/>
  <c r="K133"/>
  <c r="M133" s="1"/>
  <c r="K130"/>
  <c r="M130" s="1"/>
  <c r="K129"/>
  <c r="M129" s="1"/>
  <c r="K128"/>
  <c r="M128" s="1"/>
  <c r="L93"/>
  <c r="K93"/>
  <c r="M98" l="1"/>
  <c r="M93"/>
  <c r="L95"/>
  <c r="K95"/>
  <c r="L96"/>
  <c r="K96"/>
  <c r="L94"/>
  <c r="K94"/>
  <c r="K127"/>
  <c r="M127" s="1"/>
  <c r="K126"/>
  <c r="M126" s="1"/>
  <c r="L90"/>
  <c r="K91"/>
  <c r="K90"/>
  <c r="K125"/>
  <c r="M125" s="1"/>
  <c r="K124"/>
  <c r="M124" s="1"/>
  <c r="L56"/>
  <c r="K56"/>
  <c r="K117"/>
  <c r="M117" s="1"/>
  <c r="K122"/>
  <c r="M122" s="1"/>
  <c r="K120"/>
  <c r="M120" s="1"/>
  <c r="L20"/>
  <c r="K20"/>
  <c r="L92"/>
  <c r="K92"/>
  <c r="K123"/>
  <c r="M123" s="1"/>
  <c r="L55"/>
  <c r="K55"/>
  <c r="L54"/>
  <c r="K54"/>
  <c r="K121"/>
  <c r="M121" s="1"/>
  <c r="L52"/>
  <c r="K52"/>
  <c r="L89"/>
  <c r="K89"/>
  <c r="L12"/>
  <c r="K12"/>
  <c r="M95" l="1"/>
  <c r="M96"/>
  <c r="M94"/>
  <c r="M56"/>
  <c r="M20"/>
  <c r="M12"/>
  <c r="M52"/>
  <c r="M92"/>
  <c r="M54"/>
  <c r="M55"/>
  <c r="M89"/>
  <c r="L51"/>
  <c r="K51"/>
  <c r="K119"/>
  <c r="M119" s="1"/>
  <c r="L88"/>
  <c r="K88"/>
  <c r="L87"/>
  <c r="K87"/>
  <c r="K118"/>
  <c r="M118" s="1"/>
  <c r="K116"/>
  <c r="M116" s="1"/>
  <c r="K115"/>
  <c r="M115" s="1"/>
  <c r="L50"/>
  <c r="K50"/>
  <c r="L48"/>
  <c r="K48"/>
  <c r="L49"/>
  <c r="K49"/>
  <c r="L21"/>
  <c r="K21"/>
  <c r="L47"/>
  <c r="K47"/>
  <c r="L17"/>
  <c r="K17"/>
  <c r="L14"/>
  <c r="K14"/>
  <c r="K112"/>
  <c r="M112" s="1"/>
  <c r="K114"/>
  <c r="M114" s="1"/>
  <c r="L45"/>
  <c r="K45"/>
  <c r="L39"/>
  <c r="K39"/>
  <c r="K111"/>
  <c r="M111" s="1"/>
  <c r="K113"/>
  <c r="M113" s="1"/>
  <c r="L86"/>
  <c r="K86"/>
  <c r="L85"/>
  <c r="K85"/>
  <c r="L44"/>
  <c r="K44"/>
  <c r="L46"/>
  <c r="K46"/>
  <c r="L43"/>
  <c r="K43"/>
  <c r="L42"/>
  <c r="K42"/>
  <c r="L41"/>
  <c r="K41"/>
  <c r="K110"/>
  <c r="M110" s="1"/>
  <c r="L40"/>
  <c r="K40"/>
  <c r="L81"/>
  <c r="K81"/>
  <c r="L84"/>
  <c r="K84"/>
  <c r="L83"/>
  <c r="K83"/>
  <c r="L33"/>
  <c r="K33"/>
  <c r="L82"/>
  <c r="K82"/>
  <c r="L80"/>
  <c r="K80"/>
  <c r="L79"/>
  <c r="K79"/>
  <c r="L77"/>
  <c r="K77"/>
  <c r="L78"/>
  <c r="K78"/>
  <c r="K109"/>
  <c r="M109" s="1"/>
  <c r="L37"/>
  <c r="K107"/>
  <c r="M107" s="1"/>
  <c r="L74"/>
  <c r="K74"/>
  <c r="L38"/>
  <c r="K38"/>
  <c r="L35"/>
  <c r="K35"/>
  <c r="L36"/>
  <c r="K36"/>
  <c r="L15"/>
  <c r="L19"/>
  <c r="K19"/>
  <c r="M87" l="1"/>
  <c r="M45"/>
  <c r="M47"/>
  <c r="M50"/>
  <c r="M49"/>
  <c r="M48"/>
  <c r="M88"/>
  <c r="M21"/>
  <c r="M51"/>
  <c r="M79"/>
  <c r="M14"/>
  <c r="M39"/>
  <c r="M17"/>
  <c r="M77"/>
  <c r="M33"/>
  <c r="M38"/>
  <c r="M40"/>
  <c r="M43"/>
  <c r="M85"/>
  <c r="M44"/>
  <c r="M86"/>
  <c r="M42"/>
  <c r="M46"/>
  <c r="M41"/>
  <c r="M84"/>
  <c r="M83"/>
  <c r="M81"/>
  <c r="M35"/>
  <c r="M82"/>
  <c r="M78"/>
  <c r="M80"/>
  <c r="M36"/>
  <c r="M19"/>
  <c r="M74"/>
  <c r="L76" l="1"/>
  <c r="K76"/>
  <c r="K108"/>
  <c r="M108" s="1"/>
  <c r="L34"/>
  <c r="K34"/>
  <c r="K37"/>
  <c r="L73"/>
  <c r="K73"/>
  <c r="L75"/>
  <c r="K75"/>
  <c r="M34" l="1"/>
  <c r="M37"/>
  <c r="M76"/>
  <c r="M75"/>
  <c r="M73"/>
  <c r="K106" l="1"/>
  <c r="M106" s="1"/>
  <c r="K15"/>
  <c r="L11"/>
  <c r="K11"/>
  <c r="M15" l="1"/>
  <c r="M11"/>
  <c r="L10" l="1"/>
  <c r="K10"/>
  <c r="M10" l="1"/>
  <c r="K318" l="1"/>
  <c r="L318" s="1"/>
  <c r="M7" l="1"/>
  <c r="F306" l="1"/>
  <c r="K307"/>
  <c r="L307" s="1"/>
  <c r="K298"/>
  <c r="L298" s="1"/>
  <c r="K301"/>
  <c r="L301" s="1"/>
  <c r="K309" l="1"/>
  <c r="L309" s="1"/>
  <c r="F300"/>
  <c r="F299"/>
  <c r="F297"/>
  <c r="K297" s="1"/>
  <c r="L297" s="1"/>
  <c r="F277"/>
  <c r="F229"/>
  <c r="K308" l="1"/>
  <c r="L308" s="1"/>
  <c r="K306"/>
  <c r="L306" s="1"/>
  <c r="K312"/>
  <c r="L312" s="1"/>
  <c r="K313"/>
  <c r="L313" s="1"/>
  <c r="K305"/>
  <c r="L305" s="1"/>
  <c r="K315"/>
  <c r="L315" s="1"/>
  <c r="K311"/>
  <c r="L311" s="1"/>
  <c r="K304" l="1"/>
  <c r="L304" s="1"/>
  <c r="K293"/>
  <c r="L293" s="1"/>
  <c r="K295"/>
  <c r="L295" s="1"/>
  <c r="K292"/>
  <c r="L292" s="1"/>
  <c r="K294"/>
  <c r="L294" s="1"/>
  <c r="K223"/>
  <c r="L223" s="1"/>
  <c r="K276"/>
  <c r="L276" s="1"/>
  <c r="K290"/>
  <c r="L290" s="1"/>
  <c r="K291"/>
  <c r="L291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79"/>
  <c r="L279" s="1"/>
  <c r="K278"/>
  <c r="L278" s="1"/>
  <c r="K277"/>
  <c r="L277" s="1"/>
  <c r="K273"/>
  <c r="L273" s="1"/>
  <c r="K272"/>
  <c r="L272" s="1"/>
  <c r="K271"/>
  <c r="L271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7"/>
  <c r="L247" s="1"/>
  <c r="K245"/>
  <c r="L245" s="1"/>
  <c r="K244"/>
  <c r="L244" s="1"/>
  <c r="K243"/>
  <c r="L243" s="1"/>
  <c r="K241"/>
  <c r="L241" s="1"/>
  <c r="K240"/>
  <c r="L240" s="1"/>
  <c r="K239"/>
  <c r="L239" s="1"/>
  <c r="K238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H228"/>
  <c r="K228" s="1"/>
  <c r="L228" s="1"/>
  <c r="K225"/>
  <c r="L225" s="1"/>
  <c r="K224"/>
  <c r="L224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H194"/>
  <c r="K194" s="1"/>
  <c r="L194" s="1"/>
  <c r="F193"/>
  <c r="K193" s="1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D7" i="6"/>
  <c r="K6" i="4"/>
  <c r="K6" i="3"/>
  <c r="L6" i="2"/>
</calcChain>
</file>

<file path=xl/sharedStrings.xml><?xml version="1.0" encoding="utf-8"?>
<sst xmlns="http://schemas.openxmlformats.org/spreadsheetml/2006/main" count="7666" uniqueCount="3847">
  <si>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</si>
  <si>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</si>
  <si>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</si>
  <si>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</si>
  <si>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</si>
  <si>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</si>
  <si>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</si>
  <si>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</si>
  <si>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</si>
  <si>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</si>
  <si>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</si>
  <si>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</si>
  <si>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</si>
  <si>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</si>
  <si>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</si>
  <si>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</si>
  <si>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</si>
  <si>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</si>
  <si>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</si>
  <si>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</si>
  <si>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</si>
  <si>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</si>
  <si>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</si>
  <si>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</si>
  <si>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</si>
  <si>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</si>
  <si>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</si>
  <si>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</si>
  <si>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</si>
  <si>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</si>
  <si>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</si>
  <si>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</si>
  <si>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</si>
  <si>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</si>
  <si>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</si>
  <si>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</si>
  <si>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</si>
  <si>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</si>
  <si>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</si>
  <si>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</si>
  <si>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</si>
  <si>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</si>
  <si>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</si>
  <si>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</si>
  <si>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</si>
  <si>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</si>
  <si>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</si>
  <si>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</si>
  <si>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</si>
  <si>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</si>
  <si>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</si>
  <si>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</si>
  <si>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</si>
  <si>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</si>
  <si>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</si>
  <si>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</si>
  <si>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</si>
  <si>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</si>
  <si>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</si>
  <si>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</si>
  <si>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</si>
  <si>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</si>
  <si>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</si>
  <si>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</si>
  <si>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</si>
  <si>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</si>
  <si>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</si>
  <si>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</si>
  <si>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</si>
  <si>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</si>
  <si>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</si>
  <si>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</si>
  <si>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</si>
  <si>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</si>
  <si>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</si>
  <si>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</si>
  <si>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</si>
  <si>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</si>
  <si>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</si>
  <si>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</si>
  <si>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</si>
  <si>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</si>
  <si>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</si>
  <si>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</si>
  <si>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</si>
  <si>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</si>
  <si>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</si>
  <si>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</si>
  <si>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</si>
  <si>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</si>
  <si>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</si>
  <si>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</si>
  <si>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</si>
  <si>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</si>
  <si>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</si>
  <si>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</si>
  <si>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</si>
  <si>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</si>
  <si>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</si>
  <si>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</si>
  <si>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</si>
  <si>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</si>
  <si>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</si>
  <si>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</si>
  <si>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</si>
  <si>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</si>
  <si>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</si>
  <si>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</si>
  <si>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</si>
  <si>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</si>
  <si>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</si>
  <si>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</si>
  <si>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</si>
  <si>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</si>
  <si>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</si>
  <si>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</si>
  <si>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</si>
  <si>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</si>
  <si>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</si>
  <si>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</si>
  <si>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</si>
  <si>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</si>
  <si>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</si>
  <si>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</si>
  <si>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</si>
  <si>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</si>
  <si>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</si>
  <si>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</si>
  <si>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</si>
  <si>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</si>
  <si>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</si>
  <si>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</si>
  <si>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</si>
  <si>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</si>
  <si>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</si>
  <si>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</si>
  <si>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</si>
  <si>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</si>
  <si>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</si>
  <si>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</si>
  <si>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</si>
  <si>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</si>
  <si>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</si>
  <si>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</si>
  <si>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</si>
  <si>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</si>
  <si>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</si>
  <si>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</si>
  <si>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</si>
  <si>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</si>
  <si>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</si>
  <si>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</si>
  <si>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</si>
  <si>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</si>
  <si>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</si>
  <si>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</si>
  <si>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</si>
  <si>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</si>
  <si>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</si>
  <si>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</si>
  <si>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</si>
  <si>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</si>
  <si>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</si>
  <si>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</si>
  <si>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</si>
  <si>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</si>
  <si>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</si>
  <si>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</si>
  <si>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</si>
  <si>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</si>
  <si>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</si>
  <si>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</si>
  <si>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</si>
  <si>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</si>
  <si>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</si>
  <si>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</si>
  <si>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</si>
  <si>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</si>
  <si>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</si>
  <si>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</si>
  <si>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</si>
  <si>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</si>
  <si>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</si>
  <si>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</si>
  <si>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</si>
  <si>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</si>
  <si>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</si>
  <si>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</si>
  <si>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</si>
  <si>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</si>
  <si>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</si>
  <si>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</si>
  <si>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</si>
  <si>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</si>
  <si>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</si>
  <si>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</si>
  <si>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</si>
  <si>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</si>
  <si>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</si>
  <si>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</si>
  <si>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</si>
  <si>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</si>
  <si>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</si>
  <si>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</si>
  <si>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</si>
  <si>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</si>
  <si>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</si>
  <si>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</si>
  <si>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</si>
  <si>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</si>
  <si>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</si>
  <si>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</si>
  <si>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</si>
  <si>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</si>
  <si>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</si>
  <si>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</si>
  <si>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</si>
  <si>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</si>
  <si>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</si>
  <si>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</si>
  <si>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</si>
  <si>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</si>
  <si>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</si>
  <si>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</si>
  <si>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</si>
  <si>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</si>
  <si>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</si>
  <si>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</si>
  <si>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</si>
  <si>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</si>
  <si>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</si>
  <si>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</si>
  <si>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</si>
  <si>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</si>
  <si>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</si>
  <si>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</si>
  <si>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</si>
  <si>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</si>
  <si>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</si>
  <si>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</si>
  <si>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</si>
  <si>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</si>
  <si>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</si>
  <si>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</si>
  <si>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</si>
  <si>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</si>
  <si>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</si>
  <si>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</si>
  <si>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</si>
  <si>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</si>
  <si>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</si>
  <si>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</si>
  <si>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</si>
  <si>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</si>
  <si>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</si>
  <si>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</si>
  <si>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</si>
  <si>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</si>
  <si>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</si>
  <si>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</si>
  <si>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</si>
  <si>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</si>
  <si>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</si>
  <si>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</si>
  <si>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</si>
  <si>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</si>
  <si>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</si>
  <si>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</si>
  <si>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</si>
  <si>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</si>
  <si>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</si>
  <si>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</si>
  <si>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</si>
  <si>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</si>
  <si>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</si>
  <si>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</si>
  <si>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</si>
  <si>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</si>
  <si>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</si>
  <si>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</si>
  <si>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</si>
  <si>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</si>
  <si>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</si>
  <si>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</si>
  <si>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</si>
  <si>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</si>
  <si>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</si>
  <si>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</si>
  <si>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</si>
  <si>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</si>
  <si>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</si>
  <si>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</si>
  <si>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</si>
  <si>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</si>
  <si>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</si>
  <si>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</si>
  <si>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</si>
  <si>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</si>
  <si>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</si>
  <si>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</si>
  <si>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</si>
  <si>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</si>
  <si>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</si>
  <si>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</si>
  <si>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</si>
  <si>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</si>
  <si>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</si>
  <si>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</si>
  <si>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</si>
  <si>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</si>
  <si>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</si>
  <si>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</si>
  <si>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</si>
  <si>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</si>
  <si>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</si>
  <si>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</si>
  <si>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</si>
  <si>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</si>
  <si>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</si>
  <si>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</si>
  <si>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</si>
  <si>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</si>
  <si>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</si>
  <si>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</si>
  <si>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</si>
  <si>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</si>
  <si>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</si>
  <si>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</si>
  <si>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</si>
  <si>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</si>
  <si>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</si>
  <si>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</si>
  <si>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</si>
  <si>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</si>
  <si>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</si>
  <si>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</si>
  <si>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</si>
  <si>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</si>
  <si>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</si>
  <si>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</si>
  <si>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</si>
  <si>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</si>
  <si>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</si>
  <si>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</si>
  <si>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</si>
  <si>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</si>
  <si>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</si>
  <si>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</si>
  <si>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</si>
  <si>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</si>
  <si>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</si>
  <si>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</si>
  <si>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</si>
  <si>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</si>
  <si>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</si>
  <si>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</si>
  <si>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</si>
  <si>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</si>
  <si>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</si>
  <si>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</si>
  <si>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</si>
  <si>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</si>
  <si>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</si>
  <si>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</si>
  <si>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</si>
  <si>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</si>
  <si>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</si>
  <si>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</si>
  <si>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</si>
  <si>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</si>
  <si>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</si>
  <si>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</si>
  <si>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</si>
  <si>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</si>
  <si>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</si>
  <si>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</si>
  <si>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</si>
  <si>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</si>
  <si>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</si>
  <si>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</si>
  <si>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</si>
  <si>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</si>
  <si>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</si>
  <si>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</si>
  <si>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</si>
  <si>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</si>
  <si>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</si>
  <si>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</si>
  <si>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</si>
  <si>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</si>
  <si>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</si>
  <si>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</si>
  <si>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</si>
  <si>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</si>
  <si>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</si>
  <si>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</si>
  <si>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</si>
  <si>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</si>
  <si>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</si>
  <si>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</si>
  <si>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</si>
  <si>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</si>
  <si>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</si>
  <si>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</si>
  <si>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</si>
  <si>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</si>
  <si>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</si>
  <si>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</si>
  <si>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</si>
  <si>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</si>
  <si>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</si>
  <si>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</si>
  <si>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</si>
  <si>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</si>
  <si>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</si>
  <si>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</si>
  <si>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</si>
  <si>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</si>
  <si>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</si>
  <si>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</si>
  <si>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</si>
  <si>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</si>
  <si>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</si>
  <si>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</si>
  <si>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</si>
  <si>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</si>
  <si>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</si>
  <si>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</si>
  <si>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</si>
  <si>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</si>
  <si>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</si>
  <si>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</si>
  <si>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</si>
  <si>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</si>
  <si>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</si>
  <si>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</si>
  <si>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</si>
  <si>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</si>
  <si>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</si>
  <si>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</si>
  <si>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</si>
  <si>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</si>
  <si>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</si>
  <si>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</si>
  <si>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</si>
  <si>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</si>
  <si>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</si>
  <si>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</si>
  <si>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</si>
  <si>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</si>
  <si>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</si>
  <si>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</si>
  <si>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</si>
  <si>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</si>
  <si>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</si>
  <si>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</si>
  <si>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</si>
  <si>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</si>
  <si>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</si>
  <si>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</si>
  <si>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</si>
  <si>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</si>
  <si>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</si>
  <si>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</si>
  <si>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</si>
  <si>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</si>
  <si>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</si>
  <si>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</si>
  <si>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</si>
  <si>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</si>
  <si>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</si>
  <si>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</si>
  <si>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</si>
  <si>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</si>
  <si>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</si>
  <si>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</si>
  <si>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</si>
  <si>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</si>
  <si>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</si>
  <si>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</si>
  <si>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</si>
  <si>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</si>
  <si>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</si>
  <si>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</si>
  <si>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</si>
  <si>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</si>
  <si>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</si>
  <si>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</si>
  <si>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</si>
  <si>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</si>
  <si>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</si>
  <si>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</si>
  <si>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</si>
  <si>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</si>
  <si>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</si>
  <si>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</si>
  <si>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</si>
  <si>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</si>
  <si>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</si>
  <si>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</si>
  <si>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</si>
  <si>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</si>
  <si>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</si>
  <si>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</si>
  <si>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</si>
  <si>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</si>
  <si>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</si>
  <si>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</si>
  <si>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</si>
  <si>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</si>
  <si>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</si>
  <si>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</si>
  <si>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</si>
  <si>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</si>
  <si>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</si>
  <si>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</si>
  <si>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</si>
  <si>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</si>
  <si>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</si>
  <si>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</si>
  <si>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</si>
  <si>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</si>
  <si>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</si>
  <si>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</si>
  <si>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</si>
  <si>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</si>
  <si>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</si>
  <si>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</si>
  <si>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</si>
  <si>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</si>
  <si>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</si>
  <si>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</si>
  <si>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</si>
  <si>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</si>
  <si>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</si>
  <si>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</si>
  <si>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</si>
  <si>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</si>
  <si>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</si>
  <si>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</si>
  <si>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</si>
  <si>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</si>
  <si>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</si>
  <si>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</si>
  <si>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</si>
  <si>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</si>
  <si>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</si>
  <si>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</si>
  <si>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</si>
  <si>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</si>
  <si>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</si>
  <si>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</si>
  <si>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</si>
  <si>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</si>
  <si>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</si>
  <si>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</si>
  <si>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</si>
  <si>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</si>
  <si>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</si>
  <si>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</si>
  <si>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</si>
  <si>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</si>
  <si>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</si>
  <si>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</si>
  <si>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</si>
  <si>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</si>
  <si>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</si>
  <si>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</si>
  <si>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</si>
  <si>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</si>
  <si>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</si>
  <si>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</si>
  <si>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</si>
  <si>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</si>
  <si>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</si>
  <si>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</si>
  <si>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</si>
  <si>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</si>
  <si>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</si>
  <si>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</si>
  <si>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</si>
  <si>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</si>
  <si>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</si>
  <si>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</si>
  <si>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</si>
  <si>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</si>
  <si>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</si>
  <si>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</si>
  <si>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</si>
  <si>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</si>
  <si>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</si>
  <si>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</si>
  <si>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</si>
  <si>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</si>
  <si>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</si>
  <si>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</si>
  <si>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</si>
  <si>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</si>
  <si>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</si>
  <si>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</si>
  <si>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</si>
  <si>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</si>
  <si>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</si>
  <si>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</si>
  <si>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</si>
  <si>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</si>
  <si>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</si>
  <si>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</si>
  <si>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</si>
  <si>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</si>
  <si>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</si>
  <si>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</si>
  <si>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</si>
  <si>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</si>
  <si>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</si>
  <si>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</si>
  <si>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</si>
  <si>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</si>
  <si>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</si>
  <si>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</si>
  <si>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</si>
  <si>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</si>
  <si>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</si>
  <si>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</si>
  <si>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</si>
  <si>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</si>
  <si>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</si>
  <si>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</si>
  <si>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</si>
  <si>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</si>
  <si>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</si>
  <si>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</si>
  <si>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</si>
  <si>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</si>
  <si>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</si>
  <si>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</si>
  <si>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</si>
  <si>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</si>
  <si>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</si>
  <si>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</si>
  <si>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</si>
  <si>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</si>
  <si>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</si>
  <si>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</si>
  <si>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</si>
  <si>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</si>
  <si>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</si>
  <si>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</si>
  <si>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</si>
  <si>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</si>
  <si>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</si>
  <si>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</si>
  <si>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</si>
  <si>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</si>
  <si>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</si>
  <si>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</si>
  <si>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</si>
  <si>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</si>
  <si>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</si>
  <si>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</si>
  <si>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</si>
  <si>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</si>
  <si>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</si>
  <si>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</si>
  <si>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</si>
  <si>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</si>
  <si>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</si>
  <si>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</si>
  <si>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</si>
  <si>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</si>
  <si>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</si>
  <si>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</si>
  <si>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</si>
  <si>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</si>
  <si>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</si>
  <si>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</si>
  <si>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</si>
  <si>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</si>
  <si>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</si>
  <si>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</si>
  <si>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</si>
  <si>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</si>
  <si>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</si>
  <si>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</si>
  <si>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</si>
  <si>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</si>
  <si>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</si>
  <si>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</si>
  <si>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</si>
  <si>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</si>
  <si>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</si>
  <si>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</si>
  <si>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</si>
  <si>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</si>
  <si>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</si>
  <si>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</si>
  <si>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</si>
  <si>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</si>
  <si>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</si>
  <si>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</si>
  <si>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</si>
  <si>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</si>
  <si>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</si>
  <si>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</si>
  <si>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</si>
  <si>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</si>
  <si>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</si>
  <si>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</si>
  <si>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</si>
  <si>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</si>
  <si>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</si>
  <si>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</si>
  <si>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</si>
  <si>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</si>
  <si>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</si>
  <si>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</si>
  <si>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</si>
  <si>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</si>
  <si>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</si>
  <si>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</si>
  <si>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</si>
  <si>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</si>
  <si>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</si>
  <si>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</si>
  <si>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</si>
  <si>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</si>
  <si>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</si>
  <si>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</si>
  <si>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</si>
  <si>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</si>
  <si>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</si>
  <si>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</si>
  <si>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</si>
  <si>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</si>
  <si>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</si>
  <si>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</si>
  <si>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</si>
  <si>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</si>
  <si>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</si>
  <si>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</si>
  <si>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</si>
  <si>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</si>
  <si>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</si>
  <si>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</si>
  <si>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</si>
  <si>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</si>
  <si>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</si>
  <si>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</si>
  <si>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</si>
  <si>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</si>
  <si>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</si>
  <si>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</si>
  <si>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</si>
  <si>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</si>
  <si>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</si>
  <si>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</si>
  <si>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</si>
  <si>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</si>
  <si>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</si>
  <si>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</si>
  <si>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</si>
  <si>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</si>
  <si>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</si>
  <si>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</si>
  <si>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</si>
  <si>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</si>
  <si>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</si>
  <si>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</si>
  <si>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</si>
  <si>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</si>
  <si>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</si>
  <si>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</si>
  <si>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</si>
  <si>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</si>
  <si>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</si>
  <si>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</si>
  <si>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</si>
  <si>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</si>
  <si>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</si>
  <si>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</si>
  <si>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</si>
  <si>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</si>
  <si>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</si>
  <si>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</si>
  <si>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</si>
  <si>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</si>
  <si>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</si>
  <si>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</si>
  <si>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</si>
  <si>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</si>
  <si>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</si>
  <si>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</si>
  <si>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</si>
  <si>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</si>
  <si>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</si>
  <si>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</si>
  <si>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</si>
  <si>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</si>
  <si>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</si>
  <si>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</si>
  <si>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</si>
  <si>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</si>
  <si>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</si>
  <si>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</si>
  <si>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</si>
  <si>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</si>
  <si>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</si>
  <si>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</si>
  <si>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</si>
  <si>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</si>
  <si>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</si>
  <si>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</si>
  <si>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</si>
  <si>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</si>
  <si>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</si>
  <si>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</si>
  <si>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</si>
  <si>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</si>
  <si>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</si>
  <si>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</si>
  <si>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</si>
  <si>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</si>
  <si>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</si>
  <si>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</si>
  <si>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</si>
  <si>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</si>
  <si>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</si>
  <si>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</si>
  <si>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</si>
  <si>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</si>
  <si>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</si>
  <si>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</si>
  <si>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</si>
  <si>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</si>
  <si>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</si>
  <si>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</si>
  <si>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</si>
  <si>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</si>
  <si>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</si>
  <si>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</si>
  <si>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</si>
  <si>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</si>
  <si>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</si>
  <si>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</si>
  <si>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</si>
  <si>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</si>
  <si>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</si>
  <si>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</si>
  <si>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</si>
  <si>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</si>
  <si>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</si>
  <si>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</si>
  <si>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</si>
  <si>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</si>
  <si>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</si>
  <si>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</si>
  <si>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</si>
  <si>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</si>
  <si>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</si>
  <si>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</si>
  <si>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</si>
  <si>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</si>
  <si>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</si>
  <si>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</si>
  <si>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</si>
  <si>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</si>
  <si>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</si>
  <si>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</si>
  <si>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</si>
  <si>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</si>
  <si>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</si>
  <si>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</si>
  <si>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</si>
  <si>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</si>
  <si>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</si>
  <si>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</si>
  <si>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</si>
  <si>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</si>
  <si>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</si>
  <si>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</si>
  <si>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</si>
  <si>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</si>
  <si>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</si>
  <si>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</si>
  <si>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</si>
  <si>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</si>
  <si>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</si>
  <si>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</si>
  <si>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</si>
  <si>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</si>
  <si>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</si>
  <si>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</si>
  <si>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</si>
  <si>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</si>
  <si>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</si>
  <si>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</si>
  <si>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</si>
  <si>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</si>
  <si>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</si>
  <si>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</si>
  <si>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</si>
  <si>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</si>
  <si>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</si>
  <si>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</si>
  <si>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</si>
  <si>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</si>
  <si>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</si>
  <si>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</si>
  <si>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</si>
  <si>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</si>
  <si>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</si>
  <si>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</si>
  <si>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</si>
  <si>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</si>
  <si>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</si>
  <si>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</si>
  <si>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</si>
  <si>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</si>
  <si>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</si>
  <si>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</si>
  <si>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</si>
  <si>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</si>
  <si>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</si>
  <si>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</si>
  <si>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</si>
  <si>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</si>
  <si>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</si>
  <si>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</si>
  <si>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</si>
  <si>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</si>
  <si>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</si>
  <si>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</si>
  <si>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</si>
  <si>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</si>
  <si>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</si>
  <si>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</si>
  <si>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</si>
  <si>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</si>
  <si>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</si>
  <si>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</si>
  <si>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</si>
  <si>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</si>
  <si>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</si>
  <si>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</si>
  <si>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</si>
  <si>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</si>
  <si>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</si>
  <si>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</si>
  <si>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</si>
  <si>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</si>
  <si>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</si>
  <si>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</si>
  <si>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</si>
  <si>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</si>
  <si>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</si>
  <si>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</si>
  <si>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</si>
  <si>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</si>
  <si>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</si>
  <si>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</si>
  <si>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</si>
  <si>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</si>
  <si>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</si>
  <si>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</si>
  <si>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</si>
  <si>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</si>
  <si>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</si>
  <si>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</si>
  <si>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</si>
  <si>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</si>
  <si>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</si>
  <si>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</si>
  <si>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</si>
  <si>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</si>
  <si>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</si>
  <si>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</si>
  <si>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</si>
  <si>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</si>
  <si>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</si>
  <si>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</si>
  <si>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</si>
  <si>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</si>
  <si>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</si>
  <si>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</si>
  <si>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</si>
  <si>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</si>
  <si>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</si>
  <si>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</si>
  <si>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</si>
  <si>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</si>
  <si>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</si>
  <si>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</si>
  <si>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</si>
  <si>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</si>
  <si>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</si>
  <si>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</si>
  <si>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</si>
  <si>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</si>
  <si>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</si>
  <si>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</si>
  <si>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</si>
  <si>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</si>
  <si>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</si>
  <si>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</si>
  <si>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</si>
  <si>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</si>
  <si>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</si>
  <si>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</si>
  <si>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</si>
  <si>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</si>
  <si>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</si>
  <si>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</si>
  <si>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</si>
  <si>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</si>
  <si>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</si>
  <si>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</si>
  <si>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</si>
  <si>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</si>
  <si>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</si>
  <si>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</si>
  <si>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</si>
  <si>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</si>
  <si>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</si>
  <si>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</si>
  <si>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</si>
  <si>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</si>
  <si>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</si>
  <si>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</si>
  <si>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</si>
  <si>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</si>
  <si>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</si>
  <si>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</si>
  <si>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</si>
  <si>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</si>
  <si>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</si>
  <si>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</si>
  <si>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</si>
  <si>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</si>
  <si>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</si>
  <si>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</si>
  <si>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</si>
  <si>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</si>
  <si>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</si>
  <si>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</si>
  <si>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</si>
  <si>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</si>
  <si>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</si>
  <si>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</si>
  <si>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</si>
  <si>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</si>
  <si>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</si>
  <si>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</si>
  <si>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</si>
  <si>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</si>
  <si>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</si>
  <si>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</si>
  <si>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</si>
  <si>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</si>
  <si>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</si>
  <si>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</si>
  <si>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</si>
  <si>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</si>
  <si>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</si>
  <si>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</si>
  <si>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</si>
  <si>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</si>
  <si>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</si>
  <si>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</si>
  <si>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</si>
  <si>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</si>
  <si>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</si>
  <si>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</si>
  <si>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</si>
  <si>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</si>
  <si>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</si>
  <si>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</si>
  <si>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</si>
  <si>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</si>
  <si>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</si>
  <si>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</si>
  <si>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</si>
  <si>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</si>
  <si>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</si>
  <si>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</si>
  <si>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</si>
  <si>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</si>
  <si>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</si>
  <si>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</si>
  <si>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</si>
  <si>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</si>
  <si>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</si>
  <si>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</si>
  <si>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</si>
  <si>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</si>
  <si>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</si>
  <si>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</si>
  <si>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</si>
  <si>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</si>
  <si>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</si>
  <si>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</si>
  <si>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</si>
  <si>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</si>
  <si>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</si>
  <si>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</si>
  <si>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</si>
  <si>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</si>
  <si>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</si>
  <si>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</si>
  <si>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</si>
  <si>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</si>
  <si>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</si>
  <si>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</si>
  <si>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</si>
  <si>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</si>
  <si>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</si>
  <si>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</si>
  <si>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</si>
  <si>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</si>
  <si>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</si>
  <si>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</si>
  <si>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</si>
  <si>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</si>
  <si>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</si>
  <si>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</si>
  <si>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</si>
  <si>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</si>
  <si>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</si>
  <si>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</si>
  <si>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</si>
  <si>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</si>
  <si>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</si>
  <si>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</si>
  <si>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</si>
  <si>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</si>
  <si>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</si>
  <si>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</si>
  <si>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</si>
  <si>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</si>
  <si>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</si>
  <si>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</si>
  <si>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</si>
  <si>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</si>
  <si>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</si>
  <si>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</si>
  <si>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</si>
  <si>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</si>
  <si>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</si>
  <si>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</si>
  <si>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</si>
  <si>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</si>
  <si>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</si>
  <si>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</si>
  <si>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</si>
  <si>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</si>
  <si>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</si>
  <si>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</si>
  <si>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</si>
  <si>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</si>
  <si>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</si>
  <si>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</si>
  <si>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</si>
  <si>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</si>
  <si>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</si>
  <si>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</si>
  <si>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</si>
  <si>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</si>
  <si>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</si>
  <si>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</si>
  <si>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</si>
  <si>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</si>
  <si>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</si>
  <si>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</si>
  <si>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</si>
  <si>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</si>
  <si>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</si>
  <si>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</si>
  <si>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</si>
  <si>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</si>
  <si>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</si>
  <si>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</si>
  <si>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</si>
  <si>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</si>
  <si>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</si>
  <si>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</si>
  <si>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</si>
  <si>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</si>
  <si>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</si>
  <si>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</si>
  <si>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</si>
  <si>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</si>
  <si>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</si>
  <si>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</si>
  <si>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</si>
  <si>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</si>
  <si>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</si>
  <si>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</si>
  <si>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</si>
  <si>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</si>
  <si>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</si>
  <si>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</si>
  <si>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</si>
  <si>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</si>
  <si>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</si>
  <si>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</si>
  <si>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</si>
  <si>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</si>
  <si>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</si>
  <si>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</si>
  <si>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</si>
  <si>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</si>
  <si>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</si>
  <si>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</si>
  <si>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</si>
  <si>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</si>
  <si>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</si>
  <si>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</si>
  <si>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</si>
  <si>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</si>
  <si>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</si>
  <si>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</si>
  <si>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</si>
  <si>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</si>
  <si>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</si>
  <si>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</si>
  <si>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</si>
  <si>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</si>
  <si>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</si>
  <si>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</si>
  <si>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</si>
  <si>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</si>
  <si>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</si>
  <si>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</si>
  <si>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</si>
  <si>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</si>
  <si>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</si>
  <si>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</si>
  <si>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</si>
  <si>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</si>
  <si>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</si>
  <si>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</si>
  <si>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</si>
  <si>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</si>
  <si>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</si>
  <si>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</si>
  <si>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</si>
  <si>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</si>
  <si>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</si>
  <si>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</si>
  <si>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</si>
  <si>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</si>
  <si>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</si>
  <si>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</si>
  <si>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</si>
  <si>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</si>
  <si>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</si>
  <si>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</si>
  <si>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</si>
  <si>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</si>
  <si>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</si>
  <si>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</si>
  <si>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</si>
  <si>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</si>
  <si>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</si>
  <si>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</si>
  <si>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</si>
  <si>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</si>
  <si>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</si>
  <si>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</si>
  <si>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</si>
  <si>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</si>
  <si>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</si>
  <si>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</si>
  <si>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</si>
  <si>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</si>
  <si>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</si>
  <si>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</si>
  <si>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</si>
  <si>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</si>
  <si>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</si>
  <si>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</si>
  <si>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</si>
  <si>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</si>
  <si>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</si>
  <si>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</si>
  <si>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</si>
  <si>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</si>
  <si>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</si>
  <si>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</si>
  <si>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</si>
  <si>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</si>
  <si>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</si>
  <si>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</si>
  <si>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</si>
  <si>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</si>
  <si>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</si>
  <si>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</si>
  <si>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</si>
  <si>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</si>
  <si>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</si>
  <si>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</si>
  <si>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</si>
  <si>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</si>
  <si>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</si>
  <si>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</si>
  <si>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</si>
  <si>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</si>
  <si>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</si>
  <si>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</si>
  <si>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</si>
  <si>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</si>
  <si>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</si>
  <si>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</si>
  <si>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</si>
  <si>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</si>
  <si>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</si>
  <si>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</si>
  <si>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</si>
  <si>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</si>
  <si>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</si>
  <si>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</si>
  <si>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</si>
  <si>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</si>
  <si>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</si>
  <si>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</si>
  <si>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</si>
  <si>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</si>
  <si>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</si>
  <si>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</si>
  <si>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</si>
  <si>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</si>
  <si>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</si>
  <si>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</si>
  <si>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</si>
  <si>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</si>
  <si>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</si>
  <si>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</si>
  <si>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</si>
  <si>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</si>
  <si>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</si>
  <si>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</si>
  <si>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</si>
  <si>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</si>
  <si>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</si>
  <si>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</si>
  <si>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</si>
  <si>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</si>
  <si>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</si>
  <si>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</si>
  <si>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</si>
  <si>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</si>
  <si>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</si>
  <si>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</si>
  <si>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</si>
  <si>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</si>
  <si>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</si>
  <si>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</si>
  <si>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</si>
  <si>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</si>
  <si>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</si>
  <si>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</si>
  <si>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</si>
  <si>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</si>
  <si>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</si>
  <si>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</si>
  <si>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</si>
  <si>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</si>
  <si>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</si>
  <si>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</si>
  <si>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</si>
  <si>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</si>
  <si>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</si>
  <si>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</si>
  <si>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</si>
  <si>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</si>
  <si>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</si>
  <si>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</si>
  <si>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</si>
  <si>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</si>
  <si>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</si>
  <si>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</si>
  <si>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</si>
  <si>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</si>
  <si>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</si>
  <si>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</si>
  <si>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</si>
  <si>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</si>
  <si>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</si>
  <si>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</si>
  <si>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</si>
  <si>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</si>
  <si>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</si>
  <si>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</si>
  <si>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</si>
  <si>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</si>
  <si>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</si>
  <si>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</si>
  <si>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</si>
  <si>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</si>
  <si>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</si>
  <si>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</si>
  <si>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</si>
  <si>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</si>
  <si>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</si>
  <si>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</si>
  <si>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</si>
  <si>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</si>
  <si>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</si>
  <si>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</si>
  <si>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</si>
  <si>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</si>
  <si>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</si>
  <si>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</si>
  <si>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</si>
  <si>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</si>
  <si>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</si>
  <si>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</si>
  <si>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</si>
  <si>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</si>
  <si>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</si>
  <si>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</si>
  <si>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</si>
  <si>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</si>
  <si>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</si>
  <si>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</si>
  <si>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</si>
  <si>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</si>
  <si>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</si>
  <si>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</si>
  <si>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</si>
  <si>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</si>
  <si>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</si>
  <si>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</si>
  <si>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</si>
  <si>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</si>
  <si>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</si>
  <si>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</si>
  <si>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</si>
  <si>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</si>
  <si>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</si>
  <si>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</si>
  <si>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</si>
  <si>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</si>
  <si>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</si>
  <si>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</si>
  <si>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</si>
  <si>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</si>
  <si>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</si>
  <si>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</si>
  <si>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</si>
  <si>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</si>
  <si>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</si>
  <si>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</si>
  <si>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</si>
  <si>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</si>
  <si>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</si>
  <si>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</si>
  <si>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</si>
  <si>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</si>
  <si>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</si>
  <si>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</si>
  <si>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</si>
  <si>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</si>
  <si>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</si>
  <si>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</si>
  <si>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</si>
  <si>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</si>
  <si>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</si>
  <si>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</si>
  <si>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</si>
  <si>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</si>
  <si>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</si>
  <si>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</si>
  <si>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</si>
  <si>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</si>
  <si>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</si>
  <si>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</si>
  <si>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</si>
  <si>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</si>
  <si>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</si>
  <si>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</si>
  <si>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</si>
  <si>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</si>
  <si>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</si>
  <si>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</si>
  <si>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</si>
  <si>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</si>
  <si>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</si>
  <si>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</si>
  <si>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</si>
  <si>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</si>
  <si>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</si>
  <si>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</si>
  <si>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</si>
  <si>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</si>
  <si>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</si>
  <si>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</si>
  <si>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</si>
  <si>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</si>
  <si>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</si>
  <si>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</si>
  <si>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</si>
  <si>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</si>
  <si>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</si>
  <si>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</si>
  <si>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</si>
  <si>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</si>
  <si>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</si>
  <si>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</si>
  <si>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</si>
  <si>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</si>
  <si>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</si>
  <si>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</si>
  <si>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</si>
  <si>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</si>
  <si>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</si>
  <si>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</si>
  <si>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</si>
  <si>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</si>
  <si>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</si>
  <si>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</si>
  <si>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</si>
  <si>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</si>
  <si>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</si>
  <si>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</si>
  <si>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</si>
  <si>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</si>
  <si>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</si>
  <si>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</si>
  <si>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</si>
  <si>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</si>
  <si>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</si>
  <si>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</si>
  <si>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</si>
  <si>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</si>
  <si>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</si>
  <si>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</si>
  <si>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</si>
  <si>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</si>
  <si>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</si>
  <si>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</si>
  <si>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</si>
  <si>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</si>
  <si>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</si>
  <si>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</si>
  <si>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</si>
  <si>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</si>
  <si>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</si>
  <si>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</si>
  <si>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</si>
  <si>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</si>
  <si>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</si>
  <si>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</si>
  <si>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</si>
  <si>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</si>
  <si>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</si>
  <si>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</si>
  <si>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</si>
  <si>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</si>
  <si>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</si>
  <si>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</si>
  <si>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</si>
  <si>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</si>
  <si>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</si>
  <si>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</si>
  <si>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</si>
  <si>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</si>
  <si>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</si>
  <si>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</si>
  <si>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</si>
  <si>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</si>
  <si>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</si>
  <si>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</si>
  <si>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</si>
  <si>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</si>
  <si>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</si>
  <si>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</si>
  <si>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</si>
  <si>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</si>
  <si>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</si>
  <si>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</si>
  <si>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</si>
  <si>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</si>
  <si>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</si>
  <si>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</si>
  <si>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</si>
  <si>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</si>
  <si>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</si>
  <si>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</si>
  <si>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</si>
  <si>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</si>
  <si>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</si>
  <si>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</si>
  <si>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</si>
  <si>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</si>
  <si>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</si>
  <si>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</si>
  <si>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</si>
  <si>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</si>
  <si>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</si>
  <si>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</si>
  <si>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</si>
  <si>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</si>
  <si>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</si>
  <si>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</si>
  <si>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</si>
  <si>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</si>
  <si>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</si>
  <si>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</si>
  <si>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</si>
  <si>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</si>
  <si>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</si>
  <si>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</si>
  <si>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</si>
  <si>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</si>
  <si>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</si>
  <si>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</si>
  <si>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</si>
  <si>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</si>
  <si>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</si>
  <si>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</si>
  <si>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</si>
  <si>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</si>
  <si>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</si>
  <si>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</si>
  <si>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</si>
  <si>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</si>
  <si>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</si>
  <si>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</si>
  <si>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</si>
  <si>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</si>
  <si>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</si>
  <si>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</si>
  <si>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</si>
  <si>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</si>
  <si>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</si>
  <si>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</si>
  <si>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</si>
  <si>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</si>
  <si>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</si>
  <si>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</si>
  <si>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</si>
  <si>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</si>
  <si>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</si>
  <si>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</si>
  <si>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</si>
  <si>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</si>
  <si>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</si>
  <si>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</si>
  <si>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</si>
  <si>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</si>
  <si>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</si>
  <si>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</si>
  <si>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</si>
  <si>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</si>
  <si>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</si>
  <si>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</si>
  <si>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</si>
  <si>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</si>
  <si>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</si>
  <si>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</si>
  <si>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</si>
  <si>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</si>
  <si>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</si>
  <si>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</si>
  <si>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</si>
  <si>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</si>
  <si>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</si>
  <si>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</si>
  <si>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</si>
  <si>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</si>
  <si>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</si>
  <si>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</si>
  <si>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</si>
  <si>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</si>
  <si>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</si>
  <si>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</si>
  <si>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</si>
  <si>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</si>
  <si>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</si>
  <si>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</si>
  <si>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</si>
  <si>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</si>
  <si>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</si>
  <si>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</si>
  <si>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</si>
  <si>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</si>
  <si>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</si>
  <si>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</si>
  <si>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</si>
  <si>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</si>
  <si>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</si>
  <si>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</si>
  <si>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</si>
  <si>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</si>
  <si>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</si>
  <si>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</si>
  <si>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</si>
  <si>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</si>
  <si>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</si>
  <si>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</si>
  <si>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</si>
  <si>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</si>
  <si>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</si>
  <si>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</si>
  <si>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</si>
  <si>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</si>
  <si>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</si>
  <si>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</si>
  <si>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</si>
  <si>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</si>
  <si>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</si>
  <si>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</si>
  <si>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</si>
  <si>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</si>
  <si>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</si>
  <si>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</si>
  <si>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</si>
  <si>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</si>
  <si>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</si>
  <si>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</si>
  <si>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</si>
  <si>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</si>
  <si>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</si>
  <si>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</si>
  <si>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</si>
  <si>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</si>
  <si>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</si>
  <si>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</si>
  <si>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</si>
  <si>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</si>
  <si>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</si>
  <si>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</si>
  <si>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</si>
  <si>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</si>
  <si>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</si>
  <si>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</si>
  <si>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</si>
  <si>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</si>
  <si>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</si>
  <si>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</si>
  <si>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</si>
  <si>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</si>
  <si>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</si>
  <si>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</si>
  <si>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</si>
  <si>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</si>
  <si>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</si>
  <si>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</si>
  <si>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</si>
  <si>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</si>
  <si>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</si>
  <si>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</si>
  <si>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</si>
  <si>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</si>
  <si>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</si>
  <si>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</si>
  <si>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</si>
  <si>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</si>
  <si>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</si>
  <si>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</si>
  <si>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</si>
  <si>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</si>
  <si>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</si>
  <si>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</si>
  <si>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</si>
  <si>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</si>
  <si>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</si>
  <si>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</si>
  <si>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</si>
  <si>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</si>
  <si>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</si>
  <si>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</si>
  <si>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</si>
  <si>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</si>
  <si>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</si>
  <si>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</si>
  <si>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</si>
  <si>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</si>
  <si>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</si>
  <si>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</si>
  <si>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</si>
  <si>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</si>
  <si>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</si>
  <si>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</si>
  <si>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</si>
  <si>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</si>
  <si>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</si>
  <si>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</si>
  <si>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</si>
  <si>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</si>
  <si>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</si>
  <si>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</si>
  <si>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</si>
  <si>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</si>
  <si>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</si>
  <si>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</si>
  <si>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</si>
  <si>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</si>
  <si>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</si>
  <si>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</si>
  <si>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</si>
  <si>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</si>
  <si>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</si>
  <si>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</si>
  <si>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</si>
  <si>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</si>
  <si>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</si>
  <si>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</si>
  <si>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</si>
  <si>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</si>
  <si>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</si>
  <si>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</si>
  <si>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</si>
  <si>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</si>
  <si>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</si>
  <si>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</si>
  <si>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</si>
  <si>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</si>
  <si>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</si>
  <si>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</si>
  <si>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</si>
  <si>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</si>
  <si>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</si>
  <si>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</si>
  <si>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</si>
  <si>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</si>
  <si>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</si>
  <si>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</si>
  <si>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</si>
  <si>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</si>
  <si>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</si>
  <si>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</si>
  <si>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</si>
  <si>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</si>
  <si>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</si>
  <si>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</si>
  <si>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</si>
  <si>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</si>
  <si>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</si>
  <si>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</si>
  <si>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</si>
  <si>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</si>
  <si>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</si>
  <si>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</si>
  <si>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</si>
  <si>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</si>
  <si>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</si>
  <si>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</si>
  <si>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</si>
  <si>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</si>
  <si>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</si>
  <si>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</si>
  <si>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</si>
  <si>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</si>
  <si>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</si>
  <si>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</si>
  <si>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</si>
  <si>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</si>
  <si>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</si>
  <si>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</si>
  <si>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</si>
  <si>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</si>
  <si>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</si>
  <si>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</si>
  <si>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</si>
  <si>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</si>
  <si>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</si>
  <si>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</si>
  <si>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</si>
  <si>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</si>
  <si>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</si>
  <si>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</si>
  <si>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</si>
  <si>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</si>
  <si>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</si>
  <si>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</si>
  <si>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</si>
  <si>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</si>
  <si>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</si>
  <si>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</si>
  <si>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</si>
  <si>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</si>
  <si>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</si>
  <si>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</si>
  <si>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</si>
  <si>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</si>
  <si>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</si>
  <si>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</si>
  <si>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</si>
  <si>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</si>
  <si>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</si>
  <si>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</si>
  <si>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</si>
  <si>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</si>
  <si>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</si>
  <si>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</si>
  <si>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</si>
  <si>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</si>
  <si>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</si>
  <si>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</si>
  <si>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</si>
  <si>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</si>
  <si>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</si>
  <si>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</si>
  <si>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</si>
  <si>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</si>
  <si>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</si>
  <si>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</si>
  <si>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</si>
  <si>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</si>
  <si>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</si>
  <si>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</si>
  <si>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</si>
  <si>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</si>
  <si>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</si>
  <si>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</si>
  <si>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</si>
  <si>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</si>
  <si>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</si>
  <si>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</si>
  <si>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</si>
  <si>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</si>
  <si>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</si>
  <si>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</si>
  <si>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</si>
  <si>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</si>
  <si>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</si>
  <si>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</si>
  <si>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</si>
  <si>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</si>
  <si>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</si>
  <si>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</si>
  <si>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</si>
  <si>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</si>
  <si>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</si>
  <si>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</si>
  <si>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</si>
  <si>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</si>
  <si>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</si>
  <si>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</si>
  <si>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</si>
  <si>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</si>
  <si>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</si>
  <si>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</si>
  <si>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</si>
  <si>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</si>
  <si>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</si>
  <si>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</si>
  <si>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</si>
  <si>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</si>
  <si>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</si>
  <si>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</si>
  <si>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</si>
  <si>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</si>
  <si>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</si>
  <si>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</si>
  <si>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</si>
  <si>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</si>
  <si>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</si>
  <si>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</si>
  <si>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</si>
  <si>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</si>
  <si>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</si>
  <si>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</si>
  <si>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</si>
  <si>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</si>
  <si>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</si>
  <si>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</si>
  <si>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</si>
  <si>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</si>
  <si>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</si>
  <si>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</si>
  <si>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</si>
  <si>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</si>
  <si>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</si>
  <si>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</si>
  <si>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</si>
  <si>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</si>
  <si>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</si>
  <si>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</si>
  <si>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</si>
  <si>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</si>
  <si>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</si>
  <si>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</si>
  <si>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</si>
  <si>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</si>
  <si>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</si>
  <si>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</si>
  <si>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</si>
  <si>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</si>
  <si>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</si>
  <si>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</si>
  <si>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</si>
  <si>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</si>
  <si>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</si>
  <si>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</si>
  <si>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</si>
  <si>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</si>
  <si>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</si>
  <si>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</si>
  <si>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</si>
  <si>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</si>
  <si>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</si>
  <si>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</si>
  <si>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</si>
  <si>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</si>
  <si>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</si>
  <si>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</si>
  <si>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</si>
  <si>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</si>
  <si>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</si>
  <si>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</si>
  <si>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</si>
  <si>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</si>
  <si>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</si>
  <si>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</si>
  <si>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</si>
  <si>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</si>
  <si>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</si>
  <si>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</si>
  <si>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</si>
  <si>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</si>
  <si>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</si>
  <si>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</si>
  <si>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</si>
  <si>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</si>
  <si>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</si>
  <si>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</si>
  <si>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</si>
  <si>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</si>
  <si>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</si>
  <si>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</si>
  <si>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</si>
  <si>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</si>
  <si>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</si>
  <si>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</si>
  <si>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</si>
  <si>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</si>
  <si>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</si>
  <si>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</si>
  <si>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</si>
  <si>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</si>
  <si>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</si>
  <si>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</si>
  <si>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</si>
  <si>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</si>
  <si>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</si>
  <si>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</si>
  <si>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</si>
  <si>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</si>
  <si>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</si>
  <si>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</si>
  <si>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</si>
  <si>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</si>
  <si>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</si>
  <si>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</si>
  <si>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</si>
  <si>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</si>
  <si>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</si>
  <si>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</si>
  <si>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</si>
  <si>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</si>
  <si>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</si>
  <si>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</si>
  <si>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</si>
  <si>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</si>
  <si>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</si>
  <si>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</si>
  <si>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</si>
  <si>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</si>
  <si>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</si>
  <si>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</si>
  <si>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</si>
  <si>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</si>
  <si>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</si>
  <si>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</si>
  <si>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</si>
  <si>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</si>
  <si>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</si>
  <si>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</si>
  <si>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</si>
  <si>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</si>
  <si>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</si>
  <si>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</si>
  <si>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</si>
  <si>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</si>
  <si>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</si>
  <si>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</si>
  <si>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</si>
  <si>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</si>
  <si>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</si>
  <si>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</si>
  <si>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</si>
  <si>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</si>
  <si>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</si>
  <si>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</si>
  <si>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</si>
  <si>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</si>
  <si>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</si>
  <si>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</si>
  <si>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</si>
  <si>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</si>
  <si>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</si>
  <si>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</si>
  <si>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</si>
  <si>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</si>
  <si>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</si>
  <si>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</si>
  <si>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</si>
  <si>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</si>
  <si>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</si>
  <si>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</si>
  <si>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</si>
  <si>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</si>
  <si>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</si>
  <si>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</si>
  <si>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</si>
  <si>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</si>
  <si>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</si>
  <si>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</si>
  <si>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</si>
  <si>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</si>
  <si>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</si>
  <si>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</si>
  <si>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</si>
  <si>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</si>
  <si>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</si>
  <si>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</si>
  <si>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</si>
  <si>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</si>
  <si>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</si>
  <si>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</si>
  <si>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</si>
  <si>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</si>
  <si>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</si>
  <si>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</si>
  <si>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</si>
  <si>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</si>
  <si>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</si>
  <si>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</si>
  <si>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</si>
  <si>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</si>
  <si>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</si>
  <si>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</si>
  <si>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</si>
  <si>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</si>
  <si>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</si>
  <si>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</si>
  <si>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</si>
  <si>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</si>
  <si>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</si>
  <si>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</si>
  <si>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</si>
  <si>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</si>
  <si>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</si>
  <si>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</si>
  <si>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</si>
  <si>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</si>
  <si>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</si>
  <si>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</si>
  <si>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</si>
  <si>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</si>
  <si>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</si>
  <si>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</si>
  <si>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</si>
  <si>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</si>
  <si>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</si>
  <si>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</si>
  <si>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</si>
  <si>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</si>
  <si>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</si>
  <si>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</si>
  <si>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</si>
  <si>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</si>
  <si>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</si>
  <si>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</si>
  <si>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</si>
  <si>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</si>
  <si>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</si>
  <si>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</si>
  <si>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</si>
  <si>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</si>
  <si>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</si>
  <si>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</si>
  <si>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</si>
  <si>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</si>
  <si>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</si>
  <si>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</si>
  <si>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</si>
  <si>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</si>
  <si>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</si>
  <si>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</si>
  <si>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</si>
  <si>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</si>
  <si>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</si>
  <si>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</si>
  <si>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</si>
  <si>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</si>
  <si>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</si>
  <si>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</si>
  <si>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</si>
  <si>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</si>
  <si>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</si>
  <si>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</si>
  <si>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</si>
  <si>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</si>
  <si>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</si>
  <si>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</si>
  <si>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</si>
  <si>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</si>
  <si>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</si>
  <si>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</si>
  <si>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</si>
  <si>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</si>
  <si>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</si>
  <si>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</si>
  <si>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</si>
  <si>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</si>
  <si>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</si>
  <si>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</si>
  <si>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</si>
  <si>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</si>
  <si>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</si>
  <si>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</si>
  <si>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</si>
  <si>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</si>
  <si>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</si>
  <si>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</si>
  <si>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</si>
  <si>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</si>
  <si>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</si>
  <si>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</si>
  <si>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</si>
  <si>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</si>
  <si>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</si>
  <si>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</si>
  <si>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</si>
  <si>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</si>
  <si>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</si>
  <si>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</si>
  <si>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</si>
  <si>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</si>
  <si>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</si>
  <si>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</si>
  <si>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</si>
  <si>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</si>
  <si>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</si>
  <si>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</si>
  <si>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</si>
  <si>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</si>
  <si>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</si>
  <si>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</si>
  <si>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</si>
  <si>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</si>
  <si>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</si>
  <si>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</si>
  <si>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</si>
  <si>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</si>
  <si>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</si>
  <si>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</si>
  <si>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</si>
  <si>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</si>
  <si>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</si>
  <si>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</si>
  <si>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</si>
  <si>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</si>
  <si>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</si>
  <si>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</si>
  <si>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</si>
  <si>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</si>
  <si>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</si>
  <si>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</si>
  <si>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</si>
  <si>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</si>
  <si>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</si>
  <si>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</si>
  <si>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</si>
  <si>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</si>
  <si>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</si>
  <si>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</si>
  <si>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</si>
  <si>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</si>
  <si>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</si>
  <si>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</si>
  <si>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</si>
  <si>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</si>
  <si>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</si>
  <si>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</si>
  <si>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</si>
  <si>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</si>
  <si>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</si>
  <si>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</si>
  <si>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</si>
  <si>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</si>
  <si>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</si>
  <si>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</si>
  <si>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</si>
  <si>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</si>
  <si>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</si>
  <si>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</si>
  <si>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</si>
  <si>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</si>
  <si>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</si>
  <si>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</si>
  <si>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</si>
  <si>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</si>
  <si>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</si>
  <si>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</si>
  <si>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</si>
  <si>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</si>
  <si>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</si>
  <si>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</si>
  <si>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</si>
  <si>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</si>
  <si>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</si>
  <si>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</si>
  <si>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</si>
  <si>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</si>
  <si>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</si>
  <si>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</si>
  <si>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</si>
  <si>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</si>
  <si>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</si>
  <si>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</si>
  <si>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</si>
  <si>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</si>
  <si>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</si>
  <si>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</si>
  <si>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</si>
  <si>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</si>
  <si>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</si>
  <si>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</si>
  <si>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</si>
  <si>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</si>
  <si>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</si>
  <si>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</si>
  <si>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</si>
  <si>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</si>
  <si>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</si>
  <si>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</si>
  <si>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</si>
  <si>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</si>
  <si>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</si>
  <si>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</si>
  <si>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</si>
  <si>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</si>
  <si>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</si>
  <si>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</si>
  <si>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</si>
  <si>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</si>
  <si>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</si>
  <si>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</si>
  <si>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</si>
  <si>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</si>
  <si>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</si>
  <si>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</si>
  <si>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</si>
  <si>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</si>
  <si>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</si>
  <si>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</si>
  <si>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</si>
  <si>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</si>
  <si>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</si>
  <si>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</si>
  <si>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</si>
  <si>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</si>
  <si>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</si>
  <si>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</si>
  <si>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</si>
  <si>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</si>
  <si>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</si>
  <si>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</si>
  <si>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</si>
  <si>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</si>
  <si>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</si>
  <si>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</si>
  <si>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</si>
  <si>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</si>
  <si>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</si>
  <si>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</si>
  <si>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</si>
  <si>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</si>
  <si>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</si>
  <si>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</si>
  <si>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</si>
  <si>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</si>
  <si>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</si>
  <si>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</si>
  <si>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</si>
  <si>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</si>
  <si>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</si>
  <si>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</si>
  <si>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</si>
  <si>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</si>
  <si>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</si>
  <si>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</si>
  <si>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</si>
  <si>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</si>
  <si>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</si>
  <si>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</si>
  <si>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</si>
  <si>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</si>
  <si>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</si>
  <si>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</si>
  <si>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</si>
  <si>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</si>
  <si>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</si>
  <si>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</si>
  <si>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</si>
  <si>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</si>
  <si>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</si>
  <si>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</si>
  <si>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</si>
  <si>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</si>
  <si>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</si>
  <si>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</si>
  <si>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</si>
  <si>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</si>
  <si>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</si>
  <si>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</si>
  <si>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</si>
  <si>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</si>
  <si>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</si>
  <si>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</si>
  <si>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</si>
  <si>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</si>
  <si>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</si>
  <si>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</si>
  <si>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</si>
  <si>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</si>
  <si>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</si>
  <si>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</si>
  <si>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</si>
  <si>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</si>
  <si>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</si>
  <si>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</si>
  <si>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</si>
  <si>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</si>
  <si>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</si>
  <si>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</si>
  <si>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</si>
  <si>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</si>
  <si>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</si>
  <si>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</si>
  <si>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</si>
  <si>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</si>
  <si>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</si>
  <si>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</si>
  <si>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</si>
  <si>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</si>
  <si>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</si>
  <si>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</si>
  <si>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</si>
  <si>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</si>
  <si>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</si>
  <si>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</si>
  <si>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</si>
  <si>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</si>
  <si>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</si>
  <si>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</si>
  <si>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</si>
  <si>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</si>
  <si>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</si>
  <si>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</si>
  <si>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</si>
  <si>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</si>
  <si>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</si>
  <si>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</si>
  <si>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</si>
  <si>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</si>
  <si>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</si>
  <si>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</si>
  <si>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</si>
  <si>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</si>
  <si>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</si>
  <si>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</si>
  <si>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</si>
  <si>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</si>
  <si>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</si>
  <si>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</si>
  <si>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</si>
  <si>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</si>
  <si>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</si>
  <si>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</si>
  <si>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</si>
  <si>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</si>
  <si>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</si>
  <si>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</si>
  <si>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</si>
  <si>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</si>
  <si>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</si>
  <si>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</si>
  <si>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</si>
  <si>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</si>
  <si>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</si>
  <si>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</si>
  <si>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</si>
  <si>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</si>
  <si>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</si>
  <si>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</si>
  <si>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</si>
  <si>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</si>
  <si>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</si>
  <si>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</si>
  <si>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</si>
  <si>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</si>
  <si>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</si>
  <si>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</si>
  <si>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</si>
  <si>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</si>
  <si>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</si>
  <si>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</si>
  <si>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</si>
  <si>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</si>
  <si>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</si>
  <si>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</si>
  <si>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</si>
  <si>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</si>
  <si>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</si>
  <si>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</si>
  <si>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</si>
  <si>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</si>
  <si>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</si>
  <si>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</si>
  <si>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</si>
  <si>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</si>
  <si>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</si>
  <si>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</si>
  <si>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</si>
  <si>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</si>
  <si>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</si>
  <si>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</si>
  <si>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</si>
  <si>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</si>
  <si>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</si>
  <si>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</si>
  <si>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</si>
  <si>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</si>
  <si>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</si>
  <si>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</si>
  <si>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</si>
  <si>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</si>
  <si>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</si>
  <si>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</si>
  <si>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</si>
  <si>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</si>
  <si>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</si>
  <si>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</si>
  <si>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</si>
  <si>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</si>
  <si>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</si>
  <si>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</si>
  <si>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</si>
  <si>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</si>
  <si>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</si>
  <si>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</si>
  <si>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</si>
  <si>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</si>
  <si>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</si>
  <si>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</si>
  <si>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</si>
  <si>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</si>
  <si>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</si>
  <si>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</si>
  <si>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</si>
  <si>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</si>
  <si>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</si>
  <si>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</si>
  <si>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</si>
  <si>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</si>
  <si>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</si>
  <si>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</si>
  <si>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</si>
  <si>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</si>
  <si>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</si>
  <si>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</si>
  <si>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</si>
  <si>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</si>
  <si>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</si>
  <si>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</si>
  <si>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</si>
  <si>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</si>
  <si>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</si>
  <si>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</si>
  <si>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</si>
  <si>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</si>
  <si>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</si>
  <si>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</si>
  <si>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</si>
  <si>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</si>
  <si>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</si>
  <si>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</si>
  <si>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</si>
  <si>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</si>
  <si>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</si>
  <si>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</si>
  <si>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</si>
  <si>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</si>
  <si>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</si>
  <si>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</si>
  <si>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</si>
  <si>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</si>
  <si>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</si>
  <si>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</si>
  <si>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</si>
  <si>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</si>
  <si>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</si>
  <si>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</si>
  <si>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</si>
  <si>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</si>
  <si>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</si>
  <si>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</si>
  <si>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</si>
  <si>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</si>
  <si>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</si>
  <si>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</si>
  <si>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</si>
  <si>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</si>
  <si>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</si>
  <si>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</si>
  <si>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</si>
  <si>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</si>
  <si>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</si>
  <si>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</si>
  <si>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</si>
  <si>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</si>
  <si>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</si>
  <si>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</si>
  <si>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</si>
  <si>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</si>
  <si>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</si>
  <si>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</si>
  <si>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</si>
  <si>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</si>
  <si>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</si>
  <si>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</si>
  <si>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</si>
  <si>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</si>
  <si>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</si>
  <si>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</si>
  <si>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</si>
  <si>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</si>
  <si>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</si>
  <si>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</si>
  <si>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</si>
  <si>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</si>
  <si>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</si>
  <si>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</si>
  <si>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</si>
  <si>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</si>
  <si>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</si>
  <si>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</si>
  <si>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</si>
  <si>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</si>
  <si>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</si>
  <si>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</si>
  <si>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</si>
  <si>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</si>
  <si>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</si>
  <si>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</si>
  <si>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</si>
  <si>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</si>
  <si>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</si>
  <si>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</si>
  <si>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</si>
  <si>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</si>
  <si>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</si>
  <si>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</si>
  <si>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</si>
  <si>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</si>
  <si>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</si>
  <si>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</si>
  <si>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</si>
  <si>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</si>
  <si>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</si>
  <si>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</si>
  <si>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</si>
  <si>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</si>
  <si>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</si>
  <si>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</si>
  <si>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</si>
  <si>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</si>
  <si>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</si>
  <si>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</si>
  <si>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</si>
  <si>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</si>
  <si>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</si>
  <si>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</si>
  <si>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</si>
  <si>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</si>
  <si>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</si>
  <si>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</si>
  <si>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</si>
  <si>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</si>
  <si>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</si>
  <si>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</si>
  <si>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</si>
  <si>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</si>
  <si>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</si>
  <si>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</si>
  <si>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</si>
  <si>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</si>
  <si>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</si>
  <si>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</si>
  <si>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</si>
  <si>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</si>
  <si>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</si>
  <si>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</si>
  <si>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</si>
  <si>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</si>
  <si>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</si>
  <si>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</si>
  <si>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</si>
  <si>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</si>
  <si>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</si>
  <si>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</si>
  <si>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</si>
  <si>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</si>
  <si>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</si>
  <si>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</si>
  <si>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</si>
  <si>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</si>
  <si>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</si>
  <si>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</si>
  <si>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</si>
  <si>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</si>
  <si>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</si>
  <si>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</si>
  <si>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</si>
  <si>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</si>
  <si>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</si>
  <si>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</si>
  <si>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</si>
  <si>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</si>
  <si>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</si>
  <si>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</si>
  <si>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</si>
  <si>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</si>
  <si>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</si>
  <si>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</si>
  <si>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</si>
  <si>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</si>
  <si>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</si>
  <si>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</si>
  <si>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</si>
  <si>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</si>
  <si>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</si>
  <si>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</si>
  <si>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</si>
  <si>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</si>
  <si>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</si>
  <si>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</si>
  <si>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</si>
  <si>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</si>
  <si>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</si>
  <si>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</si>
  <si>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</si>
  <si>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</si>
  <si>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</si>
  <si>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</si>
  <si>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</si>
  <si>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</si>
  <si>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</si>
  <si>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</si>
  <si>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</si>
  <si>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</si>
  <si>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</si>
  <si>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</si>
  <si>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</si>
  <si>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</si>
  <si>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</si>
  <si>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</si>
  <si>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</si>
  <si>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</si>
  <si>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</si>
  <si>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</si>
  <si>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</si>
  <si>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</si>
  <si>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</si>
  <si>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</si>
  <si>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</si>
  <si>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</si>
  <si>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</si>
  <si>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</si>
  <si>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</si>
  <si>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</si>
  <si>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</si>
  <si>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</si>
  <si>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</si>
  <si>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</si>
  <si>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</si>
  <si>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</si>
  <si>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</si>
  <si>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</si>
  <si>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</si>
  <si>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</si>
  <si>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</si>
  <si>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</si>
  <si>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</si>
  <si>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</si>
  <si>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</si>
  <si>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</si>
  <si>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</si>
  <si>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</si>
  <si>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</si>
  <si>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</si>
  <si>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</si>
  <si>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</si>
  <si>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</si>
  <si>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</si>
  <si>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</si>
  <si>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</si>
  <si>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</si>
  <si>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</si>
  <si>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</si>
  <si>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</si>
  <si>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</si>
  <si>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</si>
  <si>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</si>
  <si>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</si>
  <si>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</si>
  <si>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</si>
  <si>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</si>
  <si>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</si>
  <si>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</si>
  <si>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</si>
  <si>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</si>
  <si>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</si>
  <si>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</si>
  <si>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</si>
  <si>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</si>
  <si>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</si>
  <si>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</si>
  <si>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</si>
  <si>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</si>
  <si>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</si>
  <si>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</si>
  <si>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</si>
  <si>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</si>
  <si>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</si>
  <si>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</si>
  <si>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</si>
  <si>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</si>
  <si>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</si>
  <si>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</si>
  <si>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</si>
  <si>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</si>
  <si>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</si>
  <si>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</si>
  <si>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</si>
  <si>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</si>
  <si>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</si>
  <si>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</si>
  <si>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</si>
  <si>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</si>
  <si>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</si>
  <si>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</si>
  <si>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</si>
  <si>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</si>
  <si>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</si>
  <si>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</si>
  <si>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</si>
  <si>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</si>
  <si>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</si>
  <si>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</si>
  <si>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</si>
  <si>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</si>
  <si>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</si>
  <si>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</si>
  <si>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</si>
  <si>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</si>
  <si>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</si>
  <si>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</si>
  <si>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</si>
  <si>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</si>
  <si>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</si>
  <si>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</si>
  <si>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</si>
  <si>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</si>
  <si>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</si>
  <si>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</si>
  <si>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</si>
  <si>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</si>
  <si>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</si>
  <si>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</si>
  <si>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</si>
  <si>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</si>
  <si>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</si>
  <si>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</si>
  <si>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</si>
  <si>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</si>
  <si>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</si>
  <si>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</si>
  <si>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</si>
  <si>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</si>
  <si>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</si>
  <si>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</si>
  <si>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</si>
  <si>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</si>
  <si>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</si>
  <si>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</si>
  <si>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</si>
  <si>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</si>
  <si>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</si>
  <si>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</si>
  <si>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</si>
  <si>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</si>
  <si>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</si>
  <si>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</si>
  <si>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</si>
  <si>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</si>
  <si>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</si>
  <si>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</si>
  <si>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</si>
  <si>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</si>
  <si>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</si>
  <si>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</si>
  <si>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</si>
  <si>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</si>
  <si>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</si>
  <si>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</si>
  <si>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</si>
  <si>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</si>
  <si>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</si>
  <si>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</si>
  <si>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</si>
  <si>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</si>
  <si>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</si>
  <si>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</si>
  <si>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</si>
  <si>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</si>
  <si>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</si>
  <si>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</si>
  <si>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</si>
  <si>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</si>
  <si>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</si>
  <si>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</si>
  <si>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</si>
  <si>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</si>
  <si>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</si>
  <si>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</si>
  <si>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</si>
  <si>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</si>
  <si>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</si>
  <si>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</si>
  <si>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</si>
  <si>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</si>
  <si>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</si>
  <si>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</si>
  <si>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</si>
  <si>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</si>
  <si>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</si>
  <si>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</si>
  <si>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</si>
  <si>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</si>
  <si>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</si>
  <si>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</si>
  <si>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</si>
  <si>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</si>
  <si>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</si>
  <si>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</si>
  <si>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</si>
  <si>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</si>
  <si>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</si>
  <si>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</si>
  <si>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</si>
  <si>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</si>
  <si>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</si>
  <si>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</si>
  <si>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</si>
  <si>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</si>
  <si>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</si>
  <si>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</si>
  <si>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</si>
  <si>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</si>
  <si>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</si>
  <si>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</si>
  <si>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</si>
  <si>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</si>
  <si>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</si>
  <si>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</si>
  <si>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</si>
  <si>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</si>
  <si>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</si>
  <si>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</si>
  <si>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</si>
  <si>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</si>
  <si>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</si>
  <si>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</si>
  <si>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</si>
  <si>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</si>
  <si>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</si>
  <si>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</si>
  <si>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</si>
  <si>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</si>
  <si>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</si>
  <si>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</si>
  <si>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</si>
  <si>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</si>
  <si>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</si>
  <si>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</si>
  <si>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</si>
  <si>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</si>
  <si>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</si>
  <si>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</si>
  <si>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</si>
  <si>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</si>
  <si>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</si>
  <si>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</si>
  <si>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</si>
  <si>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</si>
  <si>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</si>
  <si>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</si>
  <si>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</si>
  <si>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</si>
  <si>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</si>
  <si>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</si>
  <si>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</si>
  <si>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</si>
  <si>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</si>
  <si>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</si>
  <si>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</si>
  <si>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</si>
  <si>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</si>
  <si>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</si>
  <si>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</si>
  <si>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</si>
  <si>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</si>
  <si>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</si>
  <si>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</si>
  <si>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</si>
  <si>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</si>
  <si>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</si>
  <si>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</si>
  <si>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</si>
  <si>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</si>
  <si>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</si>
  <si>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</si>
  <si>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</si>
  <si>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</si>
  <si>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</si>
  <si>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</si>
  <si>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</si>
  <si>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</si>
  <si>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</si>
  <si>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</si>
  <si>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</si>
  <si>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</si>
  <si>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</si>
  <si>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</si>
  <si>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</si>
  <si>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</si>
  <si>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</si>
  <si>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</si>
  <si>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</si>
  <si>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</si>
  <si>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</si>
  <si>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</si>
  <si>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</si>
  <si>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</si>
  <si>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</si>
  <si>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</si>
  <si>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</si>
  <si>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</si>
  <si>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</si>
  <si>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</si>
  <si>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</si>
  <si>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</si>
  <si>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</si>
  <si>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</si>
  <si>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</si>
  <si>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</si>
  <si>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</si>
  <si>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</si>
  <si>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</si>
  <si>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</si>
  <si>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</si>
  <si>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</si>
  <si>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</si>
  <si>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</si>
  <si>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</si>
  <si>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</si>
  <si>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</si>
  <si>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</si>
  <si>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</si>
  <si>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</si>
  <si>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</si>
  <si>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</si>
  <si>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</si>
  <si>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</si>
  <si>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</si>
  <si>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</si>
  <si>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</si>
  <si>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</si>
  <si>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</si>
  <si>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</si>
  <si>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</si>
  <si>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</si>
  <si>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</si>
  <si>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</si>
  <si>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</si>
  <si>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</si>
  <si>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</si>
  <si>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</si>
  <si>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</si>
  <si>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</si>
  <si>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</si>
  <si>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</si>
  <si>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</si>
  <si>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</si>
  <si>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</si>
  <si>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</si>
  <si>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</si>
  <si>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</si>
  <si>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</si>
  <si>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</si>
  <si>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</si>
  <si>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</si>
  <si>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</si>
  <si>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</si>
  <si>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</si>
  <si>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</si>
  <si>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</si>
  <si>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</si>
  <si>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</si>
  <si>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</si>
  <si>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</si>
  <si>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</si>
  <si>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</si>
  <si>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</si>
  <si>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</si>
  <si>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</si>
  <si>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</si>
  <si>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</si>
  <si>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</si>
  <si>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</si>
  <si>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</si>
  <si>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</si>
  <si>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</si>
  <si>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</si>
  <si>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</si>
  <si>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</si>
  <si>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</si>
  <si>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</si>
  <si>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</si>
  <si>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</si>
  <si>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</si>
  <si>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</si>
  <si>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</si>
  <si>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</si>
  <si>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</si>
  <si>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</si>
  <si>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</si>
  <si>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</si>
  <si>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</si>
  <si>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</si>
  <si>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</si>
  <si>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</si>
  <si>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</si>
  <si>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</si>
  <si>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</si>
  <si>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</si>
  <si>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</si>
  <si>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</si>
  <si>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</si>
  <si>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</si>
  <si>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</si>
  <si>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</si>
  <si>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</si>
  <si>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</si>
  <si>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</si>
  <si>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</si>
  <si>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</si>
  <si>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</si>
  <si>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</si>
  <si>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</si>
  <si>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</si>
  <si>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</si>
  <si>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</si>
  <si>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</si>
  <si>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</si>
  <si>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</si>
  <si>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</si>
  <si>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</si>
  <si>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</si>
  <si>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</si>
  <si>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</si>
  <si>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</si>
  <si>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</si>
  <si>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</si>
  <si>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</si>
  <si>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</si>
  <si>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</si>
  <si>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</si>
  <si>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</si>
  <si>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</si>
  <si>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</si>
  <si>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</si>
  <si>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</si>
  <si>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</si>
  <si>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</si>
  <si>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</si>
  <si>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</si>
  <si>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</si>
  <si>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</si>
  <si>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</si>
  <si>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</si>
  <si>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</si>
  <si>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</si>
  <si>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</si>
  <si>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</si>
  <si>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</si>
  <si>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</si>
  <si>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</si>
  <si>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</si>
  <si>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</si>
  <si>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</si>
  <si>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</si>
  <si>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</si>
  <si>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</si>
  <si>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</si>
  <si>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</si>
  <si>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</si>
  <si>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</si>
  <si>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</si>
  <si>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</si>
  <si>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</si>
  <si>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</si>
  <si>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</si>
  <si>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</si>
  <si>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</si>
  <si>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</si>
  <si>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</si>
  <si>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</si>
  <si>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</si>
  <si>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</si>
  <si>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</si>
  <si>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</si>
  <si>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</si>
  <si>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</si>
  <si>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</si>
  <si>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</si>
  <si>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</si>
  <si>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</si>
  <si>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</si>
  <si>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</si>
  <si>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</si>
  <si>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</si>
  <si>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</si>
  <si>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</si>
  <si>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</si>
  <si>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</si>
  <si>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</si>
  <si>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</si>
  <si>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</si>
  <si>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</si>
  <si>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</si>
  <si>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</si>
  <si>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</si>
  <si>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</si>
  <si>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</si>
  <si>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</si>
  <si>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</si>
  <si>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</si>
  <si>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</si>
  <si>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</si>
  <si>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</si>
  <si>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</si>
  <si>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</si>
  <si>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</si>
  <si>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</si>
  <si>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</si>
  <si>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</si>
  <si>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</si>
  <si>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</si>
  <si>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</si>
  <si>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</si>
  <si>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</si>
  <si>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</si>
  <si>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</si>
  <si>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</si>
  <si>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</si>
  <si>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</si>
  <si>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</si>
  <si>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</si>
  <si>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</si>
  <si>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</si>
  <si>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</si>
  <si>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</si>
  <si>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</si>
  <si>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</si>
  <si>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</si>
  <si>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</si>
  <si>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</si>
  <si>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</si>
  <si>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</si>
  <si>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</si>
  <si>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</si>
  <si>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</si>
  <si>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</si>
  <si>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</si>
  <si>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</si>
  <si>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</si>
  <si>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</si>
  <si>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</si>
  <si>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</si>
  <si>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</si>
  <si>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</si>
  <si>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</si>
  <si>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</si>
  <si>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</si>
  <si>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</si>
  <si>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</si>
  <si>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</si>
  <si>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</si>
  <si>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</si>
  <si>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</si>
  <si>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</si>
  <si>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</si>
  <si>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</si>
  <si>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</si>
  <si>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</si>
  <si>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</si>
  <si>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</si>
  <si>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</si>
  <si>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</si>
  <si>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</si>
  <si>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</si>
  <si>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</si>
  <si>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</si>
  <si>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</si>
  <si>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</si>
  <si>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</si>
  <si>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</si>
  <si>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</si>
  <si>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</si>
  <si>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</si>
  <si>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</si>
  <si>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</si>
  <si>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</si>
  <si>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</si>
  <si>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</si>
  <si>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</si>
  <si>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</si>
  <si>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</si>
  <si>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</si>
  <si>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</si>
  <si>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</si>
  <si>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</si>
  <si>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</si>
  <si>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</si>
  <si>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</si>
  <si>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</si>
  <si>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</si>
  <si>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</si>
  <si>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</si>
  <si>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</si>
  <si>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</si>
  <si>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</si>
  <si>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</si>
  <si>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</si>
  <si>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</si>
  <si>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</si>
  <si>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</si>
  <si>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</si>
  <si>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</si>
  <si>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</si>
  <si>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</si>
  <si>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</si>
  <si>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</si>
  <si>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</si>
  <si>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</si>
  <si>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</si>
  <si>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</si>
  <si>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</si>
  <si>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</si>
  <si>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</si>
  <si>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</si>
  <si>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</si>
  <si>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</si>
  <si>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</si>
  <si>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</si>
  <si>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</si>
  <si>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</si>
  <si>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</si>
  <si>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</si>
  <si>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</si>
  <si>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</si>
  <si>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</si>
  <si>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</si>
  <si>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</si>
  <si>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</si>
  <si>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</si>
  <si>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</si>
  <si>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</si>
  <si>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</si>
  <si>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</si>
  <si>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</si>
  <si>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</si>
  <si>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</si>
  <si>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</si>
  <si>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</si>
  <si>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</si>
  <si>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</si>
  <si>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</si>
  <si>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</si>
  <si>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</si>
  <si>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</si>
  <si>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</si>
  <si>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</si>
  <si>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</si>
  <si>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</si>
  <si>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</si>
  <si>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</si>
  <si>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</si>
  <si>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</si>
  <si>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</si>
  <si>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</si>
  <si>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</si>
  <si>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</si>
  <si>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</si>
  <si>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</si>
  <si>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</si>
  <si>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</si>
  <si>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</si>
  <si>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</si>
  <si>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</si>
  <si>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</si>
  <si>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</si>
  <si>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</si>
  <si>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</si>
  <si>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</si>
  <si>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</si>
  <si>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</si>
  <si>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</si>
  <si>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</si>
  <si>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</si>
  <si>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</si>
  <si>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</si>
  <si>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</si>
  <si>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</si>
  <si>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</si>
  <si>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</si>
  <si>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</si>
  <si>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</si>
  <si>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</si>
  <si>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</si>
  <si>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</si>
  <si>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</si>
  <si>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</si>
  <si>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</si>
  <si>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</si>
  <si>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</si>
  <si>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</si>
  <si>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</si>
  <si>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</si>
  <si>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</si>
  <si>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</si>
  <si>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</si>
  <si>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</si>
  <si>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</si>
  <si>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</si>
  <si>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</si>
  <si>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</si>
  <si>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</si>
  <si>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</si>
  <si>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</si>
  <si>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</si>
  <si>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</si>
  <si>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</si>
  <si>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</si>
  <si>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</si>
  <si>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</si>
  <si>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</si>
  <si>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</si>
  <si>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</si>
  <si>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</si>
  <si>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</si>
  <si>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</si>
  <si>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</si>
  <si>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</si>
  <si>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</si>
  <si>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</si>
  <si>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</si>
  <si>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</si>
  <si>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</si>
  <si>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</si>
  <si>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</si>
  <si>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</si>
  <si>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</si>
  <si>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</si>
  <si>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</si>
  <si>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</si>
  <si>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</si>
  <si>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</si>
  <si>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</si>
  <si>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</si>
  <si>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</si>
  <si>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</si>
  <si>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</si>
  <si>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</si>
  <si>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</si>
  <si>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</si>
  <si>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</si>
  <si>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</si>
  <si>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</si>
  <si>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</si>
  <si>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</si>
  <si>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</si>
  <si>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</si>
  <si>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</si>
  <si>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</si>
  <si>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</si>
  <si>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</si>
  <si>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</si>
  <si>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</si>
  <si>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</si>
  <si>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</si>
  <si>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</si>
  <si>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</si>
  <si>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</si>
  <si>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</si>
  <si>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</si>
  <si>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</si>
  <si>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</si>
  <si>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</si>
  <si>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</si>
  <si>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</si>
  <si>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</si>
  <si>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</si>
  <si>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</si>
  <si>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</si>
  <si>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</si>
  <si>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</si>
  <si>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</si>
  <si>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</si>
  <si>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</si>
  <si>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</si>
  <si>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</si>
  <si>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</si>
  <si>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</si>
  <si>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</si>
  <si>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</si>
  <si>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</si>
  <si>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</si>
  <si>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</si>
  <si>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</si>
  <si>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</si>
  <si>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</si>
  <si>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</si>
  <si>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</si>
  <si>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</si>
  <si>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</si>
  <si>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</si>
  <si>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</si>
  <si>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</si>
  <si>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</si>
  <si>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</si>
  <si>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</si>
  <si>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</si>
  <si>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</si>
  <si>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</si>
  <si>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</si>
  <si>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</si>
  <si>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</si>
  <si>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</si>
  <si>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</si>
  <si>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</si>
  <si>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</si>
  <si>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</si>
  <si>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</si>
  <si>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</si>
  <si>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</si>
  <si>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</si>
  <si>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</si>
  <si>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</si>
  <si>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</si>
  <si>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</si>
  <si>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</si>
  <si>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</si>
  <si>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</si>
  <si>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</si>
  <si>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</si>
  <si>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</si>
  <si>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</si>
  <si>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</si>
  <si>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</si>
  <si>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</si>
  <si>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</si>
  <si>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</si>
  <si>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</si>
  <si>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</si>
  <si>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</si>
  <si>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</si>
  <si>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</si>
  <si>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</si>
  <si>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</si>
  <si>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</si>
  <si>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</si>
  <si>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</si>
  <si>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</si>
  <si>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</si>
  <si>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</si>
  <si>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</si>
  <si>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</si>
  <si>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</si>
  <si>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</si>
  <si>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</si>
  <si>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</si>
  <si>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</si>
  <si>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</si>
  <si>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</si>
  <si>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</si>
  <si>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</si>
  <si>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</si>
  <si>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</si>
  <si>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</si>
  <si>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</si>
  <si>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</si>
  <si>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</si>
  <si>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</si>
  <si>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</si>
  <si>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</si>
  <si>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</si>
  <si>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</si>
  <si>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</si>
  <si>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</si>
  <si>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</si>
  <si>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</si>
  <si>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</si>
  <si>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</si>
  <si>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</si>
  <si>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</si>
  <si>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</si>
  <si>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</si>
  <si>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</si>
  <si>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</si>
  <si>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</si>
  <si>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</si>
  <si>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</si>
  <si>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</si>
  <si>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</si>
  <si>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</si>
  <si>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</si>
  <si>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</si>
  <si>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</si>
  <si>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</si>
  <si>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</si>
  <si>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</si>
  <si>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</si>
  <si>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</si>
  <si>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</si>
  <si>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</si>
  <si>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</si>
  <si>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</si>
  <si>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</si>
  <si>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</si>
  <si>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</si>
  <si>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</si>
  <si>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</si>
  <si>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</si>
  <si>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</si>
  <si>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</si>
  <si>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</si>
  <si>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</si>
  <si>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</si>
  <si>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</si>
  <si>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</si>
  <si>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</si>
  <si>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</si>
  <si>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</si>
  <si>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</si>
  <si>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</si>
  <si>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</si>
  <si>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</si>
  <si>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</si>
  <si>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</si>
  <si>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</si>
  <si>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</si>
  <si>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</si>
  <si>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</si>
  <si>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</si>
  <si>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</si>
  <si>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</si>
  <si>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</si>
  <si>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</si>
  <si>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</si>
  <si>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</si>
  <si>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</si>
  <si>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</si>
  <si>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</si>
  <si>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</si>
  <si>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</si>
  <si>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</si>
  <si>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</si>
  <si>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</si>
  <si>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</si>
  <si>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</si>
  <si>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</si>
  <si>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</si>
  <si>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</si>
  <si>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</si>
  <si>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</si>
  <si>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</si>
  <si>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</si>
  <si>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</si>
  <si>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</si>
  <si>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</si>
  <si>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</si>
  <si>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</si>
  <si>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</si>
  <si>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</si>
  <si>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</si>
  <si>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</si>
  <si>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</si>
  <si>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</si>
  <si>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</si>
  <si>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</si>
  <si>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</si>
  <si>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168-170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</si>
  <si>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</si>
  <si>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</si>
  <si>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</si>
  <si>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</si>
  <si>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</si>
  <si>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</si>
  <si>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</si>
  <si>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</si>
  <si>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</si>
  <si>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</si>
  <si>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</si>
  <si>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</si>
  <si>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</si>
  <si>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</si>
  <si>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</si>
  <si>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</si>
  <si>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</si>
  <si>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</si>
  <si>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</si>
  <si>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</si>
  <si>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</si>
  <si>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</si>
  <si>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</si>
  <si>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</si>
  <si>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</si>
  <si>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</si>
  <si>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</si>
  <si>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</si>
  <si>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</si>
  <si>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</si>
  <si>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</si>
  <si>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</si>
  <si>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</si>
  <si>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</si>
  <si>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</si>
  <si>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</si>
  <si>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</si>
  <si>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</si>
  <si>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</si>
  <si>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</si>
  <si>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</si>
  <si>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</si>
  <si>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1280-1290</t>
  </si>
  <si>
    <t>1230-1200</t>
  </si>
  <si>
    <t>Profit of Rs.3.6/-</t>
  </si>
  <si>
    <t>700-705</t>
  </si>
  <si>
    <t>730-740</t>
  </si>
  <si>
    <t>Profit of Rs.5.5/-</t>
  </si>
  <si>
    <t>ALPHA LEON ENTERPRISES LLP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</si>
  <si>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</si>
  <si>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</si>
  <si>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</si>
  <si>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</si>
  <si>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</si>
  <si>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</si>
  <si>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</si>
  <si>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14-15</t>
  </si>
  <si>
    <t>Profit of Rs.2/-</t>
  </si>
  <si>
    <t>Profit of Rs.9.5/-</t>
  </si>
  <si>
    <t>SUPRBPA</t>
  </si>
  <si>
    <t>Profit of Rs.4/-</t>
  </si>
  <si>
    <t>63-67</t>
  </si>
  <si>
    <t>Eveready Industries India</t>
  </si>
  <si>
    <t>INDUSIND BANK LTD CLIENT A/C</t>
  </si>
  <si>
    <t>Loss of Rs.13/-</t>
  </si>
  <si>
    <t>Loss of Rs.7/-</t>
  </si>
  <si>
    <t>42-45</t>
  </si>
  <si>
    <t>611-616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</si>
  <si>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</si>
  <si>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</si>
  <si>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</si>
  <si>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</si>
  <si>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</si>
  <si>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</si>
  <si>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</si>
  <si>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304-306</t>
  </si>
  <si>
    <t>NIFTY 12800 PE 19-NOV</t>
  </si>
  <si>
    <t>ABCINDQ</t>
  </si>
  <si>
    <t>AVENUE PROPERTIES PRIVATE LTD</t>
  </si>
  <si>
    <t>IIFL RE ORGANIZE INDIA EQUITY FUND - ORGANIZE INDIA EQUITY FUND</t>
  </si>
  <si>
    <t>VANTAGE EQUITY FUND</t>
  </si>
  <si>
    <t>GARNETINT</t>
  </si>
  <si>
    <t>HEM SECURITIES LIMITED</t>
  </si>
  <si>
    <t>BLUE SQUARE CORPORATE SERVICES PRIVATE LIMITED</t>
  </si>
  <si>
    <t>HETANSHI PROPERTIES PRIVATE LIMITED</t>
  </si>
  <si>
    <t>IBINFO</t>
  </si>
  <si>
    <t>RAJKUMAR SHYAMNARAYAN SINGH</t>
  </si>
  <si>
    <t>MONARCH</t>
  </si>
  <si>
    <t>METAPHOR REALTY INVESTMENTS PRIVATE LIMITED</t>
  </si>
  <si>
    <t>CARE WEALTH ADVISORS LLP</t>
  </si>
  <si>
    <t>RCL</t>
  </si>
  <si>
    <t>IDEAL PLYWOOD TRADERS PRIVATE LIMITED</t>
  </si>
  <si>
    <t>BISWAJIT TALUKDAR</t>
  </si>
  <si>
    <t>SCTL</t>
  </si>
  <si>
    <t>SAIANAND COMMERCIAL LIMITED</t>
  </si>
  <si>
    <t>NITU TRADING COMPANY LIMITED</t>
  </si>
  <si>
    <t>SSPNFIN</t>
  </si>
  <si>
    <t>DEVJEET CHAKRABORTY</t>
  </si>
  <si>
    <t>RAMESH R VYAS</t>
  </si>
  <si>
    <t>KHUSHBU ARJUNBHAI PADHIYAR</t>
  </si>
  <si>
    <t>TALWALKARS</t>
  </si>
  <si>
    <t>RASHID AHMED MIRZA</t>
  </si>
  <si>
    <t>YASMIN MIRZA</t>
  </si>
  <si>
    <t>MOBILE TECHSOL PRIVATE LIMITED</t>
  </si>
  <si>
    <t>AMANSA INVESTMENTS LIMITED</t>
  </si>
  <si>
    <t>AMERICAN FUNDS INSURANCE SERIES A/C INTERNATIONAL FUND</t>
  </si>
  <si>
    <t>BANYAN INVESTMENTS LIMITED</t>
  </si>
  <si>
    <t>TULIVE</t>
  </si>
  <si>
    <t>ATUL GUPTA</t>
  </si>
  <si>
    <t>ASL CAPITAL HOLDINGS PRIVATE LIMITED</t>
  </si>
  <si>
    <t>Ashiana Housing Ltd</t>
  </si>
  <si>
    <t>SBI MUTUAL FUND</t>
  </si>
  <si>
    <t>ASLIND</t>
  </si>
  <si>
    <t>ASL Industries Limited</t>
  </si>
  <si>
    <t>D D MASTER HUF</t>
  </si>
  <si>
    <t>PARTH INFIN BROKERS PVT LTD</t>
  </si>
  <si>
    <t>ANIRUDH DAMANI</t>
  </si>
  <si>
    <t>HSIL Limited</t>
  </si>
  <si>
    <t>HSIL LIMITED</t>
  </si>
  <si>
    <t>Justdial Ltd.</t>
  </si>
  <si>
    <t>XTX MARKETS LLP</t>
  </si>
  <si>
    <t>ALTIUS FINSERV PRIVATE LIMITED</t>
  </si>
  <si>
    <t>SUBHASH  RATHOD</t>
  </si>
  <si>
    <t>Snowman Logistics Ltd.</t>
  </si>
  <si>
    <t>ARIHANT TRACOM PRIVATE LIMITED</t>
  </si>
  <si>
    <t>MULTIPLIER S AND S ADV PVT LTD</t>
  </si>
  <si>
    <t>TOPGAIN FINANCE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</si>
</sst>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9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44153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44153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3" t="s">
        <v>16</v>
      </c>
      <c r="B9" s="575" t="s">
        <v>17</v>
      </c>
      <c r="C9" s="575" t="s">
        <v>18</v>
      </c>
      <c r="D9" s="273" t="s">
        <v>19</v>
      </c>
      <c r="E9" s="273" t="s">
        <v>20</v>
      </c>
      <c r="F9" s="570" t="s">
        <v>21</v>
      </c>
      <c r="G9" s="571"/>
      <c r="H9" s="572"/>
      <c r="I9" s="570" t="s">
        <v>22</v>
      </c>
      <c r="J9" s="571"/>
      <c r="K9" s="572"/>
      <c r="L9" s="273"/>
      <c r="M9" s="280"/>
      <c r="N9" s="280"/>
      <c r="O9" s="280"/>
    </row>
    <row r="10" spans="1:15" ht="59.25" customHeight="1">
      <c r="A10" s="574"/>
      <c r="B10" s="576" t="s">
        <v>17</v>
      </c>
      <c r="C10" s="576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29151.9</v>
      </c>
      <c r="E11" s="302">
        <v>29023.966666666664</v>
      </c>
      <c r="F11" s="314">
        <v>28834.933333333327</v>
      </c>
      <c r="G11" s="314">
        <v>28517.966666666664</v>
      </c>
      <c r="H11" s="314">
        <v>28328.933333333327</v>
      </c>
      <c r="I11" s="314">
        <v>29340.933333333327</v>
      </c>
      <c r="J11" s="314">
        <v>29529.96666666666</v>
      </c>
      <c r="K11" s="314">
        <v>29846.933333333327</v>
      </c>
      <c r="L11" s="301">
        <v>29213</v>
      </c>
      <c r="M11" s="301">
        <v>28707</v>
      </c>
      <c r="N11" s="318">
        <v>2031975</v>
      </c>
      <c r="O11" s="319">
        <v>1.3820458769380449E-2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12881.85</v>
      </c>
      <c r="E12" s="315">
        <v>12863.216666666667</v>
      </c>
      <c r="F12" s="316">
        <v>12819.633333333335</v>
      </c>
      <c r="G12" s="316">
        <v>12757.416666666668</v>
      </c>
      <c r="H12" s="316">
        <v>12713.833333333336</v>
      </c>
      <c r="I12" s="316">
        <v>12925.433333333334</v>
      </c>
      <c r="J12" s="316">
        <v>12969.016666666666</v>
      </c>
      <c r="K12" s="316">
        <v>13031.233333333334</v>
      </c>
      <c r="L12" s="303">
        <v>12906.8</v>
      </c>
      <c r="M12" s="303">
        <v>12801</v>
      </c>
      <c r="N12" s="318">
        <v>13626000</v>
      </c>
      <c r="O12" s="319">
        <v>2.571545244848632E-3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1697.75</v>
      </c>
      <c r="E13" s="315">
        <v>1698.6833333333332</v>
      </c>
      <c r="F13" s="316">
        <v>1671.4166666666663</v>
      </c>
      <c r="G13" s="316">
        <v>1645.083333333333</v>
      </c>
      <c r="H13" s="316">
        <v>1617.8166666666662</v>
      </c>
      <c r="I13" s="316">
        <v>1725.0166666666664</v>
      </c>
      <c r="J13" s="316">
        <v>1752.2833333333333</v>
      </c>
      <c r="K13" s="316">
        <v>1778.6166666666666</v>
      </c>
      <c r="L13" s="303">
        <v>1725.95</v>
      </c>
      <c r="M13" s="303">
        <v>1672.35</v>
      </c>
      <c r="N13" s="318">
        <v>2105000</v>
      </c>
      <c r="O13" s="319">
        <v>8.6171310629514969E-2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394.95</v>
      </c>
      <c r="E14" s="315">
        <v>389.48333333333335</v>
      </c>
      <c r="F14" s="316">
        <v>376.66666666666669</v>
      </c>
      <c r="G14" s="316">
        <v>358.38333333333333</v>
      </c>
      <c r="H14" s="316">
        <v>345.56666666666666</v>
      </c>
      <c r="I14" s="316">
        <v>407.76666666666671</v>
      </c>
      <c r="J14" s="316">
        <v>420.58333333333331</v>
      </c>
      <c r="K14" s="316">
        <v>438.86666666666673</v>
      </c>
      <c r="L14" s="303">
        <v>402.3</v>
      </c>
      <c r="M14" s="303">
        <v>371.2</v>
      </c>
      <c r="N14" s="318">
        <v>18802000</v>
      </c>
      <c r="O14" s="319">
        <v>4.4555555555555557E-2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381</v>
      </c>
      <c r="E15" s="315">
        <v>378.63333333333338</v>
      </c>
      <c r="F15" s="316">
        <v>369.36666666666679</v>
      </c>
      <c r="G15" s="316">
        <v>357.73333333333341</v>
      </c>
      <c r="H15" s="316">
        <v>348.46666666666681</v>
      </c>
      <c r="I15" s="316">
        <v>390.26666666666677</v>
      </c>
      <c r="J15" s="316">
        <v>399.5333333333333</v>
      </c>
      <c r="K15" s="316">
        <v>411.16666666666674</v>
      </c>
      <c r="L15" s="303">
        <v>387.9</v>
      </c>
      <c r="M15" s="303">
        <v>367</v>
      </c>
      <c r="N15" s="318">
        <v>52357500</v>
      </c>
      <c r="O15" s="319">
        <v>3.4528749259039718E-2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834.05</v>
      </c>
      <c r="E16" s="315">
        <v>830.38333333333333</v>
      </c>
      <c r="F16" s="316">
        <v>824.66666666666663</v>
      </c>
      <c r="G16" s="316">
        <v>815.2833333333333</v>
      </c>
      <c r="H16" s="316">
        <v>809.56666666666661</v>
      </c>
      <c r="I16" s="316">
        <v>839.76666666666665</v>
      </c>
      <c r="J16" s="316">
        <v>845.48333333333335</v>
      </c>
      <c r="K16" s="316">
        <v>854.86666666666667</v>
      </c>
      <c r="L16" s="303">
        <v>836.1</v>
      </c>
      <c r="M16" s="303">
        <v>821</v>
      </c>
      <c r="N16" s="318">
        <v>1065000</v>
      </c>
      <c r="O16" s="319">
        <v>-3.9675383228133451E-2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267.7</v>
      </c>
      <c r="E17" s="315">
        <v>266.41666666666669</v>
      </c>
      <c r="F17" s="316">
        <v>261.08333333333337</v>
      </c>
      <c r="G17" s="316">
        <v>254.4666666666667</v>
      </c>
      <c r="H17" s="316">
        <v>249.13333333333338</v>
      </c>
      <c r="I17" s="316">
        <v>273.03333333333336</v>
      </c>
      <c r="J17" s="316">
        <v>278.36666666666673</v>
      </c>
      <c r="K17" s="316">
        <v>284.98333333333335</v>
      </c>
      <c r="L17" s="303">
        <v>271.75</v>
      </c>
      <c r="M17" s="303">
        <v>259.8</v>
      </c>
      <c r="N17" s="318">
        <v>15162000</v>
      </c>
      <c r="O17" s="319">
        <v>6.2657695542472663E-2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2306.1</v>
      </c>
      <c r="E18" s="315">
        <v>2304.85</v>
      </c>
      <c r="F18" s="316">
        <v>2271.6999999999998</v>
      </c>
      <c r="G18" s="316">
        <v>2237.2999999999997</v>
      </c>
      <c r="H18" s="316">
        <v>2204.1499999999996</v>
      </c>
      <c r="I18" s="316">
        <v>2339.25</v>
      </c>
      <c r="J18" s="316">
        <v>2372.4000000000005</v>
      </c>
      <c r="K18" s="316">
        <v>2406.8000000000002</v>
      </c>
      <c r="L18" s="303">
        <v>2338</v>
      </c>
      <c r="M18" s="303">
        <v>2270.4499999999998</v>
      </c>
      <c r="N18" s="318">
        <v>1878000</v>
      </c>
      <c r="O18" s="319">
        <v>-6.9836552748885589E-2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172.3</v>
      </c>
      <c r="E19" s="315">
        <v>170.78333333333333</v>
      </c>
      <c r="F19" s="316">
        <v>166.81666666666666</v>
      </c>
      <c r="G19" s="316">
        <v>161.33333333333334</v>
      </c>
      <c r="H19" s="316">
        <v>157.36666666666667</v>
      </c>
      <c r="I19" s="316">
        <v>176.26666666666665</v>
      </c>
      <c r="J19" s="316">
        <v>180.23333333333329</v>
      </c>
      <c r="K19" s="316">
        <v>185.71666666666664</v>
      </c>
      <c r="L19" s="303">
        <v>174.75</v>
      </c>
      <c r="M19" s="303">
        <v>165.3</v>
      </c>
      <c r="N19" s="318">
        <v>8430000</v>
      </c>
      <c r="O19" s="319">
        <v>7.7316293929712454E-2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92.05</v>
      </c>
      <c r="E20" s="315">
        <v>92.350000000000009</v>
      </c>
      <c r="F20" s="316">
        <v>91.250000000000014</v>
      </c>
      <c r="G20" s="316">
        <v>90.45</v>
      </c>
      <c r="H20" s="316">
        <v>89.350000000000009</v>
      </c>
      <c r="I20" s="316">
        <v>93.15000000000002</v>
      </c>
      <c r="J20" s="316">
        <v>94.250000000000014</v>
      </c>
      <c r="K20" s="316">
        <v>95.050000000000026</v>
      </c>
      <c r="L20" s="303">
        <v>93.45</v>
      </c>
      <c r="M20" s="303">
        <v>91.55</v>
      </c>
      <c r="N20" s="318">
        <v>31455000</v>
      </c>
      <c r="O20" s="319">
        <v>-5.4069436539556058E-3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2193.3000000000002</v>
      </c>
      <c r="E21" s="315">
        <v>2201.8333333333335</v>
      </c>
      <c r="F21" s="316">
        <v>2179.6166666666668</v>
      </c>
      <c r="G21" s="316">
        <v>2165.9333333333334</v>
      </c>
      <c r="H21" s="316">
        <v>2143.7166666666667</v>
      </c>
      <c r="I21" s="316">
        <v>2215.5166666666669</v>
      </c>
      <c r="J21" s="316">
        <v>2237.7333333333331</v>
      </c>
      <c r="K21" s="316">
        <v>2251.416666666667</v>
      </c>
      <c r="L21" s="303">
        <v>2224.0500000000002</v>
      </c>
      <c r="M21" s="303">
        <v>2188.15</v>
      </c>
      <c r="N21" s="318">
        <v>3509700</v>
      </c>
      <c r="O21" s="319">
        <v>3.2386163078009178E-2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855.35</v>
      </c>
      <c r="E22" s="315">
        <v>860.13333333333333</v>
      </c>
      <c r="F22" s="316">
        <v>844.31666666666661</v>
      </c>
      <c r="G22" s="316">
        <v>833.2833333333333</v>
      </c>
      <c r="H22" s="316">
        <v>817.46666666666658</v>
      </c>
      <c r="I22" s="316">
        <v>871.16666666666663</v>
      </c>
      <c r="J22" s="316">
        <v>886.98333333333346</v>
      </c>
      <c r="K22" s="316">
        <v>898.01666666666665</v>
      </c>
      <c r="L22" s="303">
        <v>875.95</v>
      </c>
      <c r="M22" s="303">
        <v>849.1</v>
      </c>
      <c r="N22" s="318">
        <v>12563200</v>
      </c>
      <c r="O22" s="319">
        <v>-1.0596365497824417E-2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629.29999999999995</v>
      </c>
      <c r="E23" s="315">
        <v>623.59999999999991</v>
      </c>
      <c r="F23" s="316">
        <v>615.79999999999984</v>
      </c>
      <c r="G23" s="316">
        <v>602.29999999999995</v>
      </c>
      <c r="H23" s="316">
        <v>594.49999999999989</v>
      </c>
      <c r="I23" s="316">
        <v>637.0999999999998</v>
      </c>
      <c r="J23" s="316">
        <v>644.9</v>
      </c>
      <c r="K23" s="316">
        <v>658.39999999999975</v>
      </c>
      <c r="L23" s="303">
        <v>631.4</v>
      </c>
      <c r="M23" s="303">
        <v>610.1</v>
      </c>
      <c r="N23" s="318">
        <v>59137200</v>
      </c>
      <c r="O23" s="319">
        <v>4.0429844192036483E-2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3050.35</v>
      </c>
      <c r="E24" s="315">
        <v>3037.5</v>
      </c>
      <c r="F24" s="316">
        <v>3017.3</v>
      </c>
      <c r="G24" s="316">
        <v>2984.25</v>
      </c>
      <c r="H24" s="316">
        <v>2964.05</v>
      </c>
      <c r="I24" s="316">
        <v>3070.55</v>
      </c>
      <c r="J24" s="316">
        <v>3090.75</v>
      </c>
      <c r="K24" s="316">
        <v>3123.8</v>
      </c>
      <c r="L24" s="303">
        <v>3057.7</v>
      </c>
      <c r="M24" s="303">
        <v>3004.45</v>
      </c>
      <c r="N24" s="318">
        <v>2111250</v>
      </c>
      <c r="O24" s="319">
        <v>6.9154644092047218E-3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7388.35</v>
      </c>
      <c r="E25" s="315">
        <v>7353.8</v>
      </c>
      <c r="F25" s="316">
        <v>7287.6</v>
      </c>
      <c r="G25" s="316">
        <v>7186.85</v>
      </c>
      <c r="H25" s="316">
        <v>7120.6500000000005</v>
      </c>
      <c r="I25" s="316">
        <v>7454.55</v>
      </c>
      <c r="J25" s="316">
        <v>7520.7499999999991</v>
      </c>
      <c r="K25" s="316">
        <v>7621.5</v>
      </c>
      <c r="L25" s="303">
        <v>7420</v>
      </c>
      <c r="M25" s="303">
        <v>7253.05</v>
      </c>
      <c r="N25" s="318">
        <v>960625</v>
      </c>
      <c r="O25" s="319">
        <v>-2.5117341113789167E-2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4463.6000000000004</v>
      </c>
      <c r="E26" s="315">
        <v>4418.3833333333341</v>
      </c>
      <c r="F26" s="316">
        <v>4361.7166666666681</v>
      </c>
      <c r="G26" s="316">
        <v>4259.8333333333339</v>
      </c>
      <c r="H26" s="316">
        <v>4203.1666666666679</v>
      </c>
      <c r="I26" s="316">
        <v>4520.2666666666682</v>
      </c>
      <c r="J26" s="316">
        <v>4576.9333333333343</v>
      </c>
      <c r="K26" s="316">
        <v>4678.8166666666684</v>
      </c>
      <c r="L26" s="303">
        <v>4475.05</v>
      </c>
      <c r="M26" s="303">
        <v>4316.5</v>
      </c>
      <c r="N26" s="318">
        <v>6195500</v>
      </c>
      <c r="O26" s="319">
        <v>3.907756813417191E-2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1618</v>
      </c>
      <c r="E27" s="315">
        <v>1609.5166666666667</v>
      </c>
      <c r="F27" s="316">
        <v>1590.0333333333333</v>
      </c>
      <c r="G27" s="316">
        <v>1562.0666666666666</v>
      </c>
      <c r="H27" s="316">
        <v>1542.5833333333333</v>
      </c>
      <c r="I27" s="316">
        <v>1637.4833333333333</v>
      </c>
      <c r="J27" s="316">
        <v>1656.9666666666665</v>
      </c>
      <c r="K27" s="316">
        <v>1684.9333333333334</v>
      </c>
      <c r="L27" s="303">
        <v>1629</v>
      </c>
      <c r="M27" s="303">
        <v>1581.55</v>
      </c>
      <c r="N27" s="318">
        <v>1778400</v>
      </c>
      <c r="O27" s="319">
        <v>-7.7401950612160195E-2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352.9</v>
      </c>
      <c r="E28" s="315">
        <v>351.7833333333333</v>
      </c>
      <c r="F28" s="316">
        <v>348.56666666666661</v>
      </c>
      <c r="G28" s="316">
        <v>344.23333333333329</v>
      </c>
      <c r="H28" s="316">
        <v>341.01666666666659</v>
      </c>
      <c r="I28" s="316">
        <v>356.11666666666662</v>
      </c>
      <c r="J28" s="316">
        <v>359.33333333333331</v>
      </c>
      <c r="K28" s="316">
        <v>363.66666666666663</v>
      </c>
      <c r="L28" s="303">
        <v>355</v>
      </c>
      <c r="M28" s="303">
        <v>347.45</v>
      </c>
      <c r="N28" s="318">
        <v>13678200</v>
      </c>
      <c r="O28" s="319">
        <v>-4.2826552462526764E-2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47.75</v>
      </c>
      <c r="E29" s="315">
        <v>47.583333333333336</v>
      </c>
      <c r="F29" s="316">
        <v>47.06666666666667</v>
      </c>
      <c r="G29" s="316">
        <v>46.383333333333333</v>
      </c>
      <c r="H29" s="316">
        <v>45.866666666666667</v>
      </c>
      <c r="I29" s="316">
        <v>48.266666666666673</v>
      </c>
      <c r="J29" s="316">
        <v>48.783333333333339</v>
      </c>
      <c r="K29" s="316">
        <v>49.466666666666676</v>
      </c>
      <c r="L29" s="303">
        <v>48.1</v>
      </c>
      <c r="M29" s="303">
        <v>46.9</v>
      </c>
      <c r="N29" s="318">
        <v>58425700</v>
      </c>
      <c r="O29" s="319">
        <v>4.3539687075801956E-2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1381.75</v>
      </c>
      <c r="E30" s="315">
        <v>1372.2833333333335</v>
      </c>
      <c r="F30" s="316">
        <v>1359.7666666666671</v>
      </c>
      <c r="G30" s="316">
        <v>1337.7833333333335</v>
      </c>
      <c r="H30" s="316">
        <v>1325.2666666666671</v>
      </c>
      <c r="I30" s="316">
        <v>1394.2666666666671</v>
      </c>
      <c r="J30" s="316">
        <v>1406.7833333333335</v>
      </c>
      <c r="K30" s="316">
        <v>1428.7666666666671</v>
      </c>
      <c r="L30" s="303">
        <v>1384.8</v>
      </c>
      <c r="M30" s="303">
        <v>1350.3</v>
      </c>
      <c r="N30" s="318">
        <v>1189650</v>
      </c>
      <c r="O30" s="319">
        <v>4.3918918918918921E-2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96.2</v>
      </c>
      <c r="E31" s="315">
        <v>96.600000000000009</v>
      </c>
      <c r="F31" s="316">
        <v>95.500000000000014</v>
      </c>
      <c r="G31" s="316">
        <v>94.800000000000011</v>
      </c>
      <c r="H31" s="316">
        <v>93.700000000000017</v>
      </c>
      <c r="I31" s="316">
        <v>97.300000000000011</v>
      </c>
      <c r="J31" s="316">
        <v>98.4</v>
      </c>
      <c r="K31" s="316">
        <v>99.100000000000009</v>
      </c>
      <c r="L31" s="303">
        <v>97.7</v>
      </c>
      <c r="M31" s="303">
        <v>95.9</v>
      </c>
      <c r="N31" s="318">
        <v>35788400</v>
      </c>
      <c r="O31" s="319">
        <v>1.4433433864713486E-2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649.54999999999995</v>
      </c>
      <c r="E32" s="315">
        <v>648.76666666666654</v>
      </c>
      <c r="F32" s="316">
        <v>642.8833333333331</v>
      </c>
      <c r="G32" s="316">
        <v>636.21666666666658</v>
      </c>
      <c r="H32" s="316">
        <v>630.33333333333314</v>
      </c>
      <c r="I32" s="316">
        <v>655.43333333333305</v>
      </c>
      <c r="J32" s="316">
        <v>661.31666666666649</v>
      </c>
      <c r="K32" s="316">
        <v>667.98333333333301</v>
      </c>
      <c r="L32" s="303">
        <v>654.65</v>
      </c>
      <c r="M32" s="303">
        <v>642.1</v>
      </c>
      <c r="N32" s="318">
        <v>3410000</v>
      </c>
      <c r="O32" s="319">
        <v>-3.0947170990934667E-2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496.15</v>
      </c>
      <c r="E33" s="315">
        <v>494.2833333333333</v>
      </c>
      <c r="F33" s="316">
        <v>488.56666666666661</v>
      </c>
      <c r="G33" s="316">
        <v>480.98333333333329</v>
      </c>
      <c r="H33" s="316">
        <v>475.26666666666659</v>
      </c>
      <c r="I33" s="316">
        <v>501.86666666666662</v>
      </c>
      <c r="J33" s="316">
        <v>507.58333333333331</v>
      </c>
      <c r="K33" s="316">
        <v>515.16666666666663</v>
      </c>
      <c r="L33" s="303">
        <v>500</v>
      </c>
      <c r="M33" s="303">
        <v>486.7</v>
      </c>
      <c r="N33" s="318">
        <v>6624000</v>
      </c>
      <c r="O33" s="319">
        <v>-2.5380710659898477E-2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484.95</v>
      </c>
      <c r="E34" s="315">
        <v>487.14999999999992</v>
      </c>
      <c r="F34" s="316">
        <v>479.44999999999982</v>
      </c>
      <c r="G34" s="316">
        <v>473.94999999999987</v>
      </c>
      <c r="H34" s="316">
        <v>466.24999999999977</v>
      </c>
      <c r="I34" s="316">
        <v>492.64999999999986</v>
      </c>
      <c r="J34" s="316">
        <v>500.35</v>
      </c>
      <c r="K34" s="316">
        <v>505.84999999999991</v>
      </c>
      <c r="L34" s="303">
        <v>494.85</v>
      </c>
      <c r="M34" s="303">
        <v>481.65</v>
      </c>
      <c r="N34" s="318">
        <v>95805909</v>
      </c>
      <c r="O34" s="319">
        <v>-2.5015540527812834E-2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28.35</v>
      </c>
      <c r="E35" s="315">
        <v>28.383333333333336</v>
      </c>
      <c r="F35" s="316">
        <v>28.166666666666671</v>
      </c>
      <c r="G35" s="316">
        <v>27.983333333333334</v>
      </c>
      <c r="H35" s="316">
        <v>27.766666666666669</v>
      </c>
      <c r="I35" s="316">
        <v>28.566666666666674</v>
      </c>
      <c r="J35" s="316">
        <v>28.783333333333335</v>
      </c>
      <c r="K35" s="316">
        <v>28.966666666666676</v>
      </c>
      <c r="L35" s="303">
        <v>28.6</v>
      </c>
      <c r="M35" s="303">
        <v>28.2</v>
      </c>
      <c r="N35" s="318">
        <v>74487000</v>
      </c>
      <c r="O35" s="319">
        <v>-2.2326350606394707E-2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428.1</v>
      </c>
      <c r="E36" s="315">
        <v>428.8</v>
      </c>
      <c r="F36" s="316">
        <v>421.6</v>
      </c>
      <c r="G36" s="316">
        <v>415.1</v>
      </c>
      <c r="H36" s="316">
        <v>407.90000000000003</v>
      </c>
      <c r="I36" s="316">
        <v>435.3</v>
      </c>
      <c r="J36" s="316">
        <v>442.49999999999994</v>
      </c>
      <c r="K36" s="316">
        <v>449</v>
      </c>
      <c r="L36" s="303">
        <v>436</v>
      </c>
      <c r="M36" s="303">
        <v>422.3</v>
      </c>
      <c r="N36" s="318">
        <v>10750200</v>
      </c>
      <c r="O36" s="319">
        <v>-1.8067226890756304E-2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11660.55</v>
      </c>
      <c r="E37" s="315">
        <v>11711.033333333335</v>
      </c>
      <c r="F37" s="316">
        <v>11571.716666666669</v>
      </c>
      <c r="G37" s="316">
        <v>11482.883333333335</v>
      </c>
      <c r="H37" s="316">
        <v>11343.566666666669</v>
      </c>
      <c r="I37" s="316">
        <v>11799.866666666669</v>
      </c>
      <c r="J37" s="316">
        <v>11939.183333333334</v>
      </c>
      <c r="K37" s="316">
        <v>12028.016666666668</v>
      </c>
      <c r="L37" s="303">
        <v>11850.35</v>
      </c>
      <c r="M37" s="303">
        <v>11622.2</v>
      </c>
      <c r="N37" s="318">
        <v>207050</v>
      </c>
      <c r="O37" s="319">
        <v>4.88855116514691E-2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395.6</v>
      </c>
      <c r="E38" s="315">
        <v>400.7166666666667</v>
      </c>
      <c r="F38" s="316">
        <v>387.43333333333339</v>
      </c>
      <c r="G38" s="316">
        <v>379.26666666666671</v>
      </c>
      <c r="H38" s="316">
        <v>365.98333333333341</v>
      </c>
      <c r="I38" s="316">
        <v>408.88333333333338</v>
      </c>
      <c r="J38" s="316">
        <v>422.16666666666669</v>
      </c>
      <c r="K38" s="316">
        <v>430.33333333333337</v>
      </c>
      <c r="L38" s="303">
        <v>414</v>
      </c>
      <c r="M38" s="303">
        <v>392.55</v>
      </c>
      <c r="N38" s="318">
        <v>21538800</v>
      </c>
      <c r="O38" s="319">
        <v>6.9443203145946916E-2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3522.3</v>
      </c>
      <c r="E39" s="315">
        <v>3531.6666666666665</v>
      </c>
      <c r="F39" s="316">
        <v>3507.8833333333332</v>
      </c>
      <c r="G39" s="316">
        <v>3493.4666666666667</v>
      </c>
      <c r="H39" s="316">
        <v>3469.6833333333334</v>
      </c>
      <c r="I39" s="316">
        <v>3546.083333333333</v>
      </c>
      <c r="J39" s="316">
        <v>3569.8666666666668</v>
      </c>
      <c r="K39" s="316">
        <v>3584.2833333333328</v>
      </c>
      <c r="L39" s="303">
        <v>3555.45</v>
      </c>
      <c r="M39" s="303">
        <v>3517.25</v>
      </c>
      <c r="N39" s="318">
        <v>1625000</v>
      </c>
      <c r="O39" s="319">
        <v>-2.2262334536702767E-2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429.7</v>
      </c>
      <c r="E40" s="315">
        <v>429.8</v>
      </c>
      <c r="F40" s="316">
        <v>425.75</v>
      </c>
      <c r="G40" s="316">
        <v>421.8</v>
      </c>
      <c r="H40" s="316">
        <v>417.75</v>
      </c>
      <c r="I40" s="316">
        <v>433.75</v>
      </c>
      <c r="J40" s="316">
        <v>437.80000000000007</v>
      </c>
      <c r="K40" s="316">
        <v>441.75</v>
      </c>
      <c r="L40" s="303">
        <v>433.85</v>
      </c>
      <c r="M40" s="303">
        <v>425.85</v>
      </c>
      <c r="N40" s="318">
        <v>6298600</v>
      </c>
      <c r="O40" s="319">
        <v>-6.4684743547860177E-2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92.35</v>
      </c>
      <c r="E41" s="315">
        <v>92.566666666666663</v>
      </c>
      <c r="F41" s="316">
        <v>91.633333333333326</v>
      </c>
      <c r="G41" s="316">
        <v>90.916666666666657</v>
      </c>
      <c r="H41" s="316">
        <v>89.98333333333332</v>
      </c>
      <c r="I41" s="316">
        <v>93.283333333333331</v>
      </c>
      <c r="J41" s="316">
        <v>94.216666666666669</v>
      </c>
      <c r="K41" s="316">
        <v>94.933333333333337</v>
      </c>
      <c r="L41" s="303">
        <v>93.5</v>
      </c>
      <c r="M41" s="303">
        <v>91.85</v>
      </c>
      <c r="N41" s="318">
        <v>18984600</v>
      </c>
      <c r="O41" s="319">
        <v>-4.5760241266649911E-2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321.64999999999998</v>
      </c>
      <c r="E42" s="315">
        <v>318.68333333333334</v>
      </c>
      <c r="F42" s="316">
        <v>312.9666666666667</v>
      </c>
      <c r="G42" s="316">
        <v>304.28333333333336</v>
      </c>
      <c r="H42" s="316">
        <v>298.56666666666672</v>
      </c>
      <c r="I42" s="316">
        <v>327.36666666666667</v>
      </c>
      <c r="J42" s="316">
        <v>333.08333333333326</v>
      </c>
      <c r="K42" s="316">
        <v>341.76666666666665</v>
      </c>
      <c r="L42" s="303">
        <v>324.39999999999998</v>
      </c>
      <c r="M42" s="303">
        <v>310</v>
      </c>
      <c r="N42" s="318">
        <v>4967500</v>
      </c>
      <c r="O42" s="319">
        <v>-1.0950721752115481E-2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744.1</v>
      </c>
      <c r="E43" s="315">
        <v>744.01666666666677</v>
      </c>
      <c r="F43" s="316">
        <v>735.13333333333355</v>
      </c>
      <c r="G43" s="316">
        <v>726.16666666666674</v>
      </c>
      <c r="H43" s="316">
        <v>717.28333333333353</v>
      </c>
      <c r="I43" s="316">
        <v>752.98333333333358</v>
      </c>
      <c r="J43" s="316">
        <v>761.86666666666679</v>
      </c>
      <c r="K43" s="316">
        <v>770.8333333333336</v>
      </c>
      <c r="L43" s="303">
        <v>752.9</v>
      </c>
      <c r="M43" s="303">
        <v>735.05</v>
      </c>
      <c r="N43" s="318">
        <v>18086900</v>
      </c>
      <c r="O43" s="319">
        <v>-1.1720414831652223E-2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128.85</v>
      </c>
      <c r="E44" s="315">
        <v>128.43333333333334</v>
      </c>
      <c r="F44" s="316">
        <v>127.61666666666667</v>
      </c>
      <c r="G44" s="316">
        <v>126.38333333333334</v>
      </c>
      <c r="H44" s="316">
        <v>125.56666666666668</v>
      </c>
      <c r="I44" s="316">
        <v>129.66666666666669</v>
      </c>
      <c r="J44" s="316">
        <v>130.48333333333335</v>
      </c>
      <c r="K44" s="316">
        <v>131.71666666666667</v>
      </c>
      <c r="L44" s="303">
        <v>129.25</v>
      </c>
      <c r="M44" s="303">
        <v>127.2</v>
      </c>
      <c r="N44" s="318">
        <v>33674600</v>
      </c>
      <c r="O44" s="319">
        <v>-1.1039485470110572E-2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2312.5500000000002</v>
      </c>
      <c r="E45" s="315">
        <v>2309.9666666666667</v>
      </c>
      <c r="F45" s="316">
        <v>2284.1833333333334</v>
      </c>
      <c r="G45" s="316">
        <v>2255.8166666666666</v>
      </c>
      <c r="H45" s="316">
        <v>2230.0333333333333</v>
      </c>
      <c r="I45" s="316">
        <v>2338.3333333333335</v>
      </c>
      <c r="J45" s="316">
        <v>2364.1166666666672</v>
      </c>
      <c r="K45" s="316">
        <v>2392.4833333333336</v>
      </c>
      <c r="L45" s="303">
        <v>2335.75</v>
      </c>
      <c r="M45" s="303">
        <v>2281.6</v>
      </c>
      <c r="N45" s="318">
        <v>592500</v>
      </c>
      <c r="O45" s="319">
        <v>1.2171684817424727E-2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1533.3</v>
      </c>
      <c r="E46" s="315">
        <v>1527.7</v>
      </c>
      <c r="F46" s="316">
        <v>1512.6000000000001</v>
      </c>
      <c r="G46" s="316">
        <v>1491.9</v>
      </c>
      <c r="H46" s="316">
        <v>1476.8000000000002</v>
      </c>
      <c r="I46" s="316">
        <v>1548.4</v>
      </c>
      <c r="J46" s="316">
        <v>1563.5</v>
      </c>
      <c r="K46" s="316">
        <v>1584.2</v>
      </c>
      <c r="L46" s="303">
        <v>1542.8</v>
      </c>
      <c r="M46" s="303">
        <v>1507</v>
      </c>
      <c r="N46" s="318">
        <v>2729300</v>
      </c>
      <c r="O46" s="319">
        <v>-7.3828920570264767E-3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406.25</v>
      </c>
      <c r="E47" s="315">
        <v>406.81666666666666</v>
      </c>
      <c r="F47" s="316">
        <v>398.88333333333333</v>
      </c>
      <c r="G47" s="316">
        <v>391.51666666666665</v>
      </c>
      <c r="H47" s="316">
        <v>383.58333333333331</v>
      </c>
      <c r="I47" s="316">
        <v>414.18333333333334</v>
      </c>
      <c r="J47" s="316">
        <v>422.11666666666662</v>
      </c>
      <c r="K47" s="316">
        <v>429.48333333333335</v>
      </c>
      <c r="L47" s="303">
        <v>414.75</v>
      </c>
      <c r="M47" s="303">
        <v>399.45</v>
      </c>
      <c r="N47" s="318">
        <v>6142590</v>
      </c>
      <c r="O47" s="319">
        <v>-9.1959334565619222E-2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493.85</v>
      </c>
      <c r="E48" s="315">
        <v>490.75</v>
      </c>
      <c r="F48" s="316">
        <v>482.7</v>
      </c>
      <c r="G48" s="316">
        <v>471.55</v>
      </c>
      <c r="H48" s="316">
        <v>463.5</v>
      </c>
      <c r="I48" s="316">
        <v>501.9</v>
      </c>
      <c r="J48" s="316">
        <v>509.94999999999993</v>
      </c>
      <c r="K48" s="316">
        <v>521.09999999999991</v>
      </c>
      <c r="L48" s="303">
        <v>498.8</v>
      </c>
      <c r="M48" s="303">
        <v>479.6</v>
      </c>
      <c r="N48" s="318">
        <v>2068800</v>
      </c>
      <c r="O48" s="319">
        <v>0.11513583441138421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513.54999999999995</v>
      </c>
      <c r="E49" s="315">
        <v>515.38333333333333</v>
      </c>
      <c r="F49" s="316">
        <v>509.26666666666665</v>
      </c>
      <c r="G49" s="316">
        <v>504.98333333333335</v>
      </c>
      <c r="H49" s="316">
        <v>498.86666666666667</v>
      </c>
      <c r="I49" s="316">
        <v>519.66666666666663</v>
      </c>
      <c r="J49" s="316">
        <v>525.78333333333319</v>
      </c>
      <c r="K49" s="316">
        <v>530.06666666666661</v>
      </c>
      <c r="L49" s="303">
        <v>521.5</v>
      </c>
      <c r="M49" s="303">
        <v>511.1</v>
      </c>
      <c r="N49" s="318">
        <v>14841250</v>
      </c>
      <c r="O49" s="319">
        <v>6.7140032356642093E-2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3428.1</v>
      </c>
      <c r="E50" s="315">
        <v>3439.35</v>
      </c>
      <c r="F50" s="316">
        <v>3385.75</v>
      </c>
      <c r="G50" s="316">
        <v>3343.4</v>
      </c>
      <c r="H50" s="316">
        <v>3289.8</v>
      </c>
      <c r="I50" s="316">
        <v>3481.7</v>
      </c>
      <c r="J50" s="316">
        <v>3535.2999999999993</v>
      </c>
      <c r="K50" s="316">
        <v>3577.6499999999996</v>
      </c>
      <c r="L50" s="303">
        <v>3492.95</v>
      </c>
      <c r="M50" s="303">
        <v>3397</v>
      </c>
      <c r="N50" s="318">
        <v>2698200</v>
      </c>
      <c r="O50" s="319">
        <v>-5.2731357955343353E-2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188.4</v>
      </c>
      <c r="E51" s="315">
        <v>187.94999999999996</v>
      </c>
      <c r="F51" s="316">
        <v>184.89999999999992</v>
      </c>
      <c r="G51" s="316">
        <v>181.39999999999995</v>
      </c>
      <c r="H51" s="316">
        <v>178.34999999999991</v>
      </c>
      <c r="I51" s="316">
        <v>191.44999999999993</v>
      </c>
      <c r="J51" s="316">
        <v>194.49999999999994</v>
      </c>
      <c r="K51" s="316">
        <v>197.99999999999994</v>
      </c>
      <c r="L51" s="303">
        <v>191</v>
      </c>
      <c r="M51" s="303">
        <v>184.45</v>
      </c>
      <c r="N51" s="318">
        <v>30993600</v>
      </c>
      <c r="O51" s="319">
        <v>-6.9782194967223515E-3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4799.1000000000004</v>
      </c>
      <c r="E52" s="315">
        <v>4824.8166666666666</v>
      </c>
      <c r="F52" s="316">
        <v>4755.6333333333332</v>
      </c>
      <c r="G52" s="316">
        <v>4712.166666666667</v>
      </c>
      <c r="H52" s="316">
        <v>4642.9833333333336</v>
      </c>
      <c r="I52" s="316">
        <v>4868.2833333333328</v>
      </c>
      <c r="J52" s="316">
        <v>4937.4666666666653</v>
      </c>
      <c r="K52" s="316">
        <v>4980.9333333333325</v>
      </c>
      <c r="L52" s="303">
        <v>4894</v>
      </c>
      <c r="M52" s="303">
        <v>4781.3500000000004</v>
      </c>
      <c r="N52" s="318">
        <v>3664000</v>
      </c>
      <c r="O52" s="319">
        <v>3.1023566654941964E-2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2549.6</v>
      </c>
      <c r="E53" s="315">
        <v>2539.4333333333334</v>
      </c>
      <c r="F53" s="316">
        <v>2508.4666666666667</v>
      </c>
      <c r="G53" s="316">
        <v>2467.3333333333335</v>
      </c>
      <c r="H53" s="316">
        <v>2436.3666666666668</v>
      </c>
      <c r="I53" s="316">
        <v>2580.5666666666666</v>
      </c>
      <c r="J53" s="316">
        <v>2611.5333333333338</v>
      </c>
      <c r="K53" s="316">
        <v>2652.6666666666665</v>
      </c>
      <c r="L53" s="303">
        <v>2570.4</v>
      </c>
      <c r="M53" s="303">
        <v>2498.3000000000002</v>
      </c>
      <c r="N53" s="318">
        <v>2590350</v>
      </c>
      <c r="O53" s="319">
        <v>-3.3938128181699515E-2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1427.65</v>
      </c>
      <c r="E54" s="315">
        <v>1422.4666666666665</v>
      </c>
      <c r="F54" s="316">
        <v>1410.5333333333328</v>
      </c>
      <c r="G54" s="316">
        <v>1393.4166666666663</v>
      </c>
      <c r="H54" s="316">
        <v>1381.4833333333327</v>
      </c>
      <c r="I54" s="316">
        <v>1439.583333333333</v>
      </c>
      <c r="J54" s="316">
        <v>1451.5166666666669</v>
      </c>
      <c r="K54" s="316">
        <v>1468.6333333333332</v>
      </c>
      <c r="L54" s="303">
        <v>1434.4</v>
      </c>
      <c r="M54" s="303">
        <v>1405.35</v>
      </c>
      <c r="N54" s="318">
        <v>2525050</v>
      </c>
      <c r="O54" s="319">
        <v>4.554771122751082E-2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170.95</v>
      </c>
      <c r="E55" s="315">
        <v>171.08333333333334</v>
      </c>
      <c r="F55" s="316">
        <v>169.76666666666668</v>
      </c>
      <c r="G55" s="316">
        <v>168.58333333333334</v>
      </c>
      <c r="H55" s="316">
        <v>167.26666666666668</v>
      </c>
      <c r="I55" s="316">
        <v>172.26666666666668</v>
      </c>
      <c r="J55" s="316">
        <v>173.58333333333334</v>
      </c>
      <c r="K55" s="316">
        <v>174.76666666666668</v>
      </c>
      <c r="L55" s="303">
        <v>172.4</v>
      </c>
      <c r="M55" s="303">
        <v>169.9</v>
      </c>
      <c r="N55" s="318">
        <v>15091200</v>
      </c>
      <c r="O55" s="319">
        <v>5.3001758352172822E-2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58.3</v>
      </c>
      <c r="E56" s="315">
        <v>58.083333333333336</v>
      </c>
      <c r="F56" s="316">
        <v>57.31666666666667</v>
      </c>
      <c r="G56" s="316">
        <v>56.333333333333336</v>
      </c>
      <c r="H56" s="316">
        <v>55.56666666666667</v>
      </c>
      <c r="I56" s="316">
        <v>59.06666666666667</v>
      </c>
      <c r="J56" s="316">
        <v>59.833333333333336</v>
      </c>
      <c r="K56" s="316">
        <v>60.81666666666667</v>
      </c>
      <c r="L56" s="303">
        <v>58.85</v>
      </c>
      <c r="M56" s="303">
        <v>57.1</v>
      </c>
      <c r="N56" s="318">
        <v>113437000</v>
      </c>
      <c r="O56" s="319">
        <v>4.4020468643584221E-2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93.65</v>
      </c>
      <c r="E57" s="315">
        <v>94.149999999999991</v>
      </c>
      <c r="F57" s="316">
        <v>92.699999999999989</v>
      </c>
      <c r="G57" s="316">
        <v>91.75</v>
      </c>
      <c r="H57" s="316">
        <v>90.3</v>
      </c>
      <c r="I57" s="316">
        <v>95.09999999999998</v>
      </c>
      <c r="J57" s="316">
        <v>96.55</v>
      </c>
      <c r="K57" s="316">
        <v>97.499999999999972</v>
      </c>
      <c r="L57" s="303">
        <v>95.6</v>
      </c>
      <c r="M57" s="303">
        <v>93.2</v>
      </c>
      <c r="N57" s="318">
        <v>23436200</v>
      </c>
      <c r="O57" s="319">
        <v>-1.4366341713699333E-2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488.75</v>
      </c>
      <c r="E58" s="315">
        <v>487.95</v>
      </c>
      <c r="F58" s="316">
        <v>482.29999999999995</v>
      </c>
      <c r="G58" s="316">
        <v>475.84999999999997</v>
      </c>
      <c r="H58" s="316">
        <v>470.19999999999993</v>
      </c>
      <c r="I58" s="316">
        <v>494.4</v>
      </c>
      <c r="J58" s="316">
        <v>500.04999999999995</v>
      </c>
      <c r="K58" s="316">
        <v>506.5</v>
      </c>
      <c r="L58" s="303">
        <v>493.6</v>
      </c>
      <c r="M58" s="303">
        <v>481.5</v>
      </c>
      <c r="N58" s="318">
        <v>6339950</v>
      </c>
      <c r="O58" s="319">
        <v>-7.9179413352528337E-3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24.45</v>
      </c>
      <c r="E59" s="315">
        <v>24.533333333333331</v>
      </c>
      <c r="F59" s="316">
        <v>24.066666666666663</v>
      </c>
      <c r="G59" s="316">
        <v>23.68333333333333</v>
      </c>
      <c r="H59" s="316">
        <v>23.216666666666661</v>
      </c>
      <c r="I59" s="316">
        <v>24.916666666666664</v>
      </c>
      <c r="J59" s="316">
        <v>25.383333333333333</v>
      </c>
      <c r="K59" s="316">
        <v>25.766666666666666</v>
      </c>
      <c r="L59" s="303">
        <v>25</v>
      </c>
      <c r="M59" s="303">
        <v>24.15</v>
      </c>
      <c r="N59" s="318">
        <v>70110000</v>
      </c>
      <c r="O59" s="319">
        <v>2.7027027027027029E-2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680.95</v>
      </c>
      <c r="E60" s="315">
        <v>683.0333333333333</v>
      </c>
      <c r="F60" s="316">
        <v>673.31666666666661</v>
      </c>
      <c r="G60" s="316">
        <v>665.68333333333328</v>
      </c>
      <c r="H60" s="316">
        <v>655.96666666666658</v>
      </c>
      <c r="I60" s="316">
        <v>690.66666666666663</v>
      </c>
      <c r="J60" s="316">
        <v>700.38333333333333</v>
      </c>
      <c r="K60" s="316">
        <v>708.01666666666665</v>
      </c>
      <c r="L60" s="303">
        <v>692.75</v>
      </c>
      <c r="M60" s="303">
        <v>675.4</v>
      </c>
      <c r="N60" s="318">
        <v>4590000</v>
      </c>
      <c r="O60" s="319">
        <v>2.0680453635757171E-2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1035.4000000000001</v>
      </c>
      <c r="E61" s="315">
        <v>1028.9333333333334</v>
      </c>
      <c r="F61" s="316">
        <v>1001.7666666666669</v>
      </c>
      <c r="G61" s="316">
        <v>968.13333333333344</v>
      </c>
      <c r="H61" s="316">
        <v>940.96666666666692</v>
      </c>
      <c r="I61" s="316">
        <v>1062.5666666666668</v>
      </c>
      <c r="J61" s="316">
        <v>1089.7333333333333</v>
      </c>
      <c r="K61" s="316">
        <v>1123.3666666666668</v>
      </c>
      <c r="L61" s="303">
        <v>1056.0999999999999</v>
      </c>
      <c r="M61" s="303">
        <v>995.3</v>
      </c>
      <c r="N61" s="318">
        <v>1734850</v>
      </c>
      <c r="O61" s="319">
        <v>-6.7761089765979748E-2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846.05</v>
      </c>
      <c r="E62" s="315">
        <v>846.38333333333321</v>
      </c>
      <c r="F62" s="316">
        <v>837.86666666666645</v>
      </c>
      <c r="G62" s="316">
        <v>829.68333333333328</v>
      </c>
      <c r="H62" s="316">
        <v>821.16666666666652</v>
      </c>
      <c r="I62" s="316">
        <v>854.56666666666638</v>
      </c>
      <c r="J62" s="316">
        <v>863.08333333333326</v>
      </c>
      <c r="K62" s="316">
        <v>871.26666666666631</v>
      </c>
      <c r="L62" s="303">
        <v>854.9</v>
      </c>
      <c r="M62" s="303">
        <v>838.2</v>
      </c>
      <c r="N62" s="318">
        <v>20158050</v>
      </c>
      <c r="O62" s="319">
        <v>-1.3648343373493976E-3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844</v>
      </c>
      <c r="E63" s="315">
        <v>841.1</v>
      </c>
      <c r="F63" s="316">
        <v>833.7</v>
      </c>
      <c r="G63" s="316">
        <v>823.4</v>
      </c>
      <c r="H63" s="316">
        <v>816</v>
      </c>
      <c r="I63" s="316">
        <v>851.40000000000009</v>
      </c>
      <c r="J63" s="316">
        <v>858.8</v>
      </c>
      <c r="K63" s="316">
        <v>869.10000000000014</v>
      </c>
      <c r="L63" s="303">
        <v>848.5</v>
      </c>
      <c r="M63" s="303">
        <v>830.8</v>
      </c>
      <c r="N63" s="318">
        <v>5238000</v>
      </c>
      <c r="O63" s="319">
        <v>6.5334358186010764E-3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818.05</v>
      </c>
      <c r="E64" s="315">
        <v>824</v>
      </c>
      <c r="F64" s="316">
        <v>811</v>
      </c>
      <c r="G64" s="316">
        <v>803.95</v>
      </c>
      <c r="H64" s="316">
        <v>790.95</v>
      </c>
      <c r="I64" s="316">
        <v>831.05</v>
      </c>
      <c r="J64" s="316">
        <v>844.05</v>
      </c>
      <c r="K64" s="316">
        <v>851.09999999999991</v>
      </c>
      <c r="L64" s="303">
        <v>837</v>
      </c>
      <c r="M64" s="303">
        <v>816.95</v>
      </c>
      <c r="N64" s="318">
        <v>19025300</v>
      </c>
      <c r="O64" s="319">
        <v>5.0964773210626042E-2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2353.8000000000002</v>
      </c>
      <c r="E65" s="315">
        <v>2345.4500000000003</v>
      </c>
      <c r="F65" s="316">
        <v>2322.9000000000005</v>
      </c>
      <c r="G65" s="316">
        <v>2292.0000000000005</v>
      </c>
      <c r="H65" s="316">
        <v>2269.4500000000007</v>
      </c>
      <c r="I65" s="316">
        <v>2376.3500000000004</v>
      </c>
      <c r="J65" s="316">
        <v>2398.9000000000005</v>
      </c>
      <c r="K65" s="316">
        <v>2429.8000000000002</v>
      </c>
      <c r="L65" s="303">
        <v>2368</v>
      </c>
      <c r="M65" s="303">
        <v>2314.5500000000002</v>
      </c>
      <c r="N65" s="318">
        <v>26613300</v>
      </c>
      <c r="O65" s="319">
        <v>1.1931785775394969E-2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1405.55</v>
      </c>
      <c r="E66" s="315">
        <v>1398.3499999999997</v>
      </c>
      <c r="F66" s="316">
        <v>1388.2999999999993</v>
      </c>
      <c r="G66" s="316">
        <v>1371.0499999999995</v>
      </c>
      <c r="H66" s="316">
        <v>1360.9999999999991</v>
      </c>
      <c r="I66" s="316">
        <v>1415.5999999999995</v>
      </c>
      <c r="J66" s="316">
        <v>1425.65</v>
      </c>
      <c r="K66" s="316">
        <v>1442.8999999999996</v>
      </c>
      <c r="L66" s="303">
        <v>1408.4</v>
      </c>
      <c r="M66" s="303">
        <v>1381.1</v>
      </c>
      <c r="N66" s="318">
        <v>35823700</v>
      </c>
      <c r="O66" s="319">
        <v>3.1825742574257423E-2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671.2</v>
      </c>
      <c r="E67" s="315">
        <v>660.7833333333333</v>
      </c>
      <c r="F67" s="316">
        <v>645.76666666666665</v>
      </c>
      <c r="G67" s="316">
        <v>620.33333333333337</v>
      </c>
      <c r="H67" s="316">
        <v>605.31666666666672</v>
      </c>
      <c r="I67" s="316">
        <v>686.21666666666658</v>
      </c>
      <c r="J67" s="316">
        <v>701.23333333333323</v>
      </c>
      <c r="K67" s="316">
        <v>726.66666666666652</v>
      </c>
      <c r="L67" s="303">
        <v>675.8</v>
      </c>
      <c r="M67" s="303">
        <v>635.35</v>
      </c>
      <c r="N67" s="318">
        <v>10810800</v>
      </c>
      <c r="O67" s="319">
        <v>6.3521263932474842E-2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3016.45</v>
      </c>
      <c r="E68" s="315">
        <v>3042.5</v>
      </c>
      <c r="F68" s="316">
        <v>2955</v>
      </c>
      <c r="G68" s="316">
        <v>2893.55</v>
      </c>
      <c r="H68" s="316">
        <v>2806.05</v>
      </c>
      <c r="I68" s="316">
        <v>3103.95</v>
      </c>
      <c r="J68" s="316">
        <v>3191.45</v>
      </c>
      <c r="K68" s="316">
        <v>3252.8999999999996</v>
      </c>
      <c r="L68" s="303">
        <v>3130</v>
      </c>
      <c r="M68" s="303">
        <v>2981.05</v>
      </c>
      <c r="N68" s="318">
        <v>3456900</v>
      </c>
      <c r="O68" s="319">
        <v>0.13281557215886747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213.55</v>
      </c>
      <c r="E69" s="315">
        <v>213.05000000000004</v>
      </c>
      <c r="F69" s="316">
        <v>209.95000000000007</v>
      </c>
      <c r="G69" s="316">
        <v>206.35000000000002</v>
      </c>
      <c r="H69" s="316">
        <v>203.25000000000006</v>
      </c>
      <c r="I69" s="316">
        <v>216.65000000000009</v>
      </c>
      <c r="J69" s="316">
        <v>219.75000000000006</v>
      </c>
      <c r="K69" s="316">
        <v>223.35000000000011</v>
      </c>
      <c r="L69" s="303">
        <v>216.15</v>
      </c>
      <c r="M69" s="303">
        <v>209.45</v>
      </c>
      <c r="N69" s="318">
        <v>29880700</v>
      </c>
      <c r="O69" s="319">
        <v>-2.1818693693693693E-2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217.85</v>
      </c>
      <c r="E70" s="315">
        <v>219.26666666666665</v>
      </c>
      <c r="F70" s="316">
        <v>214.5333333333333</v>
      </c>
      <c r="G70" s="316">
        <v>211.21666666666664</v>
      </c>
      <c r="H70" s="316">
        <v>206.48333333333329</v>
      </c>
      <c r="I70" s="316">
        <v>222.58333333333331</v>
      </c>
      <c r="J70" s="316">
        <v>227.31666666666666</v>
      </c>
      <c r="K70" s="316">
        <v>230.63333333333333</v>
      </c>
      <c r="L70" s="303">
        <v>224</v>
      </c>
      <c r="M70" s="303">
        <v>215.95</v>
      </c>
      <c r="N70" s="318">
        <v>27918000</v>
      </c>
      <c r="O70" s="319">
        <v>-3.0018761726078799E-2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2179.4499999999998</v>
      </c>
      <c r="E71" s="315">
        <v>2188.1166666666668</v>
      </c>
      <c r="F71" s="316">
        <v>2162.4833333333336</v>
      </c>
      <c r="G71" s="316">
        <v>2145.5166666666669</v>
      </c>
      <c r="H71" s="316">
        <v>2119.8833333333337</v>
      </c>
      <c r="I71" s="316">
        <v>2205.0833333333335</v>
      </c>
      <c r="J71" s="316">
        <v>2230.7166666666667</v>
      </c>
      <c r="K71" s="316">
        <v>2247.6833333333334</v>
      </c>
      <c r="L71" s="303">
        <v>2213.75</v>
      </c>
      <c r="M71" s="303">
        <v>2171.15</v>
      </c>
      <c r="N71" s="318">
        <v>5693400</v>
      </c>
      <c r="O71" s="319">
        <v>-1.3668728236578141E-2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181.25</v>
      </c>
      <c r="E72" s="315">
        <v>178.68333333333331</v>
      </c>
      <c r="F72" s="316">
        <v>173.56666666666661</v>
      </c>
      <c r="G72" s="316">
        <v>165.8833333333333</v>
      </c>
      <c r="H72" s="316">
        <v>160.76666666666659</v>
      </c>
      <c r="I72" s="316">
        <v>186.36666666666662</v>
      </c>
      <c r="J72" s="316">
        <v>191.48333333333335</v>
      </c>
      <c r="K72" s="316">
        <v>199.16666666666663</v>
      </c>
      <c r="L72" s="303">
        <v>183.8</v>
      </c>
      <c r="M72" s="303">
        <v>171</v>
      </c>
      <c r="N72" s="318">
        <v>17781600</v>
      </c>
      <c r="O72" s="319">
        <v>-3.7422386306427254E-2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486.95</v>
      </c>
      <c r="E73" s="315">
        <v>486.41666666666669</v>
      </c>
      <c r="F73" s="316">
        <v>479.43333333333339</v>
      </c>
      <c r="G73" s="316">
        <v>471.91666666666669</v>
      </c>
      <c r="H73" s="316">
        <v>464.93333333333339</v>
      </c>
      <c r="I73" s="316">
        <v>493.93333333333339</v>
      </c>
      <c r="J73" s="316">
        <v>500.91666666666663</v>
      </c>
      <c r="K73" s="316">
        <v>508.43333333333339</v>
      </c>
      <c r="L73" s="303">
        <v>493.4</v>
      </c>
      <c r="M73" s="303">
        <v>478.9</v>
      </c>
      <c r="N73" s="318">
        <v>124511750</v>
      </c>
      <c r="O73" s="319">
        <v>8.3178371396439039E-3</v>
      </c>
    </row>
    <row r="74" spans="1:15" ht="15">
      <c r="A74" s="276">
        <v>64</v>
      </c>
      <c r="B74" s="417" t="s">
        <v>57</v>
      </c>
      <c r="C74" t="s">
        <v>256</v>
      </c>
      <c r="D74" s="511">
        <v>1332.15</v>
      </c>
      <c r="E74" s="511">
        <v>1321.3166666666668</v>
      </c>
      <c r="F74" s="512">
        <v>1300.1833333333336</v>
      </c>
      <c r="G74" s="512">
        <v>1268.2166666666667</v>
      </c>
      <c r="H74" s="512">
        <v>1247.0833333333335</v>
      </c>
      <c r="I74" s="512">
        <v>1353.2833333333338</v>
      </c>
      <c r="J74" s="512">
        <v>1374.416666666667</v>
      </c>
      <c r="K74" s="512">
        <v>1406.3833333333339</v>
      </c>
      <c r="L74" s="513">
        <v>1342.45</v>
      </c>
      <c r="M74" s="513">
        <v>1289.3499999999999</v>
      </c>
      <c r="N74" s="514">
        <v>459425</v>
      </c>
      <c r="O74" s="515">
        <v>4.646840148698885E-3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450.55</v>
      </c>
      <c r="E75" s="315">
        <v>445.91666666666669</v>
      </c>
      <c r="F75" s="316">
        <v>439.28333333333336</v>
      </c>
      <c r="G75" s="316">
        <v>428.01666666666665</v>
      </c>
      <c r="H75" s="316">
        <v>421.38333333333333</v>
      </c>
      <c r="I75" s="316">
        <v>457.18333333333339</v>
      </c>
      <c r="J75" s="316">
        <v>463.81666666666672</v>
      </c>
      <c r="K75" s="316">
        <v>475.08333333333343</v>
      </c>
      <c r="L75" s="303">
        <v>452.55</v>
      </c>
      <c r="M75" s="303">
        <v>434.65</v>
      </c>
      <c r="N75" s="318">
        <v>8565000</v>
      </c>
      <c r="O75" s="319">
        <v>-2.1757752270001714E-2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9.3000000000000007</v>
      </c>
      <c r="E76" s="315">
        <v>9.5166666666666657</v>
      </c>
      <c r="F76" s="316">
        <v>8.9333333333333318</v>
      </c>
      <c r="G76" s="316">
        <v>8.5666666666666664</v>
      </c>
      <c r="H76" s="316">
        <v>7.9833333333333325</v>
      </c>
      <c r="I76" s="316">
        <v>9.8833333333333311</v>
      </c>
      <c r="J76" s="316">
        <v>10.466666666666667</v>
      </c>
      <c r="K76" s="316">
        <v>10.83333333333333</v>
      </c>
      <c r="L76" s="303">
        <v>10.1</v>
      </c>
      <c r="M76" s="303">
        <v>9.15</v>
      </c>
      <c r="N76" s="318">
        <v>524510000</v>
      </c>
      <c r="O76" s="319">
        <v>6.3893227317904297E-2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33.6</v>
      </c>
      <c r="E77" s="315">
        <v>33.65</v>
      </c>
      <c r="F77" s="316">
        <v>33.199999999999996</v>
      </c>
      <c r="G77" s="316">
        <v>32.799999999999997</v>
      </c>
      <c r="H77" s="316">
        <v>32.349999999999994</v>
      </c>
      <c r="I77" s="316">
        <v>34.049999999999997</v>
      </c>
      <c r="J77" s="316">
        <v>34.5</v>
      </c>
      <c r="K77" s="316">
        <v>34.9</v>
      </c>
      <c r="L77" s="303">
        <v>34.1</v>
      </c>
      <c r="M77" s="303">
        <v>33.25</v>
      </c>
      <c r="N77" s="318">
        <v>134843000</v>
      </c>
      <c r="O77" s="319">
        <v>3.939660222612771E-2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440</v>
      </c>
      <c r="E78" s="315">
        <v>437.83333333333331</v>
      </c>
      <c r="F78" s="316">
        <v>433.16666666666663</v>
      </c>
      <c r="G78" s="316">
        <v>426.33333333333331</v>
      </c>
      <c r="H78" s="316">
        <v>421.66666666666663</v>
      </c>
      <c r="I78" s="316">
        <v>444.66666666666663</v>
      </c>
      <c r="J78" s="316">
        <v>449.33333333333326</v>
      </c>
      <c r="K78" s="316">
        <v>456.16666666666663</v>
      </c>
      <c r="L78" s="303">
        <v>442.5</v>
      </c>
      <c r="M78" s="303">
        <v>431</v>
      </c>
      <c r="N78" s="318">
        <v>4602125</v>
      </c>
      <c r="O78" s="319">
        <v>5.3841309823677581E-2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1647.75</v>
      </c>
      <c r="E79" s="315">
        <v>1636.9000000000003</v>
      </c>
      <c r="F79" s="316">
        <v>1601.0000000000007</v>
      </c>
      <c r="G79" s="316">
        <v>1554.2500000000005</v>
      </c>
      <c r="H79" s="316">
        <v>1518.3500000000008</v>
      </c>
      <c r="I79" s="316">
        <v>1683.6500000000005</v>
      </c>
      <c r="J79" s="316">
        <v>1719.5500000000002</v>
      </c>
      <c r="K79" s="316">
        <v>1766.3000000000004</v>
      </c>
      <c r="L79" s="303">
        <v>1672.8</v>
      </c>
      <c r="M79" s="303">
        <v>1590.15</v>
      </c>
      <c r="N79" s="318">
        <v>2809500</v>
      </c>
      <c r="O79" s="319">
        <v>-6.36604774535809E-3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785.6</v>
      </c>
      <c r="E80" s="315">
        <v>784.5</v>
      </c>
      <c r="F80" s="316">
        <v>774.3</v>
      </c>
      <c r="G80" s="316">
        <v>763</v>
      </c>
      <c r="H80" s="316">
        <v>752.8</v>
      </c>
      <c r="I80" s="316">
        <v>795.8</v>
      </c>
      <c r="J80" s="316">
        <v>806</v>
      </c>
      <c r="K80" s="316">
        <v>817.3</v>
      </c>
      <c r="L80" s="303">
        <v>794.7</v>
      </c>
      <c r="M80" s="303">
        <v>773.2</v>
      </c>
      <c r="N80" s="318">
        <v>21516100</v>
      </c>
      <c r="O80" s="319">
        <v>-5.3026240360966766E-3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186.15</v>
      </c>
      <c r="E81" s="315">
        <v>184.53333333333333</v>
      </c>
      <c r="F81" s="316">
        <v>181.61666666666667</v>
      </c>
      <c r="G81" s="316">
        <v>177.08333333333334</v>
      </c>
      <c r="H81" s="316">
        <v>174.16666666666669</v>
      </c>
      <c r="I81" s="316">
        <v>189.06666666666666</v>
      </c>
      <c r="J81" s="316">
        <v>191.98333333333335</v>
      </c>
      <c r="K81" s="316">
        <v>196.51666666666665</v>
      </c>
      <c r="L81" s="303">
        <v>187.45</v>
      </c>
      <c r="M81" s="303">
        <v>180</v>
      </c>
      <c r="N81" s="318">
        <v>14515200</v>
      </c>
      <c r="O81" s="319">
        <v>3.6786060019361085E-3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1127.6500000000001</v>
      </c>
      <c r="E82" s="315">
        <v>1130.4000000000001</v>
      </c>
      <c r="F82" s="316">
        <v>1113.8500000000001</v>
      </c>
      <c r="G82" s="316">
        <v>1100.05</v>
      </c>
      <c r="H82" s="316">
        <v>1083.5</v>
      </c>
      <c r="I82" s="316">
        <v>1144.2000000000003</v>
      </c>
      <c r="J82" s="316">
        <v>1160.7500000000005</v>
      </c>
      <c r="K82" s="316">
        <v>1174.5500000000004</v>
      </c>
      <c r="L82" s="303">
        <v>1146.95</v>
      </c>
      <c r="M82" s="303">
        <v>1116.5999999999999</v>
      </c>
      <c r="N82" s="318">
        <v>36078000</v>
      </c>
      <c r="O82" s="319">
        <v>1.2187321146012188E-2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85.15</v>
      </c>
      <c r="E83" s="315">
        <v>85.683333333333337</v>
      </c>
      <c r="F83" s="316">
        <v>84.116666666666674</v>
      </c>
      <c r="G83" s="316">
        <v>83.083333333333343</v>
      </c>
      <c r="H83" s="316">
        <v>81.51666666666668</v>
      </c>
      <c r="I83" s="316">
        <v>86.716666666666669</v>
      </c>
      <c r="J83" s="316">
        <v>88.283333333333331</v>
      </c>
      <c r="K83" s="316">
        <v>89.316666666666663</v>
      </c>
      <c r="L83" s="303">
        <v>87.25</v>
      </c>
      <c r="M83" s="303">
        <v>84.65</v>
      </c>
      <c r="N83" s="318">
        <v>47685700</v>
      </c>
      <c r="O83" s="319">
        <v>8.3583670019133152E-2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187.55</v>
      </c>
      <c r="E84" s="315">
        <v>187.78333333333333</v>
      </c>
      <c r="F84" s="316">
        <v>186.36666666666667</v>
      </c>
      <c r="G84" s="316">
        <v>185.18333333333334</v>
      </c>
      <c r="H84" s="316">
        <v>183.76666666666668</v>
      </c>
      <c r="I84" s="316">
        <v>188.96666666666667</v>
      </c>
      <c r="J84" s="316">
        <v>190.38333333333335</v>
      </c>
      <c r="K84" s="316">
        <v>191.56666666666666</v>
      </c>
      <c r="L84" s="303">
        <v>189.2</v>
      </c>
      <c r="M84" s="303">
        <v>186.6</v>
      </c>
      <c r="N84" s="318">
        <v>90710400</v>
      </c>
      <c r="O84" s="319">
        <v>2.6916388929140705E-2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228.55</v>
      </c>
      <c r="E85" s="315">
        <v>226.73333333333335</v>
      </c>
      <c r="F85" s="316">
        <v>223.4666666666667</v>
      </c>
      <c r="G85" s="316">
        <v>218.38333333333335</v>
      </c>
      <c r="H85" s="316">
        <v>215.1166666666667</v>
      </c>
      <c r="I85" s="316">
        <v>231.81666666666669</v>
      </c>
      <c r="J85" s="316">
        <v>235.08333333333334</v>
      </c>
      <c r="K85" s="316">
        <v>240.16666666666669</v>
      </c>
      <c r="L85" s="303">
        <v>230</v>
      </c>
      <c r="M85" s="303">
        <v>221.65</v>
      </c>
      <c r="N85" s="318">
        <v>25770000</v>
      </c>
      <c r="O85" s="319">
        <v>-4.8726467331118496E-2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341.75</v>
      </c>
      <c r="E86" s="315">
        <v>344.25</v>
      </c>
      <c r="F86" s="316">
        <v>337.85</v>
      </c>
      <c r="G86" s="316">
        <v>333.95000000000005</v>
      </c>
      <c r="H86" s="316">
        <v>327.55000000000007</v>
      </c>
      <c r="I86" s="316">
        <v>348.15</v>
      </c>
      <c r="J86" s="316">
        <v>354.54999999999995</v>
      </c>
      <c r="K86" s="316">
        <v>358.44999999999993</v>
      </c>
      <c r="L86" s="303">
        <v>350.65</v>
      </c>
      <c r="M86" s="303">
        <v>340.35</v>
      </c>
      <c r="N86" s="318">
        <v>38466900</v>
      </c>
      <c r="O86" s="319">
        <v>-2.520478890989288E-3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2526.6</v>
      </c>
      <c r="E87" s="315">
        <v>2511.4333333333329</v>
      </c>
      <c r="F87" s="316">
        <v>2482.516666666666</v>
      </c>
      <c r="G87" s="316">
        <v>2438.4333333333329</v>
      </c>
      <c r="H87" s="316">
        <v>2409.516666666666</v>
      </c>
      <c r="I87" s="316">
        <v>2555.516666666666</v>
      </c>
      <c r="J87" s="316">
        <v>2584.4333333333329</v>
      </c>
      <c r="K87" s="316">
        <v>2628.516666666666</v>
      </c>
      <c r="L87" s="303">
        <v>2540.35</v>
      </c>
      <c r="M87" s="303">
        <v>2467.35</v>
      </c>
      <c r="N87" s="318">
        <v>2132000</v>
      </c>
      <c r="O87" s="319">
        <v>1.4875639652505058E-2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1791.6</v>
      </c>
      <c r="E88" s="315">
        <v>1783.9666666666665</v>
      </c>
      <c r="F88" s="316">
        <v>1771.2333333333329</v>
      </c>
      <c r="G88" s="316">
        <v>1750.8666666666663</v>
      </c>
      <c r="H88" s="316">
        <v>1738.1333333333328</v>
      </c>
      <c r="I88" s="316">
        <v>1804.333333333333</v>
      </c>
      <c r="J88" s="316">
        <v>1817.0666666666666</v>
      </c>
      <c r="K88" s="316">
        <v>1837.4333333333332</v>
      </c>
      <c r="L88" s="303">
        <v>1796.7</v>
      </c>
      <c r="M88" s="303">
        <v>1763.6</v>
      </c>
      <c r="N88" s="318">
        <v>16437600</v>
      </c>
      <c r="O88" s="319">
        <v>9.011221057283865E-3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70.75</v>
      </c>
      <c r="E89" s="315">
        <v>70.666666666666671</v>
      </c>
      <c r="F89" s="316">
        <v>69.833333333333343</v>
      </c>
      <c r="G89" s="316">
        <v>68.916666666666671</v>
      </c>
      <c r="H89" s="316">
        <v>68.083333333333343</v>
      </c>
      <c r="I89" s="316">
        <v>71.583333333333343</v>
      </c>
      <c r="J89" s="316">
        <v>72.416666666666686</v>
      </c>
      <c r="K89" s="316">
        <v>73.333333333333343</v>
      </c>
      <c r="L89" s="303">
        <v>71.5</v>
      </c>
      <c r="M89" s="303">
        <v>69.75</v>
      </c>
      <c r="N89" s="318">
        <v>36857200</v>
      </c>
      <c r="O89" s="319">
        <v>3.3384268150785754E-2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314.5</v>
      </c>
      <c r="E90" s="315">
        <v>315.11666666666667</v>
      </c>
      <c r="F90" s="316">
        <v>310.63333333333333</v>
      </c>
      <c r="G90" s="316">
        <v>306.76666666666665</v>
      </c>
      <c r="H90" s="316">
        <v>302.2833333333333</v>
      </c>
      <c r="I90" s="316">
        <v>318.98333333333335</v>
      </c>
      <c r="J90" s="316">
        <v>323.4666666666667</v>
      </c>
      <c r="K90" s="316">
        <v>327.33333333333337</v>
      </c>
      <c r="L90" s="303">
        <v>319.60000000000002</v>
      </c>
      <c r="M90" s="303">
        <v>311.25</v>
      </c>
      <c r="N90" s="318">
        <v>13080000</v>
      </c>
      <c r="O90" s="319">
        <v>-5.1486584481508342E-2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1084.55</v>
      </c>
      <c r="E91" s="315">
        <v>1081.2666666666667</v>
      </c>
      <c r="F91" s="316">
        <v>1065.0833333333333</v>
      </c>
      <c r="G91" s="316">
        <v>1045.6166666666666</v>
      </c>
      <c r="H91" s="316">
        <v>1029.4333333333332</v>
      </c>
      <c r="I91" s="316">
        <v>1100.7333333333333</v>
      </c>
      <c r="J91" s="316">
        <v>1116.9166666666667</v>
      </c>
      <c r="K91" s="316">
        <v>1136.3833333333334</v>
      </c>
      <c r="L91" s="303">
        <v>1097.45</v>
      </c>
      <c r="M91" s="303">
        <v>1061.8</v>
      </c>
      <c r="N91" s="318">
        <v>12673650</v>
      </c>
      <c r="O91" s="319">
        <v>2.2984284319027517E-2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890.65</v>
      </c>
      <c r="E92" s="315">
        <v>898.01666666666677</v>
      </c>
      <c r="F92" s="316">
        <v>880.83333333333348</v>
      </c>
      <c r="G92" s="316">
        <v>871.01666666666677</v>
      </c>
      <c r="H92" s="316">
        <v>853.83333333333348</v>
      </c>
      <c r="I92" s="316">
        <v>907.83333333333348</v>
      </c>
      <c r="J92" s="316">
        <v>925.01666666666665</v>
      </c>
      <c r="K92" s="316">
        <v>934.83333333333348</v>
      </c>
      <c r="L92" s="303">
        <v>915.2</v>
      </c>
      <c r="M92" s="303">
        <v>888.2</v>
      </c>
      <c r="N92" s="318">
        <v>9261600</v>
      </c>
      <c r="O92" s="319">
        <v>7.7212061295106271E-2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639.15</v>
      </c>
      <c r="E93" s="315">
        <v>640.88333333333333</v>
      </c>
      <c r="F93" s="316">
        <v>633.61666666666667</v>
      </c>
      <c r="G93" s="316">
        <v>628.08333333333337</v>
      </c>
      <c r="H93" s="316">
        <v>620.81666666666672</v>
      </c>
      <c r="I93" s="316">
        <v>646.41666666666663</v>
      </c>
      <c r="J93" s="316">
        <v>653.68333333333328</v>
      </c>
      <c r="K93" s="316">
        <v>659.21666666666658</v>
      </c>
      <c r="L93" s="303">
        <v>648.15</v>
      </c>
      <c r="M93" s="303">
        <v>635.35</v>
      </c>
      <c r="N93" s="318">
        <v>16450000</v>
      </c>
      <c r="O93" s="319">
        <v>-2.6313555725320432E-3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145.80000000000001</v>
      </c>
      <c r="E94" s="315">
        <v>145.51666666666668</v>
      </c>
      <c r="F94" s="316">
        <v>143.48333333333335</v>
      </c>
      <c r="G94" s="316">
        <v>141.16666666666666</v>
      </c>
      <c r="H94" s="316">
        <v>139.13333333333333</v>
      </c>
      <c r="I94" s="316">
        <v>147.83333333333337</v>
      </c>
      <c r="J94" s="316">
        <v>149.86666666666673</v>
      </c>
      <c r="K94" s="316">
        <v>152.18333333333339</v>
      </c>
      <c r="L94" s="303">
        <v>147.55000000000001</v>
      </c>
      <c r="M94" s="303">
        <v>143.19999999999999</v>
      </c>
      <c r="N94" s="318">
        <v>22361012</v>
      </c>
      <c r="O94" s="319">
        <v>4.4927610728808694E-2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163.35</v>
      </c>
      <c r="E95" s="315">
        <v>162.43333333333334</v>
      </c>
      <c r="F95" s="316">
        <v>160.86666666666667</v>
      </c>
      <c r="G95" s="316">
        <v>158.38333333333333</v>
      </c>
      <c r="H95" s="316">
        <v>156.81666666666666</v>
      </c>
      <c r="I95" s="316">
        <v>164.91666666666669</v>
      </c>
      <c r="J95" s="316">
        <v>166.48333333333335</v>
      </c>
      <c r="K95" s="316">
        <v>168.9666666666667</v>
      </c>
      <c r="L95" s="303">
        <v>164</v>
      </c>
      <c r="M95" s="303">
        <v>159.94999999999999</v>
      </c>
      <c r="N95" s="318">
        <v>20484000</v>
      </c>
      <c r="O95" s="319">
        <v>1.3657957244655582E-2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379</v>
      </c>
      <c r="E96" s="315">
        <v>377.45</v>
      </c>
      <c r="F96" s="316">
        <v>374.45</v>
      </c>
      <c r="G96" s="316">
        <v>369.9</v>
      </c>
      <c r="H96" s="316">
        <v>366.9</v>
      </c>
      <c r="I96" s="316">
        <v>382</v>
      </c>
      <c r="J96" s="316">
        <v>385</v>
      </c>
      <c r="K96" s="316">
        <v>389.55</v>
      </c>
      <c r="L96" s="303">
        <v>380.45</v>
      </c>
      <c r="M96" s="303">
        <v>372.9</v>
      </c>
      <c r="N96" s="318">
        <v>9996000</v>
      </c>
      <c r="O96" s="319">
        <v>-3.0267753201396973E-2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6987.8</v>
      </c>
      <c r="E97" s="315">
        <v>6958.0333333333328</v>
      </c>
      <c r="F97" s="316">
        <v>6909.7666666666655</v>
      </c>
      <c r="G97" s="316">
        <v>6831.7333333333327</v>
      </c>
      <c r="H97" s="316">
        <v>6783.4666666666653</v>
      </c>
      <c r="I97" s="316">
        <v>7036.0666666666657</v>
      </c>
      <c r="J97" s="316">
        <v>7084.3333333333321</v>
      </c>
      <c r="K97" s="316">
        <v>7162.3666666666659</v>
      </c>
      <c r="L97" s="303">
        <v>7006.3</v>
      </c>
      <c r="M97" s="303">
        <v>6880</v>
      </c>
      <c r="N97" s="318">
        <v>3327500</v>
      </c>
      <c r="O97" s="319">
        <v>-4.5713957956924491E-2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562.04999999999995</v>
      </c>
      <c r="E98" s="315">
        <v>561.54999999999995</v>
      </c>
      <c r="F98" s="316">
        <v>555.69999999999993</v>
      </c>
      <c r="G98" s="316">
        <v>549.35</v>
      </c>
      <c r="H98" s="316">
        <v>543.5</v>
      </c>
      <c r="I98" s="316">
        <v>567.89999999999986</v>
      </c>
      <c r="J98" s="316">
        <v>573.74999999999977</v>
      </c>
      <c r="K98" s="316">
        <v>580.0999999999998</v>
      </c>
      <c r="L98" s="303">
        <v>567.4</v>
      </c>
      <c r="M98" s="303">
        <v>555.20000000000005</v>
      </c>
      <c r="N98" s="318">
        <v>12208750</v>
      </c>
      <c r="O98" s="319">
        <v>4.9387797098466918E-3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614.95000000000005</v>
      </c>
      <c r="E99" s="315">
        <v>611.65</v>
      </c>
      <c r="F99" s="316">
        <v>606.5</v>
      </c>
      <c r="G99" s="316">
        <v>598.05000000000007</v>
      </c>
      <c r="H99" s="316">
        <v>592.90000000000009</v>
      </c>
      <c r="I99" s="316">
        <v>620.09999999999991</v>
      </c>
      <c r="J99" s="316">
        <v>625.24999999999977</v>
      </c>
      <c r="K99" s="316">
        <v>633.69999999999982</v>
      </c>
      <c r="L99" s="303">
        <v>616.79999999999995</v>
      </c>
      <c r="M99" s="303">
        <v>603.20000000000005</v>
      </c>
      <c r="N99" s="318">
        <v>2935400</v>
      </c>
      <c r="O99" s="319">
        <v>0.10523739598629467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871.4</v>
      </c>
      <c r="E100" s="315">
        <v>867.63333333333333</v>
      </c>
      <c r="F100" s="316">
        <v>860.26666666666665</v>
      </c>
      <c r="G100" s="316">
        <v>849.13333333333333</v>
      </c>
      <c r="H100" s="316">
        <v>841.76666666666665</v>
      </c>
      <c r="I100" s="316">
        <v>878.76666666666665</v>
      </c>
      <c r="J100" s="316">
        <v>886.13333333333321</v>
      </c>
      <c r="K100" s="316">
        <v>897.26666666666665</v>
      </c>
      <c r="L100" s="303">
        <v>875</v>
      </c>
      <c r="M100" s="303">
        <v>856.5</v>
      </c>
      <c r="N100" s="318">
        <v>1884000</v>
      </c>
      <c r="O100" s="319">
        <v>-5.1072831671199762E-2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1345.6</v>
      </c>
      <c r="E101" s="315">
        <v>1351.9166666666667</v>
      </c>
      <c r="F101" s="316">
        <v>1335.2333333333336</v>
      </c>
      <c r="G101" s="316">
        <v>1324.8666666666668</v>
      </c>
      <c r="H101" s="316">
        <v>1308.1833333333336</v>
      </c>
      <c r="I101" s="316">
        <v>1362.2833333333335</v>
      </c>
      <c r="J101" s="316">
        <v>1378.9666666666665</v>
      </c>
      <c r="K101" s="316">
        <v>1389.3333333333335</v>
      </c>
      <c r="L101" s="303">
        <v>1368.6</v>
      </c>
      <c r="M101" s="303">
        <v>1341.55</v>
      </c>
      <c r="N101" s="318">
        <v>1394400</v>
      </c>
      <c r="O101" s="319">
        <v>-1.968503937007874E-2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131.1</v>
      </c>
      <c r="E102" s="315">
        <v>130.03333333333333</v>
      </c>
      <c r="F102" s="316">
        <v>127.06666666666666</v>
      </c>
      <c r="G102" s="316">
        <v>123.03333333333333</v>
      </c>
      <c r="H102" s="316">
        <v>120.06666666666666</v>
      </c>
      <c r="I102" s="316">
        <v>134.06666666666666</v>
      </c>
      <c r="J102" s="316">
        <v>137.0333333333333</v>
      </c>
      <c r="K102" s="316">
        <v>141.06666666666666</v>
      </c>
      <c r="L102" s="303">
        <v>133</v>
      </c>
      <c r="M102" s="303">
        <v>126</v>
      </c>
      <c r="N102" s="318">
        <v>22827000</v>
      </c>
      <c r="O102" s="319">
        <v>7.3050345508390915E-2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74260.45</v>
      </c>
      <c r="E103" s="315">
        <v>73713.116666666654</v>
      </c>
      <c r="F103" s="316">
        <v>72747.283333333311</v>
      </c>
      <c r="G103" s="316">
        <v>71234.116666666654</v>
      </c>
      <c r="H103" s="316">
        <v>70268.283333333311</v>
      </c>
      <c r="I103" s="316">
        <v>75226.283333333311</v>
      </c>
      <c r="J103" s="316">
        <v>76192.116666666654</v>
      </c>
      <c r="K103" s="316">
        <v>77705.283333333311</v>
      </c>
      <c r="L103" s="303">
        <v>74678.95</v>
      </c>
      <c r="M103" s="303">
        <v>72199.95</v>
      </c>
      <c r="N103" s="318">
        <v>39200</v>
      </c>
      <c r="O103" s="319">
        <v>4.9250535331905779E-2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1169.05</v>
      </c>
      <c r="E104" s="315">
        <v>1173.3166666666666</v>
      </c>
      <c r="F104" s="316">
        <v>1151.7333333333331</v>
      </c>
      <c r="G104" s="316">
        <v>1134.4166666666665</v>
      </c>
      <c r="H104" s="316">
        <v>1112.833333333333</v>
      </c>
      <c r="I104" s="316">
        <v>1190.6333333333332</v>
      </c>
      <c r="J104" s="316">
        <v>1212.2166666666667</v>
      </c>
      <c r="K104" s="316">
        <v>1229.5333333333333</v>
      </c>
      <c r="L104" s="303">
        <v>1194.9000000000001</v>
      </c>
      <c r="M104" s="303">
        <v>1156</v>
      </c>
      <c r="N104" s="318">
        <v>4818750</v>
      </c>
      <c r="O104" s="319">
        <v>8.9537052738680692E-2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36.6</v>
      </c>
      <c r="E105" s="315">
        <v>36.216666666666669</v>
      </c>
      <c r="F105" s="316">
        <v>35.733333333333334</v>
      </c>
      <c r="G105" s="316">
        <v>34.866666666666667</v>
      </c>
      <c r="H105" s="316">
        <v>34.383333333333333</v>
      </c>
      <c r="I105" s="316">
        <v>37.083333333333336</v>
      </c>
      <c r="J105" s="316">
        <v>37.56666666666667</v>
      </c>
      <c r="K105" s="316">
        <v>38.433333333333337</v>
      </c>
      <c r="L105" s="303">
        <v>36.700000000000003</v>
      </c>
      <c r="M105" s="303">
        <v>35.35</v>
      </c>
      <c r="N105" s="318">
        <v>51918000</v>
      </c>
      <c r="O105" s="319">
        <v>5.9680777238029149E-2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3927.25</v>
      </c>
      <c r="E106" s="315">
        <v>3893.0499999999997</v>
      </c>
      <c r="F106" s="316">
        <v>3837.1999999999994</v>
      </c>
      <c r="G106" s="316">
        <v>3747.1499999999996</v>
      </c>
      <c r="H106" s="316">
        <v>3691.2999999999993</v>
      </c>
      <c r="I106" s="316">
        <v>3983.0999999999995</v>
      </c>
      <c r="J106" s="316">
        <v>4038.95</v>
      </c>
      <c r="K106" s="316">
        <v>4129</v>
      </c>
      <c r="L106" s="303">
        <v>3948.9</v>
      </c>
      <c r="M106" s="303">
        <v>3803</v>
      </c>
      <c r="N106" s="318">
        <v>777750</v>
      </c>
      <c r="O106" s="319">
        <v>-5.0656087885260909E-2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16994.05</v>
      </c>
      <c r="E107" s="315">
        <v>16973.766666666666</v>
      </c>
      <c r="F107" s="316">
        <v>16877.533333333333</v>
      </c>
      <c r="G107" s="316">
        <v>16761.016666666666</v>
      </c>
      <c r="H107" s="316">
        <v>16664.783333333333</v>
      </c>
      <c r="I107" s="316">
        <v>17090.283333333333</v>
      </c>
      <c r="J107" s="316">
        <v>17186.516666666663</v>
      </c>
      <c r="K107" s="316">
        <v>17303.033333333333</v>
      </c>
      <c r="L107" s="303">
        <v>17070</v>
      </c>
      <c r="M107" s="303">
        <v>16857.25</v>
      </c>
      <c r="N107" s="318">
        <v>437350</v>
      </c>
      <c r="O107" s="319">
        <v>-1.5199279441567215E-2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96.05</v>
      </c>
      <c r="E108" s="315">
        <v>95.55</v>
      </c>
      <c r="F108" s="316">
        <v>93.899999999999991</v>
      </c>
      <c r="G108" s="316">
        <v>91.75</v>
      </c>
      <c r="H108" s="316">
        <v>90.1</v>
      </c>
      <c r="I108" s="316">
        <v>97.699999999999989</v>
      </c>
      <c r="J108" s="316">
        <v>99.35</v>
      </c>
      <c r="K108" s="316">
        <v>101.49999999999999</v>
      </c>
      <c r="L108" s="303">
        <v>97.2</v>
      </c>
      <c r="M108" s="303">
        <v>93.4</v>
      </c>
      <c r="N108" s="318">
        <v>30357700</v>
      </c>
      <c r="O108" s="319">
        <v>9.2597058114299496E-2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89.05</v>
      </c>
      <c r="E109" s="315">
        <v>90.083333333333329</v>
      </c>
      <c r="F109" s="316">
        <v>87.61666666666666</v>
      </c>
      <c r="G109" s="316">
        <v>86.183333333333337</v>
      </c>
      <c r="H109" s="316">
        <v>83.716666666666669</v>
      </c>
      <c r="I109" s="316">
        <v>91.516666666666652</v>
      </c>
      <c r="J109" s="316">
        <v>93.98333333333332</v>
      </c>
      <c r="K109" s="316">
        <v>95.416666666666643</v>
      </c>
      <c r="L109" s="303">
        <v>92.55</v>
      </c>
      <c r="M109" s="303">
        <v>88.65</v>
      </c>
      <c r="N109" s="318">
        <v>54378000</v>
      </c>
      <c r="O109" s="319">
        <v>3.1685952200713748E-2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71.55</v>
      </c>
      <c r="E110" s="315">
        <v>72.05</v>
      </c>
      <c r="F110" s="316">
        <v>70.599999999999994</v>
      </c>
      <c r="G110" s="316">
        <v>69.649999999999991</v>
      </c>
      <c r="H110" s="316">
        <v>68.199999999999989</v>
      </c>
      <c r="I110" s="316">
        <v>73</v>
      </c>
      <c r="J110" s="316">
        <v>74.450000000000017</v>
      </c>
      <c r="K110" s="316">
        <v>75.400000000000006</v>
      </c>
      <c r="L110" s="303">
        <v>73.5</v>
      </c>
      <c r="M110" s="303">
        <v>71.099999999999994</v>
      </c>
      <c r="N110" s="318">
        <v>45453100</v>
      </c>
      <c r="O110" s="319">
        <v>6.0165229885057472E-2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22645.8</v>
      </c>
      <c r="E111" s="315">
        <v>22382.350000000002</v>
      </c>
      <c r="F111" s="316">
        <v>22014.700000000004</v>
      </c>
      <c r="G111" s="316">
        <v>21383.600000000002</v>
      </c>
      <c r="H111" s="316">
        <v>21015.950000000004</v>
      </c>
      <c r="I111" s="316">
        <v>23013.450000000004</v>
      </c>
      <c r="J111" s="316">
        <v>23381.100000000006</v>
      </c>
      <c r="K111" s="316">
        <v>24012.200000000004</v>
      </c>
      <c r="L111" s="303">
        <v>22750</v>
      </c>
      <c r="M111" s="303">
        <v>21751.25</v>
      </c>
      <c r="N111" s="318">
        <v>112710</v>
      </c>
      <c r="O111" s="319">
        <v>-1.0013175230566536E-2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1413.85</v>
      </c>
      <c r="E112" s="315">
        <v>1423.7666666666667</v>
      </c>
      <c r="F112" s="316">
        <v>1377.5333333333333</v>
      </c>
      <c r="G112" s="316">
        <v>1341.2166666666667</v>
      </c>
      <c r="H112" s="316">
        <v>1294.9833333333333</v>
      </c>
      <c r="I112" s="316">
        <v>1460.0833333333333</v>
      </c>
      <c r="J112" s="316">
        <v>1506.3166666666664</v>
      </c>
      <c r="K112" s="316">
        <v>1542.6333333333332</v>
      </c>
      <c r="L112" s="303">
        <v>1470</v>
      </c>
      <c r="M112" s="303">
        <v>1387.45</v>
      </c>
      <c r="N112" s="318">
        <v>3084950</v>
      </c>
      <c r="O112" s="319">
        <v>-4.6736913664174033E-2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251.8</v>
      </c>
      <c r="E113" s="315">
        <v>251</v>
      </c>
      <c r="F113" s="316">
        <v>249.3</v>
      </c>
      <c r="G113" s="316">
        <v>246.8</v>
      </c>
      <c r="H113" s="316">
        <v>245.10000000000002</v>
      </c>
      <c r="I113" s="316">
        <v>253.5</v>
      </c>
      <c r="J113" s="316">
        <v>255.2</v>
      </c>
      <c r="K113" s="316">
        <v>257.7</v>
      </c>
      <c r="L113" s="303">
        <v>252.7</v>
      </c>
      <c r="M113" s="303">
        <v>248.5</v>
      </c>
      <c r="N113" s="318">
        <v>11913000</v>
      </c>
      <c r="O113" s="319">
        <v>-4.7950131862862622E-2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104.05</v>
      </c>
      <c r="E114" s="315">
        <v>103.56666666666666</v>
      </c>
      <c r="F114" s="316">
        <v>102.28333333333333</v>
      </c>
      <c r="G114" s="316">
        <v>100.51666666666667</v>
      </c>
      <c r="H114" s="316">
        <v>99.233333333333334</v>
      </c>
      <c r="I114" s="316">
        <v>105.33333333333333</v>
      </c>
      <c r="J114" s="316">
        <v>106.61666666666666</v>
      </c>
      <c r="K114" s="316">
        <v>108.38333333333333</v>
      </c>
      <c r="L114" s="303">
        <v>104.85</v>
      </c>
      <c r="M114" s="303">
        <v>101.8</v>
      </c>
      <c r="N114" s="318">
        <v>46555800</v>
      </c>
      <c r="O114" s="319">
        <v>-1.0541573329819476E-2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1568.2</v>
      </c>
      <c r="E115" s="315">
        <v>1574.7333333333333</v>
      </c>
      <c r="F115" s="316">
        <v>1553.4666666666667</v>
      </c>
      <c r="G115" s="316">
        <v>1538.7333333333333</v>
      </c>
      <c r="H115" s="316">
        <v>1517.4666666666667</v>
      </c>
      <c r="I115" s="316">
        <v>1589.4666666666667</v>
      </c>
      <c r="J115" s="316">
        <v>1610.7333333333336</v>
      </c>
      <c r="K115" s="316">
        <v>1625.4666666666667</v>
      </c>
      <c r="L115" s="303">
        <v>1596</v>
      </c>
      <c r="M115" s="303">
        <v>1560</v>
      </c>
      <c r="N115" s="318">
        <v>3093000</v>
      </c>
      <c r="O115" s="319">
        <v>5.4731457800511508E-2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29.95</v>
      </c>
      <c r="E116" s="315">
        <v>29.900000000000002</v>
      </c>
      <c r="F116" s="316">
        <v>29.500000000000004</v>
      </c>
      <c r="G116" s="316">
        <v>29.05</v>
      </c>
      <c r="H116" s="316">
        <v>28.650000000000002</v>
      </c>
      <c r="I116" s="316">
        <v>30.350000000000005</v>
      </c>
      <c r="J116" s="316">
        <v>30.750000000000004</v>
      </c>
      <c r="K116" s="316">
        <v>31.200000000000006</v>
      </c>
      <c r="L116" s="303">
        <v>30.3</v>
      </c>
      <c r="M116" s="303">
        <v>29.45</v>
      </c>
      <c r="N116" s="318">
        <v>79634000</v>
      </c>
      <c r="O116" s="319">
        <v>5.8709351485016888E-2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187.3</v>
      </c>
      <c r="E117" s="315">
        <v>187.66666666666666</v>
      </c>
      <c r="F117" s="316">
        <v>185.88333333333333</v>
      </c>
      <c r="G117" s="316">
        <v>184.46666666666667</v>
      </c>
      <c r="H117" s="316">
        <v>182.68333333333334</v>
      </c>
      <c r="I117" s="316">
        <v>189.08333333333331</v>
      </c>
      <c r="J117" s="316">
        <v>190.86666666666667</v>
      </c>
      <c r="K117" s="316">
        <v>192.2833333333333</v>
      </c>
      <c r="L117" s="303">
        <v>189.45</v>
      </c>
      <c r="M117" s="303">
        <v>186.25</v>
      </c>
      <c r="N117" s="318">
        <v>16368000</v>
      </c>
      <c r="O117" s="319">
        <v>-2.710413694721826E-2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1300.9000000000001</v>
      </c>
      <c r="E118" s="315">
        <v>1305.4666666666665</v>
      </c>
      <c r="F118" s="316">
        <v>1282.633333333333</v>
      </c>
      <c r="G118" s="316">
        <v>1264.3666666666666</v>
      </c>
      <c r="H118" s="316">
        <v>1241.5333333333331</v>
      </c>
      <c r="I118" s="316">
        <v>1323.7333333333329</v>
      </c>
      <c r="J118" s="316">
        <v>1346.5666666666664</v>
      </c>
      <c r="K118" s="316">
        <v>1364.8333333333328</v>
      </c>
      <c r="L118" s="303">
        <v>1328.3</v>
      </c>
      <c r="M118" s="303">
        <v>1287.2</v>
      </c>
      <c r="N118" s="318">
        <v>1717947</v>
      </c>
      <c r="O118" s="319">
        <v>-3.2989690721649485E-2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864.9</v>
      </c>
      <c r="E119" s="315">
        <v>861.75</v>
      </c>
      <c r="F119" s="316">
        <v>852.5</v>
      </c>
      <c r="G119" s="316">
        <v>840.1</v>
      </c>
      <c r="H119" s="316">
        <v>830.85</v>
      </c>
      <c r="I119" s="316">
        <v>874.15</v>
      </c>
      <c r="J119" s="316">
        <v>883.4</v>
      </c>
      <c r="K119" s="316">
        <v>895.8</v>
      </c>
      <c r="L119" s="303">
        <v>871</v>
      </c>
      <c r="M119" s="303">
        <v>849.35</v>
      </c>
      <c r="N119" s="318">
        <v>1392300</v>
      </c>
      <c r="O119" s="319">
        <v>-9.0744101633393835E-3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212.9</v>
      </c>
      <c r="E120" s="315">
        <v>211.15</v>
      </c>
      <c r="F120" s="316">
        <v>208.35000000000002</v>
      </c>
      <c r="G120" s="316">
        <v>203.8</v>
      </c>
      <c r="H120" s="316">
        <v>201.00000000000003</v>
      </c>
      <c r="I120" s="316">
        <v>215.70000000000002</v>
      </c>
      <c r="J120" s="316">
        <v>218.50000000000003</v>
      </c>
      <c r="K120" s="316">
        <v>223.05</v>
      </c>
      <c r="L120" s="303">
        <v>213.95</v>
      </c>
      <c r="M120" s="303">
        <v>206.6</v>
      </c>
      <c r="N120" s="318">
        <v>23913300</v>
      </c>
      <c r="O120" s="319">
        <v>8.3362849769771791E-3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115.9</v>
      </c>
      <c r="E121" s="315">
        <v>114.83333333333333</v>
      </c>
      <c r="F121" s="316">
        <v>113.46666666666665</v>
      </c>
      <c r="G121" s="316">
        <v>111.03333333333333</v>
      </c>
      <c r="H121" s="316">
        <v>109.66666666666666</v>
      </c>
      <c r="I121" s="316">
        <v>117.26666666666665</v>
      </c>
      <c r="J121" s="316">
        <v>118.63333333333333</v>
      </c>
      <c r="K121" s="316">
        <v>121.06666666666665</v>
      </c>
      <c r="L121" s="303">
        <v>116.2</v>
      </c>
      <c r="M121" s="303">
        <v>112.4</v>
      </c>
      <c r="N121" s="318">
        <v>26550000</v>
      </c>
      <c r="O121" s="319">
        <v>2.2412199630314232E-2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1997.65</v>
      </c>
      <c r="E122" s="315">
        <v>2021.7166666666665</v>
      </c>
      <c r="F122" s="316">
        <v>1963.4333333333329</v>
      </c>
      <c r="G122" s="316">
        <v>1929.2166666666665</v>
      </c>
      <c r="H122" s="316">
        <v>1870.9333333333329</v>
      </c>
      <c r="I122" s="316">
        <v>2055.9333333333329</v>
      </c>
      <c r="J122" s="316">
        <v>2114.2166666666662</v>
      </c>
      <c r="K122" s="316">
        <v>2148.4333333333329</v>
      </c>
      <c r="L122" s="303">
        <v>2080</v>
      </c>
      <c r="M122" s="303">
        <v>1987.5</v>
      </c>
      <c r="N122" s="318">
        <v>36287840</v>
      </c>
      <c r="O122" s="319">
        <v>2.6265940026754076E-2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40.35</v>
      </c>
      <c r="E123" s="315">
        <v>40.449999999999996</v>
      </c>
      <c r="F123" s="316">
        <v>39.999999999999993</v>
      </c>
      <c r="G123" s="316">
        <v>39.65</v>
      </c>
      <c r="H123" s="316">
        <v>39.199999999999996</v>
      </c>
      <c r="I123" s="316">
        <v>40.79999999999999</v>
      </c>
      <c r="J123" s="316">
        <v>41.249999999999993</v>
      </c>
      <c r="K123" s="316">
        <v>41.599999999999987</v>
      </c>
      <c r="L123" s="303">
        <v>40.9</v>
      </c>
      <c r="M123" s="303">
        <v>40.1</v>
      </c>
      <c r="N123" s="318">
        <v>56297000</v>
      </c>
      <c r="O123" s="319">
        <v>-4.6653796653796653E-2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865</v>
      </c>
      <c r="E124" s="315">
        <v>856.91666666666663</v>
      </c>
      <c r="F124" s="316">
        <v>844.83333333333326</v>
      </c>
      <c r="G124" s="316">
        <v>824.66666666666663</v>
      </c>
      <c r="H124" s="316">
        <v>812.58333333333326</v>
      </c>
      <c r="I124" s="316">
        <v>877.08333333333326</v>
      </c>
      <c r="J124" s="316">
        <v>889.16666666666652</v>
      </c>
      <c r="K124" s="316">
        <v>909.33333333333326</v>
      </c>
      <c r="L124" s="303">
        <v>869</v>
      </c>
      <c r="M124" s="303">
        <v>836.75</v>
      </c>
      <c r="N124" s="318">
        <v>5244000</v>
      </c>
      <c r="O124" s="319">
        <v>1.5983725661145014E-2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240.3</v>
      </c>
      <c r="E125" s="315">
        <v>237.71666666666667</v>
      </c>
      <c r="F125" s="316">
        <v>233.83333333333334</v>
      </c>
      <c r="G125" s="316">
        <v>227.36666666666667</v>
      </c>
      <c r="H125" s="316">
        <v>223.48333333333335</v>
      </c>
      <c r="I125" s="316">
        <v>244.18333333333334</v>
      </c>
      <c r="J125" s="316">
        <v>248.06666666666666</v>
      </c>
      <c r="K125" s="316">
        <v>254.53333333333333</v>
      </c>
      <c r="L125" s="303">
        <v>241.6</v>
      </c>
      <c r="M125" s="303">
        <v>231.25</v>
      </c>
      <c r="N125" s="318">
        <v>119139000</v>
      </c>
      <c r="O125" s="319">
        <v>-1.3219033420300659E-2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24067.9</v>
      </c>
      <c r="E126" s="315">
        <v>23918.316666666669</v>
      </c>
      <c r="F126" s="316">
        <v>23689.433333333338</v>
      </c>
      <c r="G126" s="316">
        <v>23310.966666666667</v>
      </c>
      <c r="H126" s="316">
        <v>23082.083333333336</v>
      </c>
      <c r="I126" s="316">
        <v>24296.78333333334</v>
      </c>
      <c r="J126" s="316">
        <v>24525.666666666672</v>
      </c>
      <c r="K126" s="316">
        <v>24904.133333333342</v>
      </c>
      <c r="L126" s="303">
        <v>24147.200000000001</v>
      </c>
      <c r="M126" s="303">
        <v>23539.85</v>
      </c>
      <c r="N126" s="318">
        <v>131100</v>
      </c>
      <c r="O126" s="319">
        <v>6.5259117082533593E-3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1407</v>
      </c>
      <c r="E127" s="315">
        <v>1395.7666666666667</v>
      </c>
      <c r="F127" s="316">
        <v>1380.6833333333334</v>
      </c>
      <c r="G127" s="316">
        <v>1354.3666666666668</v>
      </c>
      <c r="H127" s="316">
        <v>1339.2833333333335</v>
      </c>
      <c r="I127" s="316">
        <v>1422.0833333333333</v>
      </c>
      <c r="J127" s="316">
        <v>1437.1666666666667</v>
      </c>
      <c r="K127" s="316">
        <v>1463.4833333333331</v>
      </c>
      <c r="L127" s="303">
        <v>1410.85</v>
      </c>
      <c r="M127" s="303">
        <v>1369.45</v>
      </c>
      <c r="N127" s="318">
        <v>1727550</v>
      </c>
      <c r="O127" s="319">
        <v>-1.6593613024420788E-2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5082.3</v>
      </c>
      <c r="E128" s="315">
        <v>5106.4833333333336</v>
      </c>
      <c r="F128" s="316">
        <v>5028.416666666667</v>
      </c>
      <c r="G128" s="316">
        <v>4974.5333333333338</v>
      </c>
      <c r="H128" s="316">
        <v>4896.4666666666672</v>
      </c>
      <c r="I128" s="316">
        <v>5160.3666666666668</v>
      </c>
      <c r="J128" s="316">
        <v>5238.4333333333325</v>
      </c>
      <c r="K128" s="316">
        <v>5292.3166666666666</v>
      </c>
      <c r="L128" s="303">
        <v>5184.55</v>
      </c>
      <c r="M128" s="303">
        <v>5052.6000000000004</v>
      </c>
      <c r="N128" s="318">
        <v>559250</v>
      </c>
      <c r="O128" s="319">
        <v>-4.6665246111229491E-2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863.8</v>
      </c>
      <c r="E129" s="315">
        <v>868.13333333333333</v>
      </c>
      <c r="F129" s="316">
        <v>853.66666666666663</v>
      </c>
      <c r="G129" s="316">
        <v>843.5333333333333</v>
      </c>
      <c r="H129" s="316">
        <v>829.06666666666661</v>
      </c>
      <c r="I129" s="316">
        <v>878.26666666666665</v>
      </c>
      <c r="J129" s="316">
        <v>892.73333333333335</v>
      </c>
      <c r="K129" s="316">
        <v>902.86666666666667</v>
      </c>
      <c r="L129" s="303">
        <v>882.6</v>
      </c>
      <c r="M129" s="303">
        <v>858</v>
      </c>
      <c r="N129" s="318">
        <v>3975586</v>
      </c>
      <c r="O129" s="319">
        <v>4.1408961398106146E-2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518.5</v>
      </c>
      <c r="E130" s="315">
        <v>519.25</v>
      </c>
      <c r="F130" s="316">
        <v>514.25</v>
      </c>
      <c r="G130" s="316">
        <v>510</v>
      </c>
      <c r="H130" s="316">
        <v>505</v>
      </c>
      <c r="I130" s="316">
        <v>523.5</v>
      </c>
      <c r="J130" s="316">
        <v>528.5</v>
      </c>
      <c r="K130" s="316">
        <v>532.75</v>
      </c>
      <c r="L130" s="303">
        <v>524.25</v>
      </c>
      <c r="M130" s="303">
        <v>515</v>
      </c>
      <c r="N130" s="318">
        <v>41162800</v>
      </c>
      <c r="O130" s="319">
        <v>6.7454203047423384E-3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416.25</v>
      </c>
      <c r="E131" s="315">
        <v>418.66666666666669</v>
      </c>
      <c r="F131" s="316">
        <v>412.33333333333337</v>
      </c>
      <c r="G131" s="316">
        <v>408.41666666666669</v>
      </c>
      <c r="H131" s="316">
        <v>402.08333333333337</v>
      </c>
      <c r="I131" s="316">
        <v>422.58333333333337</v>
      </c>
      <c r="J131" s="316">
        <v>428.91666666666674</v>
      </c>
      <c r="K131" s="316">
        <v>432.83333333333337</v>
      </c>
      <c r="L131" s="303">
        <v>425</v>
      </c>
      <c r="M131" s="303">
        <v>414.75</v>
      </c>
      <c r="N131" s="318">
        <v>5946000</v>
      </c>
      <c r="O131" s="319">
        <v>-3.0332681017612523E-2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323.10000000000002</v>
      </c>
      <c r="E132" s="315">
        <v>322.83333333333331</v>
      </c>
      <c r="F132" s="316">
        <v>319.26666666666665</v>
      </c>
      <c r="G132" s="316">
        <v>315.43333333333334</v>
      </c>
      <c r="H132" s="316">
        <v>311.86666666666667</v>
      </c>
      <c r="I132" s="316">
        <v>326.66666666666663</v>
      </c>
      <c r="J132" s="316">
        <v>330.23333333333335</v>
      </c>
      <c r="K132" s="316">
        <v>334.06666666666661</v>
      </c>
      <c r="L132" s="303">
        <v>326.39999999999998</v>
      </c>
      <c r="M132" s="303">
        <v>319</v>
      </c>
      <c r="N132" s="318">
        <v>4762000</v>
      </c>
      <c r="O132" s="319">
        <v>2.6735661923242778E-2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518.70000000000005</v>
      </c>
      <c r="E133" s="315">
        <v>518.13333333333333</v>
      </c>
      <c r="F133" s="316">
        <v>514.41666666666663</v>
      </c>
      <c r="G133" s="316">
        <v>510.13333333333333</v>
      </c>
      <c r="H133" s="316">
        <v>506.41666666666663</v>
      </c>
      <c r="I133" s="316">
        <v>522.41666666666663</v>
      </c>
      <c r="J133" s="316">
        <v>526.13333333333333</v>
      </c>
      <c r="K133" s="316">
        <v>530.41666666666663</v>
      </c>
      <c r="L133" s="303">
        <v>521.85</v>
      </c>
      <c r="M133" s="303">
        <v>513.85</v>
      </c>
      <c r="N133" s="318">
        <v>17571600</v>
      </c>
      <c r="O133" s="319">
        <v>-1.1918317771198663E-2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158.25</v>
      </c>
      <c r="E134" s="315">
        <v>156.61666666666667</v>
      </c>
      <c r="F134" s="316">
        <v>154.18333333333334</v>
      </c>
      <c r="G134" s="316">
        <v>150.11666666666667</v>
      </c>
      <c r="H134" s="316">
        <v>147.68333333333334</v>
      </c>
      <c r="I134" s="316">
        <v>160.68333333333334</v>
      </c>
      <c r="J134" s="316">
        <v>163.11666666666667</v>
      </c>
      <c r="K134" s="316">
        <v>167.18333333333334</v>
      </c>
      <c r="L134" s="303">
        <v>159.05000000000001</v>
      </c>
      <c r="M134" s="303">
        <v>152.55000000000001</v>
      </c>
      <c r="N134" s="318">
        <v>83049000</v>
      </c>
      <c r="O134" s="319">
        <v>-7.5272911906575271E-2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57.9</v>
      </c>
      <c r="E135" s="315">
        <v>57.433333333333337</v>
      </c>
      <c r="F135" s="316">
        <v>56.466666666666676</v>
      </c>
      <c r="G135" s="316">
        <v>55.033333333333339</v>
      </c>
      <c r="H135" s="316">
        <v>54.066666666666677</v>
      </c>
      <c r="I135" s="316">
        <v>58.866666666666674</v>
      </c>
      <c r="J135" s="316">
        <v>59.833333333333343</v>
      </c>
      <c r="K135" s="316">
        <v>61.266666666666673</v>
      </c>
      <c r="L135" s="303">
        <v>58.4</v>
      </c>
      <c r="M135" s="303">
        <v>56</v>
      </c>
      <c r="N135" s="318">
        <v>92448000</v>
      </c>
      <c r="O135" s="319">
        <v>5.1274178692047895E-2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524.54999999999995</v>
      </c>
      <c r="E136" s="315">
        <v>519.86666666666667</v>
      </c>
      <c r="F136" s="316">
        <v>506.93333333333339</v>
      </c>
      <c r="G136" s="316">
        <v>489.31666666666672</v>
      </c>
      <c r="H136" s="316">
        <v>476.38333333333344</v>
      </c>
      <c r="I136" s="316">
        <v>537.48333333333335</v>
      </c>
      <c r="J136" s="316">
        <v>550.41666666666652</v>
      </c>
      <c r="K136" s="316">
        <v>568.0333333333333</v>
      </c>
      <c r="L136" s="303">
        <v>532.79999999999995</v>
      </c>
      <c r="M136" s="303">
        <v>502.25</v>
      </c>
      <c r="N136" s="318">
        <v>39671200</v>
      </c>
      <c r="O136" s="319">
        <v>9.046728971962617E-2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2674.75</v>
      </c>
      <c r="E137" s="315">
        <v>2674.1666666666665</v>
      </c>
      <c r="F137" s="316">
        <v>2654.333333333333</v>
      </c>
      <c r="G137" s="316">
        <v>2633.9166666666665</v>
      </c>
      <c r="H137" s="316">
        <v>2614.083333333333</v>
      </c>
      <c r="I137" s="316">
        <v>2694.583333333333</v>
      </c>
      <c r="J137" s="316">
        <v>2714.4166666666661</v>
      </c>
      <c r="K137" s="316">
        <v>2734.833333333333</v>
      </c>
      <c r="L137" s="303">
        <v>2694</v>
      </c>
      <c r="M137" s="303">
        <v>2653.75</v>
      </c>
      <c r="N137" s="318">
        <v>7025400</v>
      </c>
      <c r="O137" s="319">
        <v>8.0495889113684303E-3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846.15</v>
      </c>
      <c r="E138" s="315">
        <v>844.71666666666658</v>
      </c>
      <c r="F138" s="316">
        <v>833.23333333333312</v>
      </c>
      <c r="G138" s="316">
        <v>820.31666666666649</v>
      </c>
      <c r="H138" s="316">
        <v>808.83333333333303</v>
      </c>
      <c r="I138" s="316">
        <v>857.63333333333321</v>
      </c>
      <c r="J138" s="316">
        <v>869.11666666666656</v>
      </c>
      <c r="K138" s="316">
        <v>882.0333333333333</v>
      </c>
      <c r="L138" s="303">
        <v>856.2</v>
      </c>
      <c r="M138" s="303">
        <v>831.8</v>
      </c>
      <c r="N138" s="318">
        <v>9817200</v>
      </c>
      <c r="O138" s="319">
        <v>-1.0522496371552975E-2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1302.0999999999999</v>
      </c>
      <c r="E139" s="315">
        <v>1294.6833333333334</v>
      </c>
      <c r="F139" s="316">
        <v>1284.8666666666668</v>
      </c>
      <c r="G139" s="316">
        <v>1267.6333333333334</v>
      </c>
      <c r="H139" s="316">
        <v>1257.8166666666668</v>
      </c>
      <c r="I139" s="316">
        <v>1311.9166666666667</v>
      </c>
      <c r="J139" s="316">
        <v>1321.7333333333333</v>
      </c>
      <c r="K139" s="316">
        <v>1338.9666666666667</v>
      </c>
      <c r="L139" s="303">
        <v>1304.5</v>
      </c>
      <c r="M139" s="303">
        <v>1277.45</v>
      </c>
      <c r="N139" s="318">
        <v>5674500</v>
      </c>
      <c r="O139" s="319">
        <v>-2.437137330754352E-2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2661.7</v>
      </c>
      <c r="E140" s="315">
        <v>2680.0666666666666</v>
      </c>
      <c r="F140" s="316">
        <v>2622.6333333333332</v>
      </c>
      <c r="G140" s="316">
        <v>2583.5666666666666</v>
      </c>
      <c r="H140" s="316">
        <v>2526.1333333333332</v>
      </c>
      <c r="I140" s="316">
        <v>2719.1333333333332</v>
      </c>
      <c r="J140" s="316">
        <v>2776.5666666666666</v>
      </c>
      <c r="K140" s="316">
        <v>2815.6333333333332</v>
      </c>
      <c r="L140" s="303">
        <v>2737.5</v>
      </c>
      <c r="M140" s="303">
        <v>2641</v>
      </c>
      <c r="N140" s="318">
        <v>861500</v>
      </c>
      <c r="O140" s="319">
        <v>-1.627176705680845E-2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308.39999999999998</v>
      </c>
      <c r="E141" s="315">
        <v>307.74999999999994</v>
      </c>
      <c r="F141" s="316">
        <v>305.7999999999999</v>
      </c>
      <c r="G141" s="316">
        <v>303.19999999999993</v>
      </c>
      <c r="H141" s="316">
        <v>301.24999999999989</v>
      </c>
      <c r="I141" s="316">
        <v>310.34999999999991</v>
      </c>
      <c r="J141" s="316">
        <v>312.29999999999995</v>
      </c>
      <c r="K141" s="316">
        <v>314.89999999999992</v>
      </c>
      <c r="L141" s="303">
        <v>309.7</v>
      </c>
      <c r="M141" s="303">
        <v>305.14999999999998</v>
      </c>
      <c r="N141" s="318">
        <v>2718000</v>
      </c>
      <c r="O141" s="319">
        <v>0.11576354679802955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477</v>
      </c>
      <c r="E142" s="315">
        <v>476.58333333333331</v>
      </c>
      <c r="F142" s="316">
        <v>470.71666666666664</v>
      </c>
      <c r="G142" s="316">
        <v>464.43333333333334</v>
      </c>
      <c r="H142" s="316">
        <v>458.56666666666666</v>
      </c>
      <c r="I142" s="316">
        <v>482.86666666666662</v>
      </c>
      <c r="J142" s="316">
        <v>488.73333333333329</v>
      </c>
      <c r="K142" s="316">
        <v>495.01666666666659</v>
      </c>
      <c r="L142" s="303">
        <v>482.45</v>
      </c>
      <c r="M142" s="303">
        <v>470.3</v>
      </c>
      <c r="N142" s="318">
        <v>5217800</v>
      </c>
      <c r="O142" s="319">
        <v>4.2517482517482517E-2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1041.75</v>
      </c>
      <c r="E143" s="315">
        <v>1039.95</v>
      </c>
      <c r="F143" s="316">
        <v>1030</v>
      </c>
      <c r="G143" s="316">
        <v>1018.25</v>
      </c>
      <c r="H143" s="316">
        <v>1008.3</v>
      </c>
      <c r="I143" s="316">
        <v>1051.7</v>
      </c>
      <c r="J143" s="316">
        <v>1061.6500000000003</v>
      </c>
      <c r="K143" s="316">
        <v>1073.4000000000001</v>
      </c>
      <c r="L143" s="303">
        <v>1049.9000000000001</v>
      </c>
      <c r="M143" s="303">
        <v>1028.2</v>
      </c>
      <c r="N143" s="318">
        <v>1545600</v>
      </c>
      <c r="O143" s="319">
        <v>1.2379642365887207E-2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4915.8</v>
      </c>
      <c r="E144" s="315">
        <v>4936.3</v>
      </c>
      <c r="F144" s="316">
        <v>4881.6500000000005</v>
      </c>
      <c r="G144" s="316">
        <v>4847.5</v>
      </c>
      <c r="H144" s="316">
        <v>4792.8500000000004</v>
      </c>
      <c r="I144" s="316">
        <v>4970.4500000000007</v>
      </c>
      <c r="J144" s="316">
        <v>5025.1000000000004</v>
      </c>
      <c r="K144" s="316">
        <v>5059.2500000000009</v>
      </c>
      <c r="L144" s="303">
        <v>4990.95</v>
      </c>
      <c r="M144" s="303">
        <v>4902.1499999999996</v>
      </c>
      <c r="N144" s="318">
        <v>1882800</v>
      </c>
      <c r="O144" s="319">
        <v>-6.5428450823132121E-3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431</v>
      </c>
      <c r="E145" s="315">
        <v>431.84999999999997</v>
      </c>
      <c r="F145" s="316">
        <v>427.69999999999993</v>
      </c>
      <c r="G145" s="316">
        <v>424.4</v>
      </c>
      <c r="H145" s="316">
        <v>420.24999999999994</v>
      </c>
      <c r="I145" s="316">
        <v>435.14999999999992</v>
      </c>
      <c r="J145" s="316">
        <v>439.2999999999999</v>
      </c>
      <c r="K145" s="316">
        <v>442.59999999999991</v>
      </c>
      <c r="L145" s="303">
        <v>436</v>
      </c>
      <c r="M145" s="303">
        <v>428.55</v>
      </c>
      <c r="N145" s="318">
        <v>20914400</v>
      </c>
      <c r="O145" s="319">
        <v>2.9631999999999999E-2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107.55</v>
      </c>
      <c r="E146" s="315">
        <v>108.11666666666667</v>
      </c>
      <c r="F146" s="316">
        <v>105.78333333333335</v>
      </c>
      <c r="G146" s="316">
        <v>104.01666666666667</v>
      </c>
      <c r="H146" s="316">
        <v>101.68333333333334</v>
      </c>
      <c r="I146" s="316">
        <v>109.88333333333335</v>
      </c>
      <c r="J146" s="316">
        <v>112.21666666666667</v>
      </c>
      <c r="K146" s="316">
        <v>113.98333333333336</v>
      </c>
      <c r="L146" s="303">
        <v>110.45</v>
      </c>
      <c r="M146" s="303">
        <v>106.35</v>
      </c>
      <c r="N146" s="318">
        <v>83867400</v>
      </c>
      <c r="O146" s="319">
        <v>2.8914590747330959E-3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775.85</v>
      </c>
      <c r="E147" s="315">
        <v>770.85</v>
      </c>
      <c r="F147" s="316">
        <v>762.55000000000007</v>
      </c>
      <c r="G147" s="316">
        <v>749.25</v>
      </c>
      <c r="H147" s="316">
        <v>740.95</v>
      </c>
      <c r="I147" s="316">
        <v>784.15000000000009</v>
      </c>
      <c r="J147" s="316">
        <v>792.45</v>
      </c>
      <c r="K147" s="316">
        <v>805.75000000000011</v>
      </c>
      <c r="L147" s="303">
        <v>779.15</v>
      </c>
      <c r="M147" s="303">
        <v>757.55</v>
      </c>
      <c r="N147" s="318">
        <v>3355000</v>
      </c>
      <c r="O147" s="319">
        <v>4.8437500000000001E-2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350.2</v>
      </c>
      <c r="E148" s="315">
        <v>348.81666666666666</v>
      </c>
      <c r="F148" s="316">
        <v>345.88333333333333</v>
      </c>
      <c r="G148" s="316">
        <v>341.56666666666666</v>
      </c>
      <c r="H148" s="316">
        <v>338.63333333333333</v>
      </c>
      <c r="I148" s="316">
        <v>353.13333333333333</v>
      </c>
      <c r="J148" s="316">
        <v>356.06666666666661</v>
      </c>
      <c r="K148" s="316">
        <v>360.38333333333333</v>
      </c>
      <c r="L148" s="303">
        <v>351.75</v>
      </c>
      <c r="M148" s="303">
        <v>344.5</v>
      </c>
      <c r="N148" s="318">
        <v>27641600</v>
      </c>
      <c r="O148" s="319">
        <v>4.6649703138252757E-2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190.4</v>
      </c>
      <c r="E149" s="315">
        <v>191.36666666666667</v>
      </c>
      <c r="F149" s="316">
        <v>187.28333333333336</v>
      </c>
      <c r="G149" s="316">
        <v>184.16666666666669</v>
      </c>
      <c r="H149" s="316">
        <v>180.08333333333337</v>
      </c>
      <c r="I149" s="316">
        <v>194.48333333333335</v>
      </c>
      <c r="J149" s="316">
        <v>198.56666666666666</v>
      </c>
      <c r="K149" s="316">
        <v>201.68333333333334</v>
      </c>
      <c r="L149" s="303">
        <v>195.45</v>
      </c>
      <c r="M149" s="303">
        <v>188.25</v>
      </c>
      <c r="N149" s="318">
        <v>32679000</v>
      </c>
      <c r="O149" s="319">
        <v>3.5948644793152636E-2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44153</v>
      </c>
    </row>
    <row r="7" spans="1:15">
      <c r="A7"/>
    </row>
    <row r="8" spans="1:15" ht="28.5" customHeight="1">
      <c r="A8" s="578" t="s">
        <v>16</v>
      </c>
      <c r="B8" s="579" t="s">
        <v>18</v>
      </c>
      <c r="C8" s="577" t="s">
        <v>19</v>
      </c>
      <c r="D8" s="577" t="s">
        <v>20</v>
      </c>
      <c r="E8" s="577" t="s">
        <v>21</v>
      </c>
      <c r="F8" s="577"/>
      <c r="G8" s="577"/>
      <c r="H8" s="577" t="s">
        <v>22</v>
      </c>
      <c r="I8" s="577"/>
      <c r="J8" s="577"/>
      <c r="K8" s="273"/>
      <c r="L8" s="281"/>
      <c r="M8" s="281"/>
    </row>
    <row r="9" spans="1:15" ht="36" customHeight="1">
      <c r="A9" s="573"/>
      <c r="B9" s="575"/>
      <c r="C9" s="580" t="s">
        <v>23</v>
      </c>
      <c r="D9" s="580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12874.2</v>
      </c>
      <c r="D10" s="302">
        <v>12868.449999999999</v>
      </c>
      <c r="E10" s="302">
        <v>12802.849999999999</v>
      </c>
      <c r="F10" s="302">
        <v>12731.5</v>
      </c>
      <c r="G10" s="302">
        <v>12665.9</v>
      </c>
      <c r="H10" s="302">
        <v>12939.799999999997</v>
      </c>
      <c r="I10" s="302">
        <v>13005.4</v>
      </c>
      <c r="J10" s="302">
        <v>13076.749999999996</v>
      </c>
      <c r="K10" s="301">
        <v>12934.05</v>
      </c>
      <c r="L10" s="301">
        <v>12797.1</v>
      </c>
      <c r="M10" s="306"/>
    </row>
    <row r="11" spans="1:15">
      <c r="A11" s="300">
        <v>2</v>
      </c>
      <c r="B11" s="276" t="s">
        <v>220</v>
      </c>
      <c r="C11" s="303">
        <v>29181.3</v>
      </c>
      <c r="D11" s="278">
        <v>29047.816666666669</v>
      </c>
      <c r="E11" s="278">
        <v>28856.383333333339</v>
      </c>
      <c r="F11" s="278">
        <v>28531.466666666671</v>
      </c>
      <c r="G11" s="278">
        <v>28340.03333333334</v>
      </c>
      <c r="H11" s="278">
        <v>29372.733333333337</v>
      </c>
      <c r="I11" s="278">
        <v>29564.166666666664</v>
      </c>
      <c r="J11" s="278">
        <v>29889.083333333336</v>
      </c>
      <c r="K11" s="303">
        <v>29239.25</v>
      </c>
      <c r="L11" s="303">
        <v>28722.9</v>
      </c>
      <c r="M11" s="306"/>
    </row>
    <row r="12" spans="1:15">
      <c r="A12" s="300">
        <v>3</v>
      </c>
      <c r="B12" s="284" t="s">
        <v>221</v>
      </c>
      <c r="C12" s="303">
        <v>1422.7</v>
      </c>
      <c r="D12" s="278">
        <v>1428.95</v>
      </c>
      <c r="E12" s="278">
        <v>1413.7</v>
      </c>
      <c r="F12" s="278">
        <v>1404.7</v>
      </c>
      <c r="G12" s="278">
        <v>1389.45</v>
      </c>
      <c r="H12" s="278">
        <v>1437.95</v>
      </c>
      <c r="I12" s="278">
        <v>1453.2</v>
      </c>
      <c r="J12" s="278">
        <v>1462.2</v>
      </c>
      <c r="K12" s="303">
        <v>1444.2</v>
      </c>
      <c r="L12" s="303">
        <v>1419.95</v>
      </c>
      <c r="M12" s="306"/>
    </row>
    <row r="13" spans="1:15">
      <c r="A13" s="300">
        <v>4</v>
      </c>
      <c r="B13" s="276" t="s">
        <v>222</v>
      </c>
      <c r="C13" s="303">
        <v>3390.45</v>
      </c>
      <c r="D13" s="278">
        <v>3396.7166666666672</v>
      </c>
      <c r="E13" s="278">
        <v>3378.0333333333342</v>
      </c>
      <c r="F13" s="278">
        <v>3365.6166666666672</v>
      </c>
      <c r="G13" s="278">
        <v>3346.9333333333343</v>
      </c>
      <c r="H13" s="278">
        <v>3409.1333333333341</v>
      </c>
      <c r="I13" s="278">
        <v>3427.8166666666666</v>
      </c>
      <c r="J13" s="278">
        <v>3440.233333333334</v>
      </c>
      <c r="K13" s="303">
        <v>3415.4</v>
      </c>
      <c r="L13" s="303">
        <v>3384.3</v>
      </c>
      <c r="M13" s="306"/>
    </row>
    <row r="14" spans="1:15">
      <c r="A14" s="300">
        <v>5</v>
      </c>
      <c r="B14" s="276" t="s">
        <v>223</v>
      </c>
      <c r="C14" s="303">
        <v>21488.55</v>
      </c>
      <c r="D14" s="278">
        <v>21518.733333333334</v>
      </c>
      <c r="E14" s="278">
        <v>21331.266666666666</v>
      </c>
      <c r="F14" s="278">
        <v>21173.983333333334</v>
      </c>
      <c r="G14" s="278">
        <v>20986.516666666666</v>
      </c>
      <c r="H14" s="278">
        <v>21676.016666666666</v>
      </c>
      <c r="I14" s="278">
        <v>21863.483333333334</v>
      </c>
      <c r="J14" s="278">
        <v>22020.766666666666</v>
      </c>
      <c r="K14" s="303">
        <v>21706.2</v>
      </c>
      <c r="L14" s="303">
        <v>21361.45</v>
      </c>
      <c r="M14" s="306"/>
    </row>
    <row r="15" spans="1:15">
      <c r="A15" s="300">
        <v>6</v>
      </c>
      <c r="B15" s="276" t="s">
        <v>224</v>
      </c>
      <c r="C15" s="303">
        <v>2500.25</v>
      </c>
      <c r="D15" s="278">
        <v>2511.6166666666668</v>
      </c>
      <c r="E15" s="278">
        <v>2483.4333333333334</v>
      </c>
      <c r="F15" s="278">
        <v>2466.6166666666668</v>
      </c>
      <c r="G15" s="278">
        <v>2438.4333333333334</v>
      </c>
      <c r="H15" s="278">
        <v>2528.4333333333334</v>
      </c>
      <c r="I15" s="278">
        <v>2556.6166666666668</v>
      </c>
      <c r="J15" s="278">
        <v>2573.4333333333334</v>
      </c>
      <c r="K15" s="303">
        <v>2539.8000000000002</v>
      </c>
      <c r="L15" s="303">
        <v>2494.8000000000002</v>
      </c>
      <c r="M15" s="306"/>
    </row>
    <row r="16" spans="1:15">
      <c r="A16" s="300">
        <v>7</v>
      </c>
      <c r="B16" s="276" t="s">
        <v>225</v>
      </c>
      <c r="C16" s="303">
        <v>5188.05</v>
      </c>
      <c r="D16" s="278">
        <v>5171.9833333333336</v>
      </c>
      <c r="E16" s="278">
        <v>5150.916666666667</v>
      </c>
      <c r="F16" s="278">
        <v>5113.7833333333338</v>
      </c>
      <c r="G16" s="278">
        <v>5092.7166666666672</v>
      </c>
      <c r="H16" s="278">
        <v>5209.1166666666668</v>
      </c>
      <c r="I16" s="278">
        <v>5230.1833333333325</v>
      </c>
      <c r="J16" s="278">
        <v>5267.3166666666666</v>
      </c>
      <c r="K16" s="303">
        <v>5193.05</v>
      </c>
      <c r="L16" s="303">
        <v>5134.8500000000004</v>
      </c>
      <c r="M16" s="306"/>
    </row>
    <row r="17" spans="1:13">
      <c r="A17" s="300">
        <v>8</v>
      </c>
      <c r="B17" s="276" t="s">
        <v>802</v>
      </c>
      <c r="C17" s="276">
        <v>1128.1500000000001</v>
      </c>
      <c r="D17" s="278">
        <v>1126.3833333333334</v>
      </c>
      <c r="E17" s="278">
        <v>1111.7666666666669</v>
      </c>
      <c r="F17" s="278">
        <v>1095.3833333333334</v>
      </c>
      <c r="G17" s="278">
        <v>1080.7666666666669</v>
      </c>
      <c r="H17" s="278">
        <v>1142.7666666666669</v>
      </c>
      <c r="I17" s="278">
        <v>1157.3833333333332</v>
      </c>
      <c r="J17" s="278">
        <v>1173.7666666666669</v>
      </c>
      <c r="K17" s="276">
        <v>1141</v>
      </c>
      <c r="L17" s="276">
        <v>1110</v>
      </c>
      <c r="M17" s="276">
        <v>4.7449399999999997</v>
      </c>
    </row>
    <row r="18" spans="1:13">
      <c r="A18" s="300">
        <v>9</v>
      </c>
      <c r="B18" s="276" t="s">
        <v>295</v>
      </c>
      <c r="C18" s="276">
        <v>15280.15</v>
      </c>
      <c r="D18" s="278">
        <v>15360.050000000001</v>
      </c>
      <c r="E18" s="278">
        <v>15170.100000000002</v>
      </c>
      <c r="F18" s="278">
        <v>15060.050000000001</v>
      </c>
      <c r="G18" s="278">
        <v>14870.100000000002</v>
      </c>
      <c r="H18" s="278">
        <v>15470.100000000002</v>
      </c>
      <c r="I18" s="278">
        <v>15660.050000000003</v>
      </c>
      <c r="J18" s="278">
        <v>15770.100000000002</v>
      </c>
      <c r="K18" s="276">
        <v>15550</v>
      </c>
      <c r="L18" s="276">
        <v>15250</v>
      </c>
      <c r="M18" s="276">
        <v>0.15912999999999999</v>
      </c>
    </row>
    <row r="19" spans="1:13">
      <c r="A19" s="300">
        <v>10</v>
      </c>
      <c r="B19" s="276" t="s">
        <v>227</v>
      </c>
      <c r="C19" s="276">
        <v>81.650000000000006</v>
      </c>
      <c r="D19" s="278">
        <v>82.066666666666677</v>
      </c>
      <c r="E19" s="278">
        <v>79.683333333333351</v>
      </c>
      <c r="F19" s="278">
        <v>77.716666666666669</v>
      </c>
      <c r="G19" s="278">
        <v>75.333333333333343</v>
      </c>
      <c r="H19" s="278">
        <v>84.03333333333336</v>
      </c>
      <c r="I19" s="278">
        <v>86.416666666666686</v>
      </c>
      <c r="J19" s="278">
        <v>88.383333333333368</v>
      </c>
      <c r="K19" s="276">
        <v>84.45</v>
      </c>
      <c r="L19" s="276">
        <v>80.099999999999994</v>
      </c>
      <c r="M19" s="276">
        <v>63.322319999999998</v>
      </c>
    </row>
    <row r="20" spans="1:13">
      <c r="A20" s="300">
        <v>11</v>
      </c>
      <c r="B20" s="276" t="s">
        <v>228</v>
      </c>
      <c r="C20" s="276">
        <v>157.85</v>
      </c>
      <c r="D20" s="278">
        <v>157.36666666666667</v>
      </c>
      <c r="E20" s="278">
        <v>154.98333333333335</v>
      </c>
      <c r="F20" s="278">
        <v>152.11666666666667</v>
      </c>
      <c r="G20" s="278">
        <v>149.73333333333335</v>
      </c>
      <c r="H20" s="278">
        <v>160.23333333333335</v>
      </c>
      <c r="I20" s="278">
        <v>162.61666666666667</v>
      </c>
      <c r="J20" s="278">
        <v>165.48333333333335</v>
      </c>
      <c r="K20" s="276">
        <v>159.75</v>
      </c>
      <c r="L20" s="276">
        <v>154.5</v>
      </c>
      <c r="M20" s="276">
        <v>17.90034</v>
      </c>
    </row>
    <row r="21" spans="1:13">
      <c r="A21" s="300">
        <v>12</v>
      </c>
      <c r="B21" s="276" t="s">
        <v>38</v>
      </c>
      <c r="C21" s="276">
        <v>1694.8</v>
      </c>
      <c r="D21" s="278">
        <v>1696.6666666666667</v>
      </c>
      <c r="E21" s="278">
        <v>1669.4333333333334</v>
      </c>
      <c r="F21" s="278">
        <v>1644.0666666666666</v>
      </c>
      <c r="G21" s="278">
        <v>1616.8333333333333</v>
      </c>
      <c r="H21" s="278">
        <v>1722.0333333333335</v>
      </c>
      <c r="I21" s="278">
        <v>1749.2666666666667</v>
      </c>
      <c r="J21" s="278">
        <v>1774.6333333333337</v>
      </c>
      <c r="K21" s="276">
        <v>1723.9</v>
      </c>
      <c r="L21" s="276">
        <v>1671.3</v>
      </c>
      <c r="M21" s="276">
        <v>26.26953</v>
      </c>
    </row>
    <row r="22" spans="1:13">
      <c r="A22" s="300">
        <v>13</v>
      </c>
      <c r="B22" s="276" t="s">
        <v>296</v>
      </c>
      <c r="C22" s="276">
        <v>292.3</v>
      </c>
      <c r="D22" s="278">
        <v>276.15000000000003</v>
      </c>
      <c r="E22" s="278">
        <v>258.70000000000005</v>
      </c>
      <c r="F22" s="278">
        <v>225.10000000000002</v>
      </c>
      <c r="G22" s="278">
        <v>207.65000000000003</v>
      </c>
      <c r="H22" s="278">
        <v>309.75000000000006</v>
      </c>
      <c r="I22" s="278">
        <v>327.2</v>
      </c>
      <c r="J22" s="278">
        <v>360.80000000000007</v>
      </c>
      <c r="K22" s="276">
        <v>293.60000000000002</v>
      </c>
      <c r="L22" s="276">
        <v>242.55</v>
      </c>
      <c r="M22" s="276">
        <v>151.44640999999999</v>
      </c>
    </row>
    <row r="23" spans="1:13">
      <c r="A23" s="300">
        <v>14</v>
      </c>
      <c r="B23" s="276" t="s">
        <v>41</v>
      </c>
      <c r="C23" s="276">
        <v>379.65</v>
      </c>
      <c r="D23" s="278">
        <v>377.55</v>
      </c>
      <c r="E23" s="278">
        <v>368.35</v>
      </c>
      <c r="F23" s="278">
        <v>357.05</v>
      </c>
      <c r="G23" s="278">
        <v>347.85</v>
      </c>
      <c r="H23" s="278">
        <v>388.85</v>
      </c>
      <c r="I23" s="278">
        <v>398.04999999999995</v>
      </c>
      <c r="J23" s="278">
        <v>409.35</v>
      </c>
      <c r="K23" s="276">
        <v>386.75</v>
      </c>
      <c r="L23" s="276">
        <v>366.25</v>
      </c>
      <c r="M23" s="276">
        <v>111.92618</v>
      </c>
    </row>
    <row r="24" spans="1:13">
      <c r="A24" s="300">
        <v>15</v>
      </c>
      <c r="B24" s="276" t="s">
        <v>43</v>
      </c>
      <c r="C24" s="276">
        <v>37.5</v>
      </c>
      <c r="D24" s="278">
        <v>37.216666666666669</v>
      </c>
      <c r="E24" s="278">
        <v>36.683333333333337</v>
      </c>
      <c r="F24" s="278">
        <v>35.866666666666667</v>
      </c>
      <c r="G24" s="278">
        <v>35.333333333333336</v>
      </c>
      <c r="H24" s="278">
        <v>38.033333333333339</v>
      </c>
      <c r="I24" s="278">
        <v>38.56666666666667</v>
      </c>
      <c r="J24" s="278">
        <v>39.38333333333334</v>
      </c>
      <c r="K24" s="276">
        <v>37.75</v>
      </c>
      <c r="L24" s="276">
        <v>36.4</v>
      </c>
      <c r="M24" s="276">
        <v>111.99945</v>
      </c>
    </row>
    <row r="25" spans="1:13">
      <c r="A25" s="300">
        <v>16</v>
      </c>
      <c r="B25" s="276" t="s">
        <v>298</v>
      </c>
      <c r="C25" s="276">
        <v>368.65</v>
      </c>
      <c r="D25" s="278">
        <v>360.45</v>
      </c>
      <c r="E25" s="278">
        <v>347.5</v>
      </c>
      <c r="F25" s="278">
        <v>326.35000000000002</v>
      </c>
      <c r="G25" s="278">
        <v>313.40000000000003</v>
      </c>
      <c r="H25" s="278">
        <v>381.59999999999997</v>
      </c>
      <c r="I25" s="278">
        <v>394.5499999999999</v>
      </c>
      <c r="J25" s="278">
        <v>415.69999999999993</v>
      </c>
      <c r="K25" s="276">
        <v>373.4</v>
      </c>
      <c r="L25" s="276">
        <v>339.3</v>
      </c>
      <c r="M25" s="276">
        <v>26.796150000000001</v>
      </c>
    </row>
    <row r="26" spans="1:13">
      <c r="A26" s="300">
        <v>17</v>
      </c>
      <c r="B26" s="276" t="s">
        <v>229</v>
      </c>
      <c r="C26" s="276">
        <v>1552.15</v>
      </c>
      <c r="D26" s="278">
        <v>1551.3166666666666</v>
      </c>
      <c r="E26" s="278">
        <v>1536.8333333333333</v>
      </c>
      <c r="F26" s="278">
        <v>1521.5166666666667</v>
      </c>
      <c r="G26" s="278">
        <v>1507.0333333333333</v>
      </c>
      <c r="H26" s="278">
        <v>1566.6333333333332</v>
      </c>
      <c r="I26" s="278">
        <v>1581.1166666666668</v>
      </c>
      <c r="J26" s="278">
        <v>1596.4333333333332</v>
      </c>
      <c r="K26" s="276">
        <v>1565.8</v>
      </c>
      <c r="L26" s="276">
        <v>1536</v>
      </c>
      <c r="M26" s="276">
        <v>1.35842</v>
      </c>
    </row>
    <row r="27" spans="1:13">
      <c r="A27" s="300">
        <v>18</v>
      </c>
      <c r="B27" s="276" t="s">
        <v>230</v>
      </c>
      <c r="C27" s="276">
        <v>2677.8</v>
      </c>
      <c r="D27" s="278">
        <v>2685.6</v>
      </c>
      <c r="E27" s="278">
        <v>2659.2</v>
      </c>
      <c r="F27" s="278">
        <v>2640.6</v>
      </c>
      <c r="G27" s="278">
        <v>2614.1999999999998</v>
      </c>
      <c r="H27" s="278">
        <v>2704.2</v>
      </c>
      <c r="I27" s="278">
        <v>2730.6000000000004</v>
      </c>
      <c r="J27" s="278">
        <v>2749.2</v>
      </c>
      <c r="K27" s="276">
        <v>2712</v>
      </c>
      <c r="L27" s="276">
        <v>2667</v>
      </c>
      <c r="M27" s="276">
        <v>2.0342199999999999</v>
      </c>
    </row>
    <row r="28" spans="1:13">
      <c r="A28" s="300">
        <v>19</v>
      </c>
      <c r="B28" s="276" t="s">
        <v>45</v>
      </c>
      <c r="C28" s="276">
        <v>832.9</v>
      </c>
      <c r="D28" s="278">
        <v>830.13333333333333</v>
      </c>
      <c r="E28" s="278">
        <v>823.86666666666667</v>
      </c>
      <c r="F28" s="278">
        <v>814.83333333333337</v>
      </c>
      <c r="G28" s="278">
        <v>808.56666666666672</v>
      </c>
      <c r="H28" s="278">
        <v>839.16666666666663</v>
      </c>
      <c r="I28" s="278">
        <v>845.43333333333328</v>
      </c>
      <c r="J28" s="278">
        <v>854.46666666666658</v>
      </c>
      <c r="K28" s="276">
        <v>836.4</v>
      </c>
      <c r="L28" s="276">
        <v>821.1</v>
      </c>
      <c r="M28" s="276">
        <v>5.35893</v>
      </c>
    </row>
    <row r="29" spans="1:13">
      <c r="A29" s="300">
        <v>20</v>
      </c>
      <c r="B29" s="276" t="s">
        <v>46</v>
      </c>
      <c r="C29" s="276">
        <v>268.05</v>
      </c>
      <c r="D29" s="278">
        <v>266.68333333333334</v>
      </c>
      <c r="E29" s="278">
        <v>261.36666666666667</v>
      </c>
      <c r="F29" s="278">
        <v>254.68333333333334</v>
      </c>
      <c r="G29" s="278">
        <v>249.36666666666667</v>
      </c>
      <c r="H29" s="278">
        <v>273.36666666666667</v>
      </c>
      <c r="I29" s="278">
        <v>278.68333333333339</v>
      </c>
      <c r="J29" s="278">
        <v>285.36666666666667</v>
      </c>
      <c r="K29" s="276">
        <v>272</v>
      </c>
      <c r="L29" s="276">
        <v>260</v>
      </c>
      <c r="M29" s="276">
        <v>132.07472000000001</v>
      </c>
    </row>
    <row r="30" spans="1:13">
      <c r="A30" s="300">
        <v>21</v>
      </c>
      <c r="B30" s="276" t="s">
        <v>47</v>
      </c>
      <c r="C30" s="276">
        <v>2307.35</v>
      </c>
      <c r="D30" s="278">
        <v>2305</v>
      </c>
      <c r="E30" s="278">
        <v>2268.4</v>
      </c>
      <c r="F30" s="278">
        <v>2229.4500000000003</v>
      </c>
      <c r="G30" s="278">
        <v>2192.8500000000004</v>
      </c>
      <c r="H30" s="278">
        <v>2343.9499999999998</v>
      </c>
      <c r="I30" s="278">
        <v>2380.5500000000002</v>
      </c>
      <c r="J30" s="278">
        <v>2419.4999999999995</v>
      </c>
      <c r="K30" s="276">
        <v>2341.6</v>
      </c>
      <c r="L30" s="276">
        <v>2266.0500000000002</v>
      </c>
      <c r="M30" s="276">
        <v>18.323340000000002</v>
      </c>
    </row>
    <row r="31" spans="1:13">
      <c r="A31" s="300">
        <v>22</v>
      </c>
      <c r="B31" s="276" t="s">
        <v>48</v>
      </c>
      <c r="C31" s="276">
        <v>173.05</v>
      </c>
      <c r="D31" s="278">
        <v>170.78333333333333</v>
      </c>
      <c r="E31" s="278">
        <v>166.86666666666667</v>
      </c>
      <c r="F31" s="278">
        <v>160.68333333333334</v>
      </c>
      <c r="G31" s="278">
        <v>156.76666666666668</v>
      </c>
      <c r="H31" s="278">
        <v>176.96666666666667</v>
      </c>
      <c r="I31" s="278">
        <v>180.88333333333335</v>
      </c>
      <c r="J31" s="278">
        <v>187.06666666666666</v>
      </c>
      <c r="K31" s="276">
        <v>174.7</v>
      </c>
      <c r="L31" s="276">
        <v>164.6</v>
      </c>
      <c r="M31" s="276">
        <v>105.85162</v>
      </c>
    </row>
    <row r="32" spans="1:13">
      <c r="A32" s="300">
        <v>23</v>
      </c>
      <c r="B32" s="276" t="s">
        <v>49</v>
      </c>
      <c r="C32" s="276">
        <v>91.75</v>
      </c>
      <c r="D32" s="278">
        <v>92</v>
      </c>
      <c r="E32" s="278">
        <v>90.85</v>
      </c>
      <c r="F32" s="278">
        <v>89.949999999999989</v>
      </c>
      <c r="G32" s="278">
        <v>88.799999999999983</v>
      </c>
      <c r="H32" s="278">
        <v>92.9</v>
      </c>
      <c r="I32" s="278">
        <v>94.050000000000011</v>
      </c>
      <c r="J32" s="278">
        <v>94.950000000000017</v>
      </c>
      <c r="K32" s="276">
        <v>93.15</v>
      </c>
      <c r="L32" s="276">
        <v>91.1</v>
      </c>
      <c r="M32" s="276">
        <v>276.49088999999998</v>
      </c>
    </row>
    <row r="33" spans="1:13">
      <c r="A33" s="300">
        <v>24</v>
      </c>
      <c r="B33" s="276" t="s">
        <v>51</v>
      </c>
      <c r="C33" s="276">
        <v>2187.65</v>
      </c>
      <c r="D33" s="278">
        <v>2197.1833333333334</v>
      </c>
      <c r="E33" s="278">
        <v>2172.4666666666667</v>
      </c>
      <c r="F33" s="278">
        <v>2157.2833333333333</v>
      </c>
      <c r="G33" s="278">
        <v>2132.5666666666666</v>
      </c>
      <c r="H33" s="278">
        <v>2212.3666666666668</v>
      </c>
      <c r="I33" s="278">
        <v>2237.0833333333339</v>
      </c>
      <c r="J33" s="278">
        <v>2252.2666666666669</v>
      </c>
      <c r="K33" s="276">
        <v>2221.9</v>
      </c>
      <c r="L33" s="276">
        <v>2182</v>
      </c>
      <c r="M33" s="276">
        <v>16.992930000000001</v>
      </c>
    </row>
    <row r="34" spans="1:13">
      <c r="A34" s="300">
        <v>25</v>
      </c>
      <c r="B34" s="276" t="s">
        <v>226</v>
      </c>
      <c r="C34" s="276">
        <v>891.85</v>
      </c>
      <c r="D34" s="278">
        <v>882.08333333333337</v>
      </c>
      <c r="E34" s="278">
        <v>859.76666666666677</v>
      </c>
      <c r="F34" s="278">
        <v>827.68333333333339</v>
      </c>
      <c r="G34" s="278">
        <v>805.36666666666679</v>
      </c>
      <c r="H34" s="278">
        <v>914.16666666666674</v>
      </c>
      <c r="I34" s="278">
        <v>936.48333333333335</v>
      </c>
      <c r="J34" s="278">
        <v>968.56666666666672</v>
      </c>
      <c r="K34" s="276">
        <v>904.4</v>
      </c>
      <c r="L34" s="276">
        <v>850</v>
      </c>
      <c r="M34" s="276">
        <v>19.315989999999999</v>
      </c>
    </row>
    <row r="35" spans="1:13">
      <c r="A35" s="300">
        <v>26</v>
      </c>
      <c r="B35" s="276" t="s">
        <v>53</v>
      </c>
      <c r="C35" s="276">
        <v>855.6</v>
      </c>
      <c r="D35" s="278">
        <v>859.98333333333323</v>
      </c>
      <c r="E35" s="278">
        <v>844.06666666666649</v>
      </c>
      <c r="F35" s="278">
        <v>832.5333333333333</v>
      </c>
      <c r="G35" s="278">
        <v>816.61666666666656</v>
      </c>
      <c r="H35" s="278">
        <v>871.51666666666642</v>
      </c>
      <c r="I35" s="278">
        <v>887.43333333333317</v>
      </c>
      <c r="J35" s="278">
        <v>898.96666666666636</v>
      </c>
      <c r="K35" s="276">
        <v>875.9</v>
      </c>
      <c r="L35" s="276">
        <v>848.45</v>
      </c>
      <c r="M35" s="276">
        <v>55.854909999999997</v>
      </c>
    </row>
    <row r="36" spans="1:13">
      <c r="A36" s="300">
        <v>27</v>
      </c>
      <c r="B36" s="276" t="s">
        <v>55</v>
      </c>
      <c r="C36" s="276">
        <v>628.79999999999995</v>
      </c>
      <c r="D36" s="278">
        <v>622.9</v>
      </c>
      <c r="E36" s="278">
        <v>614.9</v>
      </c>
      <c r="F36" s="278">
        <v>601</v>
      </c>
      <c r="G36" s="278">
        <v>593</v>
      </c>
      <c r="H36" s="278">
        <v>636.79999999999995</v>
      </c>
      <c r="I36" s="278">
        <v>644.79999999999995</v>
      </c>
      <c r="J36" s="278">
        <v>658.69999999999993</v>
      </c>
      <c r="K36" s="276">
        <v>630.9</v>
      </c>
      <c r="L36" s="276">
        <v>609</v>
      </c>
      <c r="M36" s="276">
        <v>259.60059999999999</v>
      </c>
    </row>
    <row r="37" spans="1:13">
      <c r="A37" s="300">
        <v>28</v>
      </c>
      <c r="B37" s="276" t="s">
        <v>56</v>
      </c>
      <c r="C37" s="276">
        <v>3045.15</v>
      </c>
      <c r="D37" s="278">
        <v>3030.1666666666665</v>
      </c>
      <c r="E37" s="278">
        <v>3011.4333333333329</v>
      </c>
      <c r="F37" s="278">
        <v>2977.7166666666662</v>
      </c>
      <c r="G37" s="278">
        <v>2958.9833333333327</v>
      </c>
      <c r="H37" s="278">
        <v>3063.8833333333332</v>
      </c>
      <c r="I37" s="278">
        <v>3082.6166666666668</v>
      </c>
      <c r="J37" s="278">
        <v>3116.3333333333335</v>
      </c>
      <c r="K37" s="276">
        <v>3048.9</v>
      </c>
      <c r="L37" s="276">
        <v>2996.45</v>
      </c>
      <c r="M37" s="276">
        <v>5.0113500000000002</v>
      </c>
    </row>
    <row r="38" spans="1:13">
      <c r="A38" s="300">
        <v>29</v>
      </c>
      <c r="B38" s="276" t="s">
        <v>58</v>
      </c>
      <c r="C38" s="276">
        <v>7365.35</v>
      </c>
      <c r="D38" s="278">
        <v>7341.3166666666666</v>
      </c>
      <c r="E38" s="278">
        <v>7275.0333333333328</v>
      </c>
      <c r="F38" s="278">
        <v>7184.7166666666662</v>
      </c>
      <c r="G38" s="278">
        <v>7118.4333333333325</v>
      </c>
      <c r="H38" s="278">
        <v>7431.6333333333332</v>
      </c>
      <c r="I38" s="278">
        <v>7497.9166666666679</v>
      </c>
      <c r="J38" s="278">
        <v>7588.2333333333336</v>
      </c>
      <c r="K38" s="276">
        <v>7407.6</v>
      </c>
      <c r="L38" s="276">
        <v>7251</v>
      </c>
      <c r="M38" s="276">
        <v>11.725440000000001</v>
      </c>
    </row>
    <row r="39" spans="1:13">
      <c r="A39" s="300">
        <v>30</v>
      </c>
      <c r="B39" s="276" t="s">
        <v>232</v>
      </c>
      <c r="C39" s="276">
        <v>2712.95</v>
      </c>
      <c r="D39" s="278">
        <v>2713.9833333333331</v>
      </c>
      <c r="E39" s="278">
        <v>2651.9666666666662</v>
      </c>
      <c r="F39" s="278">
        <v>2590.9833333333331</v>
      </c>
      <c r="G39" s="278">
        <v>2528.9666666666662</v>
      </c>
      <c r="H39" s="278">
        <v>2774.9666666666662</v>
      </c>
      <c r="I39" s="278">
        <v>2836.9833333333336</v>
      </c>
      <c r="J39" s="278">
        <v>2897.9666666666662</v>
      </c>
      <c r="K39" s="276">
        <v>2776</v>
      </c>
      <c r="L39" s="276">
        <v>2653</v>
      </c>
      <c r="M39" s="276">
        <v>1.26745</v>
      </c>
    </row>
    <row r="40" spans="1:13">
      <c r="A40" s="300">
        <v>31</v>
      </c>
      <c r="B40" s="276" t="s">
        <v>59</v>
      </c>
      <c r="C40" s="276">
        <v>4488</v>
      </c>
      <c r="D40" s="278">
        <v>4445.6500000000005</v>
      </c>
      <c r="E40" s="278">
        <v>4387.3500000000013</v>
      </c>
      <c r="F40" s="278">
        <v>4286.7000000000007</v>
      </c>
      <c r="G40" s="278">
        <v>4228.4000000000015</v>
      </c>
      <c r="H40" s="278">
        <v>4546.3000000000011</v>
      </c>
      <c r="I40" s="278">
        <v>4604.6000000000004</v>
      </c>
      <c r="J40" s="278">
        <v>4705.2500000000009</v>
      </c>
      <c r="K40" s="276">
        <v>4503.95</v>
      </c>
      <c r="L40" s="276">
        <v>4345</v>
      </c>
      <c r="M40" s="276">
        <v>58.515230000000003</v>
      </c>
    </row>
    <row r="41" spans="1:13">
      <c r="A41" s="300">
        <v>32</v>
      </c>
      <c r="B41" s="276" t="s">
        <v>60</v>
      </c>
      <c r="C41" s="276">
        <v>1613.1</v>
      </c>
      <c r="D41" s="278">
        <v>1604.7</v>
      </c>
      <c r="E41" s="278">
        <v>1584.4</v>
      </c>
      <c r="F41" s="278">
        <v>1555.7</v>
      </c>
      <c r="G41" s="278">
        <v>1535.4</v>
      </c>
      <c r="H41" s="278">
        <v>1633.4</v>
      </c>
      <c r="I41" s="278">
        <v>1653.6999999999998</v>
      </c>
      <c r="J41" s="278">
        <v>1682.4</v>
      </c>
      <c r="K41" s="276">
        <v>1625</v>
      </c>
      <c r="L41" s="276">
        <v>1576</v>
      </c>
      <c r="M41" s="276">
        <v>14.77904</v>
      </c>
    </row>
    <row r="42" spans="1:13">
      <c r="A42" s="300">
        <v>33</v>
      </c>
      <c r="B42" s="276" t="s">
        <v>233</v>
      </c>
      <c r="C42" s="276">
        <v>352.65</v>
      </c>
      <c r="D42" s="278">
        <v>351.51666666666665</v>
      </c>
      <c r="E42" s="278">
        <v>348.13333333333333</v>
      </c>
      <c r="F42" s="278">
        <v>343.61666666666667</v>
      </c>
      <c r="G42" s="278">
        <v>340.23333333333335</v>
      </c>
      <c r="H42" s="278">
        <v>356.0333333333333</v>
      </c>
      <c r="I42" s="278">
        <v>359.41666666666663</v>
      </c>
      <c r="J42" s="278">
        <v>363.93333333333328</v>
      </c>
      <c r="K42" s="276">
        <v>354.9</v>
      </c>
      <c r="L42" s="276">
        <v>347</v>
      </c>
      <c r="M42" s="276">
        <v>110.71629</v>
      </c>
    </row>
    <row r="43" spans="1:13">
      <c r="A43" s="300">
        <v>34</v>
      </c>
      <c r="B43" s="276" t="s">
        <v>61</v>
      </c>
      <c r="C43" s="276">
        <v>47.55</v>
      </c>
      <c r="D43" s="278">
        <v>47.383333333333326</v>
      </c>
      <c r="E43" s="278">
        <v>46.866666666666653</v>
      </c>
      <c r="F43" s="278">
        <v>46.18333333333333</v>
      </c>
      <c r="G43" s="278">
        <v>45.666666666666657</v>
      </c>
      <c r="H43" s="278">
        <v>48.066666666666649</v>
      </c>
      <c r="I43" s="278">
        <v>48.583333333333329</v>
      </c>
      <c r="J43" s="278">
        <v>49.266666666666644</v>
      </c>
      <c r="K43" s="276">
        <v>47.9</v>
      </c>
      <c r="L43" s="276">
        <v>46.7</v>
      </c>
      <c r="M43" s="276">
        <v>214.94470999999999</v>
      </c>
    </row>
    <row r="44" spans="1:13">
      <c r="A44" s="300">
        <v>35</v>
      </c>
      <c r="B44" s="276" t="s">
        <v>62</v>
      </c>
      <c r="C44" s="276">
        <v>40.9</v>
      </c>
      <c r="D44" s="278">
        <v>41.050000000000004</v>
      </c>
      <c r="E44" s="278">
        <v>40.600000000000009</v>
      </c>
      <c r="F44" s="278">
        <v>40.300000000000004</v>
      </c>
      <c r="G44" s="278">
        <v>39.850000000000009</v>
      </c>
      <c r="H44" s="278">
        <v>41.350000000000009</v>
      </c>
      <c r="I44" s="278">
        <v>41.800000000000011</v>
      </c>
      <c r="J44" s="278">
        <v>42.100000000000009</v>
      </c>
      <c r="K44" s="276">
        <v>41.5</v>
      </c>
      <c r="L44" s="276">
        <v>40.75</v>
      </c>
      <c r="M44" s="276">
        <v>17.760829999999999</v>
      </c>
    </row>
    <row r="45" spans="1:13">
      <c r="A45" s="300">
        <v>36</v>
      </c>
      <c r="B45" s="276" t="s">
        <v>63</v>
      </c>
      <c r="C45" s="276">
        <v>1376.65</v>
      </c>
      <c r="D45" s="278">
        <v>1368.3500000000001</v>
      </c>
      <c r="E45" s="278">
        <v>1356.7000000000003</v>
      </c>
      <c r="F45" s="278">
        <v>1336.7500000000002</v>
      </c>
      <c r="G45" s="278">
        <v>1325.1000000000004</v>
      </c>
      <c r="H45" s="278">
        <v>1388.3000000000002</v>
      </c>
      <c r="I45" s="278">
        <v>1399.9500000000003</v>
      </c>
      <c r="J45" s="278">
        <v>1419.9</v>
      </c>
      <c r="K45" s="276">
        <v>1380</v>
      </c>
      <c r="L45" s="276">
        <v>1348.4</v>
      </c>
      <c r="M45" s="276">
        <v>5.9770200000000004</v>
      </c>
    </row>
    <row r="46" spans="1:13">
      <c r="A46" s="300">
        <v>37</v>
      </c>
      <c r="B46" s="276" t="s">
        <v>234</v>
      </c>
      <c r="C46" s="276">
        <v>1278.75</v>
      </c>
      <c r="D46" s="278">
        <v>1273.0166666666667</v>
      </c>
      <c r="E46" s="278">
        <v>1256.0333333333333</v>
      </c>
      <c r="F46" s="278">
        <v>1233.3166666666666</v>
      </c>
      <c r="G46" s="278">
        <v>1216.3333333333333</v>
      </c>
      <c r="H46" s="278">
        <v>1295.7333333333333</v>
      </c>
      <c r="I46" s="278">
        <v>1312.7166666666665</v>
      </c>
      <c r="J46" s="278">
        <v>1335.4333333333334</v>
      </c>
      <c r="K46" s="276">
        <v>1290</v>
      </c>
      <c r="L46" s="276">
        <v>1250.3</v>
      </c>
      <c r="M46" s="276">
        <v>0.82060999999999995</v>
      </c>
    </row>
    <row r="47" spans="1:13">
      <c r="A47" s="300">
        <v>38</v>
      </c>
      <c r="B47" s="276" t="s">
        <v>65</v>
      </c>
      <c r="C47" s="276">
        <v>96.15</v>
      </c>
      <c r="D47" s="278">
        <v>96.55</v>
      </c>
      <c r="E47" s="278">
        <v>95.35</v>
      </c>
      <c r="F47" s="278">
        <v>94.55</v>
      </c>
      <c r="G47" s="278">
        <v>93.35</v>
      </c>
      <c r="H47" s="278">
        <v>97.35</v>
      </c>
      <c r="I47" s="278">
        <v>98.550000000000011</v>
      </c>
      <c r="J47" s="278">
        <v>99.35</v>
      </c>
      <c r="K47" s="276">
        <v>97.75</v>
      </c>
      <c r="L47" s="276">
        <v>95.75</v>
      </c>
      <c r="M47" s="276">
        <v>45.36016</v>
      </c>
    </row>
    <row r="48" spans="1:13">
      <c r="A48" s="300">
        <v>39</v>
      </c>
      <c r="B48" s="276" t="s">
        <v>66</v>
      </c>
      <c r="C48" s="276">
        <v>647.1</v>
      </c>
      <c r="D48" s="278">
        <v>647.21666666666658</v>
      </c>
      <c r="E48" s="278">
        <v>639.43333333333317</v>
      </c>
      <c r="F48" s="278">
        <v>631.76666666666654</v>
      </c>
      <c r="G48" s="278">
        <v>623.98333333333312</v>
      </c>
      <c r="H48" s="278">
        <v>654.88333333333321</v>
      </c>
      <c r="I48" s="278">
        <v>662.66666666666674</v>
      </c>
      <c r="J48" s="278">
        <v>670.33333333333326</v>
      </c>
      <c r="K48" s="276">
        <v>655</v>
      </c>
      <c r="L48" s="276">
        <v>639.54999999999995</v>
      </c>
      <c r="M48" s="276">
        <v>8.1319300000000005</v>
      </c>
    </row>
    <row r="49" spans="1:13">
      <c r="A49" s="300">
        <v>40</v>
      </c>
      <c r="B49" s="276" t="s">
        <v>67</v>
      </c>
      <c r="C49" s="276">
        <v>495</v>
      </c>
      <c r="D49" s="278">
        <v>493.7</v>
      </c>
      <c r="E49" s="278">
        <v>487.79999999999995</v>
      </c>
      <c r="F49" s="278">
        <v>480.59999999999997</v>
      </c>
      <c r="G49" s="278">
        <v>474.69999999999993</v>
      </c>
      <c r="H49" s="278">
        <v>500.9</v>
      </c>
      <c r="I49" s="278">
        <v>506.79999999999995</v>
      </c>
      <c r="J49" s="278">
        <v>514</v>
      </c>
      <c r="K49" s="276">
        <v>499.6</v>
      </c>
      <c r="L49" s="276">
        <v>486.5</v>
      </c>
      <c r="M49" s="276">
        <v>32.3904</v>
      </c>
    </row>
    <row r="50" spans="1:13">
      <c r="A50" s="300">
        <v>41</v>
      </c>
      <c r="B50" s="276" t="s">
        <v>69</v>
      </c>
      <c r="C50" s="276">
        <v>484.55</v>
      </c>
      <c r="D50" s="278">
        <v>486.91666666666669</v>
      </c>
      <c r="E50" s="278">
        <v>478.88333333333338</v>
      </c>
      <c r="F50" s="278">
        <v>473.2166666666667</v>
      </c>
      <c r="G50" s="278">
        <v>465.18333333333339</v>
      </c>
      <c r="H50" s="278">
        <v>492.58333333333337</v>
      </c>
      <c r="I50" s="278">
        <v>500.61666666666667</v>
      </c>
      <c r="J50" s="278">
        <v>506.28333333333336</v>
      </c>
      <c r="K50" s="276">
        <v>494.95</v>
      </c>
      <c r="L50" s="276">
        <v>481.25</v>
      </c>
      <c r="M50" s="276">
        <v>186.99305000000001</v>
      </c>
    </row>
    <row r="51" spans="1:13">
      <c r="A51" s="300">
        <v>42</v>
      </c>
      <c r="B51" s="276" t="s">
        <v>70</v>
      </c>
      <c r="C51" s="276">
        <v>28.25</v>
      </c>
      <c r="D51" s="278">
        <v>28.316666666666666</v>
      </c>
      <c r="E51" s="278">
        <v>28.033333333333331</v>
      </c>
      <c r="F51" s="278">
        <v>27.816666666666666</v>
      </c>
      <c r="G51" s="278">
        <v>27.533333333333331</v>
      </c>
      <c r="H51" s="278">
        <v>28.533333333333331</v>
      </c>
      <c r="I51" s="278">
        <v>28.81666666666667</v>
      </c>
      <c r="J51" s="278">
        <v>29.033333333333331</v>
      </c>
      <c r="K51" s="276">
        <v>28.6</v>
      </c>
      <c r="L51" s="276">
        <v>28.1</v>
      </c>
      <c r="M51" s="276">
        <v>156.66967</v>
      </c>
    </row>
    <row r="52" spans="1:13">
      <c r="A52" s="300">
        <v>43</v>
      </c>
      <c r="B52" s="276" t="s">
        <v>71</v>
      </c>
      <c r="C52" s="276">
        <v>428.15</v>
      </c>
      <c r="D52" s="278">
        <v>429.13333333333338</v>
      </c>
      <c r="E52" s="278">
        <v>421.91666666666674</v>
      </c>
      <c r="F52" s="278">
        <v>415.68333333333334</v>
      </c>
      <c r="G52" s="278">
        <v>408.4666666666667</v>
      </c>
      <c r="H52" s="278">
        <v>435.36666666666679</v>
      </c>
      <c r="I52" s="278">
        <v>442.58333333333337</v>
      </c>
      <c r="J52" s="278">
        <v>448.81666666666683</v>
      </c>
      <c r="K52" s="276">
        <v>436.35</v>
      </c>
      <c r="L52" s="276">
        <v>422.9</v>
      </c>
      <c r="M52" s="276">
        <v>34.596730000000001</v>
      </c>
    </row>
    <row r="53" spans="1:13">
      <c r="A53" s="300">
        <v>44</v>
      </c>
      <c r="B53" s="276" t="s">
        <v>72</v>
      </c>
      <c r="C53" s="276">
        <v>11621.15</v>
      </c>
      <c r="D53" s="278">
        <v>11724.766666666668</v>
      </c>
      <c r="E53" s="278">
        <v>11481.433333333336</v>
      </c>
      <c r="F53" s="278">
        <v>11341.716666666667</v>
      </c>
      <c r="G53" s="278">
        <v>11098.383333333335</v>
      </c>
      <c r="H53" s="278">
        <v>11864.483333333337</v>
      </c>
      <c r="I53" s="278">
        <v>12107.816666666669</v>
      </c>
      <c r="J53" s="278">
        <v>12247.533333333338</v>
      </c>
      <c r="K53" s="276">
        <v>11968.1</v>
      </c>
      <c r="L53" s="276">
        <v>11585.05</v>
      </c>
      <c r="M53" s="276">
        <v>0.85397999999999996</v>
      </c>
    </row>
    <row r="54" spans="1:13">
      <c r="A54" s="300">
        <v>45</v>
      </c>
      <c r="B54" s="276" t="s">
        <v>74</v>
      </c>
      <c r="C54" s="276">
        <v>394.65</v>
      </c>
      <c r="D54" s="278">
        <v>400.58333333333331</v>
      </c>
      <c r="E54" s="278">
        <v>386.16666666666663</v>
      </c>
      <c r="F54" s="278">
        <v>377.68333333333334</v>
      </c>
      <c r="G54" s="278">
        <v>363.26666666666665</v>
      </c>
      <c r="H54" s="278">
        <v>409.06666666666661</v>
      </c>
      <c r="I54" s="278">
        <v>423.48333333333323</v>
      </c>
      <c r="J54" s="278">
        <v>431.96666666666658</v>
      </c>
      <c r="K54" s="276">
        <v>415</v>
      </c>
      <c r="L54" s="276">
        <v>392.1</v>
      </c>
      <c r="M54" s="276">
        <v>221.48246</v>
      </c>
    </row>
    <row r="55" spans="1:13">
      <c r="A55" s="300">
        <v>46</v>
      </c>
      <c r="B55" s="276" t="s">
        <v>75</v>
      </c>
      <c r="C55" s="276">
        <v>3509.8</v>
      </c>
      <c r="D55" s="278">
        <v>3521.4</v>
      </c>
      <c r="E55" s="278">
        <v>3492.8</v>
      </c>
      <c r="F55" s="278">
        <v>3475.8</v>
      </c>
      <c r="G55" s="278">
        <v>3447.2000000000003</v>
      </c>
      <c r="H55" s="278">
        <v>3538.4</v>
      </c>
      <c r="I55" s="278">
        <v>3566.9999999999995</v>
      </c>
      <c r="J55" s="278">
        <v>3584</v>
      </c>
      <c r="K55" s="276">
        <v>3550</v>
      </c>
      <c r="L55" s="276">
        <v>3504.4</v>
      </c>
      <c r="M55" s="276">
        <v>6.9464300000000003</v>
      </c>
    </row>
    <row r="56" spans="1:13">
      <c r="A56" s="300">
        <v>47</v>
      </c>
      <c r="B56" s="276" t="s">
        <v>76</v>
      </c>
      <c r="C56" s="276">
        <v>429.85</v>
      </c>
      <c r="D56" s="278">
        <v>429.93333333333334</v>
      </c>
      <c r="E56" s="278">
        <v>425.91666666666669</v>
      </c>
      <c r="F56" s="278">
        <v>421.98333333333335</v>
      </c>
      <c r="G56" s="278">
        <v>417.9666666666667</v>
      </c>
      <c r="H56" s="278">
        <v>433.86666666666667</v>
      </c>
      <c r="I56" s="278">
        <v>437.88333333333333</v>
      </c>
      <c r="J56" s="278">
        <v>441.81666666666666</v>
      </c>
      <c r="K56" s="276">
        <v>433.95</v>
      </c>
      <c r="L56" s="276">
        <v>426</v>
      </c>
      <c r="M56" s="276">
        <v>38.499200000000002</v>
      </c>
    </row>
    <row r="57" spans="1:13">
      <c r="A57" s="300">
        <v>48</v>
      </c>
      <c r="B57" s="276" t="s">
        <v>77</v>
      </c>
      <c r="C57" s="276">
        <v>92.45</v>
      </c>
      <c r="D57" s="278">
        <v>92.75</v>
      </c>
      <c r="E57" s="278">
        <v>91.75</v>
      </c>
      <c r="F57" s="278">
        <v>91.05</v>
      </c>
      <c r="G57" s="278">
        <v>90.05</v>
      </c>
      <c r="H57" s="278">
        <v>93.45</v>
      </c>
      <c r="I57" s="278">
        <v>94.45</v>
      </c>
      <c r="J57" s="278">
        <v>95.15</v>
      </c>
      <c r="K57" s="276">
        <v>93.75</v>
      </c>
      <c r="L57" s="276">
        <v>92.05</v>
      </c>
      <c r="M57" s="276">
        <v>61.696449999999999</v>
      </c>
    </row>
    <row r="58" spans="1:13">
      <c r="A58" s="300">
        <v>49</v>
      </c>
      <c r="B58" s="276" t="s">
        <v>78</v>
      </c>
      <c r="C58" s="276">
        <v>116</v>
      </c>
      <c r="D58" s="278">
        <v>116.40000000000002</v>
      </c>
      <c r="E58" s="278">
        <v>115.00000000000004</v>
      </c>
      <c r="F58" s="278">
        <v>114.00000000000003</v>
      </c>
      <c r="G58" s="278">
        <v>112.60000000000005</v>
      </c>
      <c r="H58" s="278">
        <v>117.40000000000003</v>
      </c>
      <c r="I58" s="278">
        <v>118.80000000000001</v>
      </c>
      <c r="J58" s="278">
        <v>119.80000000000003</v>
      </c>
      <c r="K58" s="276">
        <v>117.8</v>
      </c>
      <c r="L58" s="276">
        <v>115.4</v>
      </c>
      <c r="M58" s="276">
        <v>17.187470000000001</v>
      </c>
    </row>
    <row r="59" spans="1:13">
      <c r="A59" s="300">
        <v>50</v>
      </c>
      <c r="B59" s="276" t="s">
        <v>81</v>
      </c>
      <c r="C59" s="276">
        <v>582.5</v>
      </c>
      <c r="D59" s="278">
        <v>583.2166666666667</v>
      </c>
      <c r="E59" s="278">
        <v>578.43333333333339</v>
      </c>
      <c r="F59" s="278">
        <v>574.36666666666667</v>
      </c>
      <c r="G59" s="278">
        <v>569.58333333333337</v>
      </c>
      <c r="H59" s="278">
        <v>587.28333333333342</v>
      </c>
      <c r="I59" s="278">
        <v>592.06666666666672</v>
      </c>
      <c r="J59" s="278">
        <v>596.13333333333344</v>
      </c>
      <c r="K59" s="276">
        <v>588</v>
      </c>
      <c r="L59" s="276">
        <v>579.15</v>
      </c>
      <c r="M59" s="276">
        <v>1.53874</v>
      </c>
    </row>
    <row r="60" spans="1:13">
      <c r="A60" s="300">
        <v>51</v>
      </c>
      <c r="B60" s="276" t="s">
        <v>82</v>
      </c>
      <c r="C60" s="276">
        <v>322.5</v>
      </c>
      <c r="D60" s="278">
        <v>318.90000000000003</v>
      </c>
      <c r="E60" s="278">
        <v>313.30000000000007</v>
      </c>
      <c r="F60" s="278">
        <v>304.10000000000002</v>
      </c>
      <c r="G60" s="278">
        <v>298.50000000000006</v>
      </c>
      <c r="H60" s="278">
        <v>328.10000000000008</v>
      </c>
      <c r="I60" s="278">
        <v>333.7000000000001</v>
      </c>
      <c r="J60" s="278">
        <v>342.90000000000009</v>
      </c>
      <c r="K60" s="276">
        <v>324.5</v>
      </c>
      <c r="L60" s="276">
        <v>309.7</v>
      </c>
      <c r="M60" s="276">
        <v>49.441009999999999</v>
      </c>
    </row>
    <row r="61" spans="1:13">
      <c r="A61" s="300">
        <v>52</v>
      </c>
      <c r="B61" s="276" t="s">
        <v>83</v>
      </c>
      <c r="C61" s="276">
        <v>742.55</v>
      </c>
      <c r="D61" s="278">
        <v>742.81666666666661</v>
      </c>
      <c r="E61" s="278">
        <v>733.73333333333323</v>
      </c>
      <c r="F61" s="278">
        <v>724.91666666666663</v>
      </c>
      <c r="G61" s="278">
        <v>715.83333333333326</v>
      </c>
      <c r="H61" s="278">
        <v>751.63333333333321</v>
      </c>
      <c r="I61" s="278">
        <v>760.7166666666667</v>
      </c>
      <c r="J61" s="278">
        <v>769.53333333333319</v>
      </c>
      <c r="K61" s="276">
        <v>751.9</v>
      </c>
      <c r="L61" s="276">
        <v>734</v>
      </c>
      <c r="M61" s="276">
        <v>73.132890000000003</v>
      </c>
    </row>
    <row r="62" spans="1:13">
      <c r="A62" s="300">
        <v>53</v>
      </c>
      <c r="B62" s="276" t="s">
        <v>84</v>
      </c>
      <c r="C62" s="276">
        <v>128.69999999999999</v>
      </c>
      <c r="D62" s="278">
        <v>128.4</v>
      </c>
      <c r="E62" s="278">
        <v>127.5</v>
      </c>
      <c r="F62" s="278">
        <v>126.3</v>
      </c>
      <c r="G62" s="278">
        <v>125.39999999999999</v>
      </c>
      <c r="H62" s="278">
        <v>129.60000000000002</v>
      </c>
      <c r="I62" s="278">
        <v>130.50000000000006</v>
      </c>
      <c r="J62" s="278">
        <v>131.70000000000002</v>
      </c>
      <c r="K62" s="276">
        <v>129.30000000000001</v>
      </c>
      <c r="L62" s="276">
        <v>127.2</v>
      </c>
      <c r="M62" s="276">
        <v>203.69193999999999</v>
      </c>
    </row>
    <row r="63" spans="1:13">
      <c r="A63" s="300">
        <v>54</v>
      </c>
      <c r="B63" s="276" t="s">
        <v>3634</v>
      </c>
      <c r="C63" s="276">
        <v>2303.9</v>
      </c>
      <c r="D63" s="278">
        <v>2301.75</v>
      </c>
      <c r="E63" s="278">
        <v>2274.5</v>
      </c>
      <c r="F63" s="278">
        <v>2245.1</v>
      </c>
      <c r="G63" s="278">
        <v>2217.85</v>
      </c>
      <c r="H63" s="278">
        <v>2331.15</v>
      </c>
      <c r="I63" s="278">
        <v>2358.4</v>
      </c>
      <c r="J63" s="278">
        <v>2387.8000000000002</v>
      </c>
      <c r="K63" s="276">
        <v>2329</v>
      </c>
      <c r="L63" s="276">
        <v>2272.35</v>
      </c>
      <c r="M63" s="276">
        <v>2.7368399999999999</v>
      </c>
    </row>
    <row r="64" spans="1:13">
      <c r="A64" s="300">
        <v>55</v>
      </c>
      <c r="B64" s="276" t="s">
        <v>85</v>
      </c>
      <c r="C64" s="276">
        <v>1533.45</v>
      </c>
      <c r="D64" s="278">
        <v>1526.4166666666667</v>
      </c>
      <c r="E64" s="278">
        <v>1510.8333333333335</v>
      </c>
      <c r="F64" s="278">
        <v>1488.2166666666667</v>
      </c>
      <c r="G64" s="278">
        <v>1472.6333333333334</v>
      </c>
      <c r="H64" s="278">
        <v>1549.0333333333335</v>
      </c>
      <c r="I64" s="278">
        <v>1564.616666666667</v>
      </c>
      <c r="J64" s="278">
        <v>1587.2333333333336</v>
      </c>
      <c r="K64" s="276">
        <v>1542</v>
      </c>
      <c r="L64" s="276">
        <v>1503.8</v>
      </c>
      <c r="M64" s="276">
        <v>7.3858800000000002</v>
      </c>
    </row>
    <row r="65" spans="1:13">
      <c r="A65" s="300">
        <v>56</v>
      </c>
      <c r="B65" s="276" t="s">
        <v>86</v>
      </c>
      <c r="C65" s="276">
        <v>409.05</v>
      </c>
      <c r="D65" s="278">
        <v>409.28333333333336</v>
      </c>
      <c r="E65" s="278">
        <v>401.7166666666667</v>
      </c>
      <c r="F65" s="278">
        <v>394.38333333333333</v>
      </c>
      <c r="G65" s="278">
        <v>386.81666666666666</v>
      </c>
      <c r="H65" s="278">
        <v>416.61666666666673</v>
      </c>
      <c r="I65" s="278">
        <v>424.18333333333345</v>
      </c>
      <c r="J65" s="278">
        <v>431.51666666666677</v>
      </c>
      <c r="K65" s="276">
        <v>416.85</v>
      </c>
      <c r="L65" s="276">
        <v>401.95</v>
      </c>
      <c r="M65" s="276">
        <v>29.922360000000001</v>
      </c>
    </row>
    <row r="66" spans="1:13">
      <c r="A66" s="300">
        <v>57</v>
      </c>
      <c r="B66" s="276" t="s">
        <v>236</v>
      </c>
      <c r="C66" s="276">
        <v>789.55</v>
      </c>
      <c r="D66" s="278">
        <v>776.51666666666677</v>
      </c>
      <c r="E66" s="278">
        <v>760.03333333333353</v>
      </c>
      <c r="F66" s="278">
        <v>730.51666666666677</v>
      </c>
      <c r="G66" s="278">
        <v>714.03333333333353</v>
      </c>
      <c r="H66" s="278">
        <v>806.03333333333353</v>
      </c>
      <c r="I66" s="278">
        <v>822.51666666666688</v>
      </c>
      <c r="J66" s="278">
        <v>852.03333333333353</v>
      </c>
      <c r="K66" s="276">
        <v>793</v>
      </c>
      <c r="L66" s="276">
        <v>747</v>
      </c>
      <c r="M66" s="276">
        <v>6.0698100000000004</v>
      </c>
    </row>
    <row r="67" spans="1:13">
      <c r="A67" s="300">
        <v>58</v>
      </c>
      <c r="B67" s="276" t="s">
        <v>237</v>
      </c>
      <c r="C67" s="276">
        <v>294.3</v>
      </c>
      <c r="D67" s="278">
        <v>294.3</v>
      </c>
      <c r="E67" s="278">
        <v>288.20000000000005</v>
      </c>
      <c r="F67" s="278">
        <v>282.10000000000002</v>
      </c>
      <c r="G67" s="278">
        <v>276.00000000000006</v>
      </c>
      <c r="H67" s="278">
        <v>300.40000000000003</v>
      </c>
      <c r="I67" s="278">
        <v>306.50000000000006</v>
      </c>
      <c r="J67" s="278">
        <v>312.60000000000002</v>
      </c>
      <c r="K67" s="276">
        <v>300.39999999999998</v>
      </c>
      <c r="L67" s="276">
        <v>288.2</v>
      </c>
      <c r="M67" s="276">
        <v>20.225159999999999</v>
      </c>
    </row>
    <row r="68" spans="1:13">
      <c r="A68" s="300">
        <v>59</v>
      </c>
      <c r="B68" s="276" t="s">
        <v>235</v>
      </c>
      <c r="C68" s="276">
        <v>188.1</v>
      </c>
      <c r="D68" s="278">
        <v>187.78333333333333</v>
      </c>
      <c r="E68" s="278">
        <v>183.56666666666666</v>
      </c>
      <c r="F68" s="278">
        <v>179.03333333333333</v>
      </c>
      <c r="G68" s="278">
        <v>174.81666666666666</v>
      </c>
      <c r="H68" s="278">
        <v>192.31666666666666</v>
      </c>
      <c r="I68" s="278">
        <v>196.5333333333333</v>
      </c>
      <c r="J68" s="278">
        <v>201.06666666666666</v>
      </c>
      <c r="K68" s="276">
        <v>192</v>
      </c>
      <c r="L68" s="276">
        <v>183.25</v>
      </c>
      <c r="M68" s="276">
        <v>22.794550000000001</v>
      </c>
    </row>
    <row r="69" spans="1:13">
      <c r="A69" s="300">
        <v>60</v>
      </c>
      <c r="B69" s="276" t="s">
        <v>87</v>
      </c>
      <c r="C69" s="276">
        <v>493</v>
      </c>
      <c r="D69" s="278">
        <v>490.13333333333338</v>
      </c>
      <c r="E69" s="278">
        <v>482.36666666666679</v>
      </c>
      <c r="F69" s="278">
        <v>471.73333333333341</v>
      </c>
      <c r="G69" s="278">
        <v>463.96666666666681</v>
      </c>
      <c r="H69" s="278">
        <v>500.76666666666677</v>
      </c>
      <c r="I69" s="278">
        <v>508.5333333333333</v>
      </c>
      <c r="J69" s="278">
        <v>519.16666666666674</v>
      </c>
      <c r="K69" s="276">
        <v>497.9</v>
      </c>
      <c r="L69" s="276">
        <v>479.5</v>
      </c>
      <c r="M69" s="276">
        <v>26.519200000000001</v>
      </c>
    </row>
    <row r="70" spans="1:13">
      <c r="A70" s="300">
        <v>61</v>
      </c>
      <c r="B70" s="276" t="s">
        <v>88</v>
      </c>
      <c r="C70" s="276">
        <v>511.65</v>
      </c>
      <c r="D70" s="278">
        <v>514.44999999999993</v>
      </c>
      <c r="E70" s="278">
        <v>506.69999999999982</v>
      </c>
      <c r="F70" s="278">
        <v>501.74999999999989</v>
      </c>
      <c r="G70" s="278">
        <v>493.99999999999977</v>
      </c>
      <c r="H70" s="278">
        <v>519.39999999999986</v>
      </c>
      <c r="I70" s="278">
        <v>527.15000000000009</v>
      </c>
      <c r="J70" s="278">
        <v>532.09999999999991</v>
      </c>
      <c r="K70" s="276">
        <v>522.20000000000005</v>
      </c>
      <c r="L70" s="276">
        <v>509.5</v>
      </c>
      <c r="M70" s="276">
        <v>30.163640000000001</v>
      </c>
    </row>
    <row r="71" spans="1:13">
      <c r="A71" s="300">
        <v>62</v>
      </c>
      <c r="B71" s="276" t="s">
        <v>238</v>
      </c>
      <c r="C71" s="276">
        <v>982</v>
      </c>
      <c r="D71" s="278">
        <v>977.30000000000007</v>
      </c>
      <c r="E71" s="278">
        <v>964.70000000000016</v>
      </c>
      <c r="F71" s="278">
        <v>947.40000000000009</v>
      </c>
      <c r="G71" s="278">
        <v>934.80000000000018</v>
      </c>
      <c r="H71" s="278">
        <v>994.60000000000014</v>
      </c>
      <c r="I71" s="278">
        <v>1007.2</v>
      </c>
      <c r="J71" s="278">
        <v>1024.5</v>
      </c>
      <c r="K71" s="276">
        <v>989.9</v>
      </c>
      <c r="L71" s="276">
        <v>960</v>
      </c>
      <c r="M71" s="276">
        <v>3.05803</v>
      </c>
    </row>
    <row r="72" spans="1:13">
      <c r="A72" s="300">
        <v>63</v>
      </c>
      <c r="B72" s="276" t="s">
        <v>91</v>
      </c>
      <c r="C72" s="276">
        <v>3427</v>
      </c>
      <c r="D72" s="278">
        <v>3437.3333333333335</v>
      </c>
      <c r="E72" s="278">
        <v>3384.666666666667</v>
      </c>
      <c r="F72" s="278">
        <v>3342.3333333333335</v>
      </c>
      <c r="G72" s="278">
        <v>3289.666666666667</v>
      </c>
      <c r="H72" s="278">
        <v>3479.666666666667</v>
      </c>
      <c r="I72" s="278">
        <v>3532.3333333333339</v>
      </c>
      <c r="J72" s="278">
        <v>3574.666666666667</v>
      </c>
      <c r="K72" s="276">
        <v>3490</v>
      </c>
      <c r="L72" s="276">
        <v>3395</v>
      </c>
      <c r="M72" s="276">
        <v>16.528510000000001</v>
      </c>
    </row>
    <row r="73" spans="1:13">
      <c r="A73" s="300">
        <v>64</v>
      </c>
      <c r="B73" s="276" t="s">
        <v>93</v>
      </c>
      <c r="C73" s="276">
        <v>188.35</v>
      </c>
      <c r="D73" s="278">
        <v>187.68333333333331</v>
      </c>
      <c r="E73" s="278">
        <v>184.66666666666663</v>
      </c>
      <c r="F73" s="278">
        <v>180.98333333333332</v>
      </c>
      <c r="G73" s="278">
        <v>177.96666666666664</v>
      </c>
      <c r="H73" s="278">
        <v>191.36666666666662</v>
      </c>
      <c r="I73" s="278">
        <v>194.38333333333333</v>
      </c>
      <c r="J73" s="278">
        <v>198.06666666666661</v>
      </c>
      <c r="K73" s="276">
        <v>190.7</v>
      </c>
      <c r="L73" s="276">
        <v>184</v>
      </c>
      <c r="M73" s="276">
        <v>133.19246999999999</v>
      </c>
    </row>
    <row r="74" spans="1:13">
      <c r="A74" s="300">
        <v>65</v>
      </c>
      <c r="B74" s="276" t="s">
        <v>231</v>
      </c>
      <c r="C74" s="276">
        <v>2432.15</v>
      </c>
      <c r="D74" s="278">
        <v>2438.0833333333335</v>
      </c>
      <c r="E74" s="278">
        <v>2368.2166666666672</v>
      </c>
      <c r="F74" s="278">
        <v>2304.2833333333338</v>
      </c>
      <c r="G74" s="278">
        <v>2234.4166666666674</v>
      </c>
      <c r="H74" s="278">
        <v>2502.0166666666669</v>
      </c>
      <c r="I74" s="278">
        <v>2571.8833333333328</v>
      </c>
      <c r="J74" s="278">
        <v>2635.8166666666666</v>
      </c>
      <c r="K74" s="276">
        <v>2507.9499999999998</v>
      </c>
      <c r="L74" s="276">
        <v>2374.15</v>
      </c>
      <c r="M74" s="276">
        <v>11.27375</v>
      </c>
    </row>
    <row r="75" spans="1:13">
      <c r="A75" s="300">
        <v>66</v>
      </c>
      <c r="B75" s="276" t="s">
        <v>94</v>
      </c>
      <c r="C75" s="276">
        <v>4784.1499999999996</v>
      </c>
      <c r="D75" s="278">
        <v>4811.333333333333</v>
      </c>
      <c r="E75" s="278">
        <v>4742.8166666666657</v>
      </c>
      <c r="F75" s="278">
        <v>4701.4833333333327</v>
      </c>
      <c r="G75" s="278">
        <v>4632.9666666666653</v>
      </c>
      <c r="H75" s="278">
        <v>4852.6666666666661</v>
      </c>
      <c r="I75" s="278">
        <v>4921.1833333333343</v>
      </c>
      <c r="J75" s="278">
        <v>4962.5166666666664</v>
      </c>
      <c r="K75" s="276">
        <v>4879.8500000000004</v>
      </c>
      <c r="L75" s="276">
        <v>4770</v>
      </c>
      <c r="M75" s="276">
        <v>12.832129999999999</v>
      </c>
    </row>
    <row r="76" spans="1:13">
      <c r="A76" s="300">
        <v>67</v>
      </c>
      <c r="B76" s="276" t="s">
        <v>239</v>
      </c>
      <c r="C76" s="276">
        <v>57.75</v>
      </c>
      <c r="D76" s="278">
        <v>56.766666666666673</v>
      </c>
      <c r="E76" s="278">
        <v>55.783333333333346</v>
      </c>
      <c r="F76" s="278">
        <v>53.81666666666667</v>
      </c>
      <c r="G76" s="278">
        <v>52.833333333333343</v>
      </c>
      <c r="H76" s="278">
        <v>58.733333333333348</v>
      </c>
      <c r="I76" s="278">
        <v>59.716666666666683</v>
      </c>
      <c r="J76" s="278">
        <v>61.683333333333351</v>
      </c>
      <c r="K76" s="276">
        <v>57.75</v>
      </c>
      <c r="L76" s="276">
        <v>54.8</v>
      </c>
      <c r="M76" s="276">
        <v>86.899479999999997</v>
      </c>
    </row>
    <row r="77" spans="1:13">
      <c r="A77" s="300">
        <v>68</v>
      </c>
      <c r="B77" s="276" t="s">
        <v>95</v>
      </c>
      <c r="C77" s="276">
        <v>2541.6999999999998</v>
      </c>
      <c r="D77" s="278">
        <v>2532.2833333333333</v>
      </c>
      <c r="E77" s="278">
        <v>2500.5666666666666</v>
      </c>
      <c r="F77" s="278">
        <v>2459.4333333333334</v>
      </c>
      <c r="G77" s="278">
        <v>2427.7166666666667</v>
      </c>
      <c r="H77" s="278">
        <v>2573.4166666666665</v>
      </c>
      <c r="I77" s="278">
        <v>2605.1333333333328</v>
      </c>
      <c r="J77" s="278">
        <v>2646.2666666666664</v>
      </c>
      <c r="K77" s="276">
        <v>2564</v>
      </c>
      <c r="L77" s="276">
        <v>2491.15</v>
      </c>
      <c r="M77" s="276">
        <v>21.122630000000001</v>
      </c>
    </row>
    <row r="78" spans="1:13">
      <c r="A78" s="300">
        <v>69</v>
      </c>
      <c r="B78" s="276" t="s">
        <v>240</v>
      </c>
      <c r="C78" s="276">
        <v>382.5</v>
      </c>
      <c r="D78" s="278">
        <v>382.75</v>
      </c>
      <c r="E78" s="278">
        <v>377.1</v>
      </c>
      <c r="F78" s="278">
        <v>371.70000000000005</v>
      </c>
      <c r="G78" s="278">
        <v>366.05000000000007</v>
      </c>
      <c r="H78" s="278">
        <v>388.15</v>
      </c>
      <c r="I78" s="278">
        <v>393.79999999999995</v>
      </c>
      <c r="J78" s="278">
        <v>399.19999999999993</v>
      </c>
      <c r="K78" s="276">
        <v>388.4</v>
      </c>
      <c r="L78" s="276">
        <v>377.35</v>
      </c>
      <c r="M78" s="276">
        <v>4.0102099999999998</v>
      </c>
    </row>
    <row r="79" spans="1:13">
      <c r="A79" s="300">
        <v>70</v>
      </c>
      <c r="B79" s="276" t="s">
        <v>241</v>
      </c>
      <c r="C79" s="276">
        <v>1026.55</v>
      </c>
      <c r="D79" s="278">
        <v>1032.5</v>
      </c>
      <c r="E79" s="278">
        <v>1015.0999999999999</v>
      </c>
      <c r="F79" s="278">
        <v>1003.6499999999999</v>
      </c>
      <c r="G79" s="278">
        <v>986.24999999999977</v>
      </c>
      <c r="H79" s="278">
        <v>1043.95</v>
      </c>
      <c r="I79" s="278">
        <v>1061.3500000000001</v>
      </c>
      <c r="J79" s="278">
        <v>1072.8000000000002</v>
      </c>
      <c r="K79" s="276">
        <v>1049.9000000000001</v>
      </c>
      <c r="L79" s="276">
        <v>1021.05</v>
      </c>
      <c r="M79" s="276">
        <v>2.5734300000000001</v>
      </c>
    </row>
    <row r="80" spans="1:13">
      <c r="A80" s="300">
        <v>71</v>
      </c>
      <c r="B80" s="276" t="s">
        <v>97</v>
      </c>
      <c r="C80" s="276">
        <v>1422.3</v>
      </c>
      <c r="D80" s="278">
        <v>1419.0333333333335</v>
      </c>
      <c r="E80" s="278">
        <v>1404.2666666666671</v>
      </c>
      <c r="F80" s="278">
        <v>1386.2333333333336</v>
      </c>
      <c r="G80" s="278">
        <v>1371.4666666666672</v>
      </c>
      <c r="H80" s="278">
        <v>1437.0666666666671</v>
      </c>
      <c r="I80" s="278">
        <v>1451.8333333333335</v>
      </c>
      <c r="J80" s="278">
        <v>1469.866666666667</v>
      </c>
      <c r="K80" s="276">
        <v>1433.8</v>
      </c>
      <c r="L80" s="276">
        <v>1401</v>
      </c>
      <c r="M80" s="276">
        <v>16.957460000000001</v>
      </c>
    </row>
    <row r="81" spans="1:13">
      <c r="A81" s="300">
        <v>72</v>
      </c>
      <c r="B81" s="276" t="s">
        <v>98</v>
      </c>
      <c r="C81" s="276">
        <v>170.35</v>
      </c>
      <c r="D81" s="278">
        <v>170.63333333333335</v>
      </c>
      <c r="E81" s="278">
        <v>169.26666666666671</v>
      </c>
      <c r="F81" s="278">
        <v>168.18333333333337</v>
      </c>
      <c r="G81" s="278">
        <v>166.81666666666672</v>
      </c>
      <c r="H81" s="278">
        <v>171.7166666666667</v>
      </c>
      <c r="I81" s="278">
        <v>173.08333333333331</v>
      </c>
      <c r="J81" s="278">
        <v>174.16666666666669</v>
      </c>
      <c r="K81" s="276">
        <v>172</v>
      </c>
      <c r="L81" s="276">
        <v>169.55</v>
      </c>
      <c r="M81" s="276">
        <v>48.658250000000002</v>
      </c>
    </row>
    <row r="82" spans="1:13">
      <c r="A82" s="300">
        <v>73</v>
      </c>
      <c r="B82" s="276" t="s">
        <v>99</v>
      </c>
      <c r="C82" s="276">
        <v>58.05</v>
      </c>
      <c r="D82" s="278">
        <v>57.833333333333336</v>
      </c>
      <c r="E82" s="278">
        <v>57.116666666666674</v>
      </c>
      <c r="F82" s="278">
        <v>56.183333333333337</v>
      </c>
      <c r="G82" s="278">
        <v>55.466666666666676</v>
      </c>
      <c r="H82" s="278">
        <v>58.766666666666673</v>
      </c>
      <c r="I82" s="278">
        <v>59.483333333333327</v>
      </c>
      <c r="J82" s="278">
        <v>60.416666666666671</v>
      </c>
      <c r="K82" s="276">
        <v>58.55</v>
      </c>
      <c r="L82" s="276">
        <v>56.9</v>
      </c>
      <c r="M82" s="276">
        <v>346.51877999999999</v>
      </c>
    </row>
    <row r="83" spans="1:13">
      <c r="A83" s="300">
        <v>74</v>
      </c>
      <c r="B83" s="276" t="s">
        <v>370</v>
      </c>
      <c r="C83" s="276">
        <v>141.85</v>
      </c>
      <c r="D83" s="278">
        <v>141.63333333333335</v>
      </c>
      <c r="E83" s="278">
        <v>138.76666666666671</v>
      </c>
      <c r="F83" s="278">
        <v>135.68333333333337</v>
      </c>
      <c r="G83" s="278">
        <v>132.81666666666672</v>
      </c>
      <c r="H83" s="278">
        <v>144.7166666666667</v>
      </c>
      <c r="I83" s="278">
        <v>147.58333333333331</v>
      </c>
      <c r="J83" s="278">
        <v>150.66666666666669</v>
      </c>
      <c r="K83" s="276">
        <v>144.5</v>
      </c>
      <c r="L83" s="276">
        <v>138.55000000000001</v>
      </c>
      <c r="M83" s="276">
        <v>18.51079</v>
      </c>
    </row>
    <row r="84" spans="1:13">
      <c r="A84" s="300">
        <v>75</v>
      </c>
      <c r="B84" s="276" t="s">
        <v>244</v>
      </c>
      <c r="C84" s="276">
        <v>68.349999999999994</v>
      </c>
      <c r="D84" s="278">
        <v>69.066666666666663</v>
      </c>
      <c r="E84" s="278">
        <v>66.833333333333329</v>
      </c>
      <c r="F84" s="278">
        <v>65.316666666666663</v>
      </c>
      <c r="G84" s="278">
        <v>63.083333333333329</v>
      </c>
      <c r="H84" s="278">
        <v>70.583333333333329</v>
      </c>
      <c r="I84" s="278">
        <v>72.816666666666677</v>
      </c>
      <c r="J84" s="278">
        <v>74.333333333333329</v>
      </c>
      <c r="K84" s="276">
        <v>71.3</v>
      </c>
      <c r="L84" s="276">
        <v>67.55</v>
      </c>
      <c r="M84" s="276">
        <v>69.861620000000002</v>
      </c>
    </row>
    <row r="85" spans="1:13">
      <c r="A85" s="300">
        <v>76</v>
      </c>
      <c r="B85" s="276" t="s">
        <v>100</v>
      </c>
      <c r="C85" s="276">
        <v>93.55</v>
      </c>
      <c r="D85" s="278">
        <v>93.966666666666654</v>
      </c>
      <c r="E85" s="278">
        <v>92.633333333333312</v>
      </c>
      <c r="F85" s="278">
        <v>91.716666666666654</v>
      </c>
      <c r="G85" s="278">
        <v>90.383333333333312</v>
      </c>
      <c r="H85" s="278">
        <v>94.883333333333312</v>
      </c>
      <c r="I85" s="278">
        <v>96.216666666666654</v>
      </c>
      <c r="J85" s="278">
        <v>97.133333333333312</v>
      </c>
      <c r="K85" s="276">
        <v>95.3</v>
      </c>
      <c r="L85" s="276">
        <v>93.05</v>
      </c>
      <c r="M85" s="276">
        <v>122.27481</v>
      </c>
    </row>
    <row r="86" spans="1:13">
      <c r="A86" s="300">
        <v>77</v>
      </c>
      <c r="B86" s="276" t="s">
        <v>245</v>
      </c>
      <c r="C86" s="276">
        <v>126.05</v>
      </c>
      <c r="D86" s="278">
        <v>126.23333333333333</v>
      </c>
      <c r="E86" s="278">
        <v>124.06666666666666</v>
      </c>
      <c r="F86" s="278">
        <v>122.08333333333333</v>
      </c>
      <c r="G86" s="278">
        <v>119.91666666666666</v>
      </c>
      <c r="H86" s="278">
        <v>128.21666666666667</v>
      </c>
      <c r="I86" s="278">
        <v>130.38333333333333</v>
      </c>
      <c r="J86" s="278">
        <v>132.36666666666667</v>
      </c>
      <c r="K86" s="276">
        <v>128.4</v>
      </c>
      <c r="L86" s="276">
        <v>124.25</v>
      </c>
      <c r="M86" s="276">
        <v>4.2598700000000003</v>
      </c>
    </row>
    <row r="87" spans="1:13">
      <c r="A87" s="300">
        <v>78</v>
      </c>
      <c r="B87" s="276" t="s">
        <v>101</v>
      </c>
      <c r="C87" s="276">
        <v>487.2</v>
      </c>
      <c r="D87" s="278">
        <v>486.61666666666662</v>
      </c>
      <c r="E87" s="278">
        <v>481.33333333333326</v>
      </c>
      <c r="F87" s="278">
        <v>475.46666666666664</v>
      </c>
      <c r="G87" s="278">
        <v>470.18333333333328</v>
      </c>
      <c r="H87" s="278">
        <v>492.48333333333323</v>
      </c>
      <c r="I87" s="278">
        <v>497.76666666666665</v>
      </c>
      <c r="J87" s="278">
        <v>503.63333333333321</v>
      </c>
      <c r="K87" s="276">
        <v>491.9</v>
      </c>
      <c r="L87" s="276">
        <v>480.75</v>
      </c>
      <c r="M87" s="276">
        <v>18.226120000000002</v>
      </c>
    </row>
    <row r="88" spans="1:13">
      <c r="A88" s="300">
        <v>79</v>
      </c>
      <c r="B88" s="276" t="s">
        <v>103</v>
      </c>
      <c r="C88" s="276">
        <v>24.35</v>
      </c>
      <c r="D88" s="278">
        <v>24.433333333333337</v>
      </c>
      <c r="E88" s="278">
        <v>24.016666666666673</v>
      </c>
      <c r="F88" s="278">
        <v>23.683333333333337</v>
      </c>
      <c r="G88" s="278">
        <v>23.266666666666673</v>
      </c>
      <c r="H88" s="278">
        <v>24.766666666666673</v>
      </c>
      <c r="I88" s="278">
        <v>25.183333333333337</v>
      </c>
      <c r="J88" s="278">
        <v>25.516666666666673</v>
      </c>
      <c r="K88" s="276">
        <v>24.85</v>
      </c>
      <c r="L88" s="276">
        <v>24.1</v>
      </c>
      <c r="M88" s="276">
        <v>97.587450000000004</v>
      </c>
    </row>
    <row r="89" spans="1:13">
      <c r="A89" s="300">
        <v>80</v>
      </c>
      <c r="B89" s="276" t="s">
        <v>246</v>
      </c>
      <c r="C89" s="276">
        <v>504.85</v>
      </c>
      <c r="D89" s="278">
        <v>503.76666666666665</v>
      </c>
      <c r="E89" s="278">
        <v>502.08333333333331</v>
      </c>
      <c r="F89" s="278">
        <v>499.31666666666666</v>
      </c>
      <c r="G89" s="278">
        <v>497.63333333333333</v>
      </c>
      <c r="H89" s="278">
        <v>506.5333333333333</v>
      </c>
      <c r="I89" s="278">
        <v>508.2166666666667</v>
      </c>
      <c r="J89" s="278">
        <v>510.98333333333329</v>
      </c>
      <c r="K89" s="276">
        <v>505.45</v>
      </c>
      <c r="L89" s="276">
        <v>501</v>
      </c>
      <c r="M89" s="276">
        <v>0.75149999999999995</v>
      </c>
    </row>
    <row r="90" spans="1:13">
      <c r="A90" s="300">
        <v>81</v>
      </c>
      <c r="B90" s="276" t="s">
        <v>104</v>
      </c>
      <c r="C90" s="276">
        <v>679.05</v>
      </c>
      <c r="D90" s="278">
        <v>681.31666666666672</v>
      </c>
      <c r="E90" s="278">
        <v>673.18333333333339</v>
      </c>
      <c r="F90" s="278">
        <v>667.31666666666672</v>
      </c>
      <c r="G90" s="278">
        <v>659.18333333333339</v>
      </c>
      <c r="H90" s="278">
        <v>687.18333333333339</v>
      </c>
      <c r="I90" s="278">
        <v>695.31666666666683</v>
      </c>
      <c r="J90" s="278">
        <v>701.18333333333339</v>
      </c>
      <c r="K90" s="276">
        <v>689.45</v>
      </c>
      <c r="L90" s="276">
        <v>675.45</v>
      </c>
      <c r="M90" s="276">
        <v>9.8108900000000006</v>
      </c>
    </row>
    <row r="91" spans="1:13">
      <c r="A91" s="300">
        <v>82</v>
      </c>
      <c r="B91" s="276" t="s">
        <v>247</v>
      </c>
      <c r="C91" s="276">
        <v>395.2</v>
      </c>
      <c r="D91" s="278">
        <v>396.4666666666667</v>
      </c>
      <c r="E91" s="278">
        <v>389.93333333333339</v>
      </c>
      <c r="F91" s="278">
        <v>384.66666666666669</v>
      </c>
      <c r="G91" s="278">
        <v>378.13333333333338</v>
      </c>
      <c r="H91" s="278">
        <v>401.73333333333341</v>
      </c>
      <c r="I91" s="278">
        <v>408.26666666666671</v>
      </c>
      <c r="J91" s="278">
        <v>413.53333333333342</v>
      </c>
      <c r="K91" s="276">
        <v>403</v>
      </c>
      <c r="L91" s="276">
        <v>391.2</v>
      </c>
      <c r="M91" s="276">
        <v>3.7175199999999999</v>
      </c>
    </row>
    <row r="92" spans="1:13">
      <c r="A92" s="300">
        <v>83</v>
      </c>
      <c r="B92" s="276" t="s">
        <v>248</v>
      </c>
      <c r="C92" s="276">
        <v>1033.4000000000001</v>
      </c>
      <c r="D92" s="278">
        <v>1029.1333333333334</v>
      </c>
      <c r="E92" s="278">
        <v>1002.2666666666669</v>
      </c>
      <c r="F92" s="278">
        <v>971.13333333333344</v>
      </c>
      <c r="G92" s="278">
        <v>944.26666666666688</v>
      </c>
      <c r="H92" s="278">
        <v>1060.2666666666669</v>
      </c>
      <c r="I92" s="278">
        <v>1087.1333333333332</v>
      </c>
      <c r="J92" s="278">
        <v>1118.2666666666669</v>
      </c>
      <c r="K92" s="276">
        <v>1056</v>
      </c>
      <c r="L92" s="276">
        <v>998</v>
      </c>
      <c r="M92" s="276">
        <v>26.15737</v>
      </c>
    </row>
    <row r="93" spans="1:13">
      <c r="A93" s="300">
        <v>84</v>
      </c>
      <c r="B93" s="276" t="s">
        <v>105</v>
      </c>
      <c r="C93" s="276">
        <v>842.9</v>
      </c>
      <c r="D93" s="278">
        <v>843.98333333333323</v>
      </c>
      <c r="E93" s="278">
        <v>834.46666666666647</v>
      </c>
      <c r="F93" s="278">
        <v>826.03333333333319</v>
      </c>
      <c r="G93" s="278">
        <v>816.51666666666642</v>
      </c>
      <c r="H93" s="278">
        <v>852.41666666666652</v>
      </c>
      <c r="I93" s="278">
        <v>861.93333333333317</v>
      </c>
      <c r="J93" s="278">
        <v>870.36666666666656</v>
      </c>
      <c r="K93" s="276">
        <v>853.5</v>
      </c>
      <c r="L93" s="276">
        <v>835.55</v>
      </c>
      <c r="M93" s="276">
        <v>18.85867</v>
      </c>
    </row>
    <row r="94" spans="1:13">
      <c r="A94" s="300">
        <v>85</v>
      </c>
      <c r="B94" s="276" t="s">
        <v>250</v>
      </c>
      <c r="C94" s="276">
        <v>191.1</v>
      </c>
      <c r="D94" s="278">
        <v>191.15</v>
      </c>
      <c r="E94" s="278">
        <v>189.95000000000002</v>
      </c>
      <c r="F94" s="278">
        <v>188.8</v>
      </c>
      <c r="G94" s="278">
        <v>187.60000000000002</v>
      </c>
      <c r="H94" s="278">
        <v>192.3</v>
      </c>
      <c r="I94" s="278">
        <v>193.5</v>
      </c>
      <c r="J94" s="278">
        <v>194.65</v>
      </c>
      <c r="K94" s="276">
        <v>192.35</v>
      </c>
      <c r="L94" s="276">
        <v>190</v>
      </c>
      <c r="M94" s="276">
        <v>5.1832200000000004</v>
      </c>
    </row>
    <row r="95" spans="1:13">
      <c r="A95" s="300">
        <v>86</v>
      </c>
      <c r="B95" s="276" t="s">
        <v>386</v>
      </c>
      <c r="C95" s="276">
        <v>311</v>
      </c>
      <c r="D95" s="278">
        <v>310.51666666666671</v>
      </c>
      <c r="E95" s="278">
        <v>308.33333333333343</v>
      </c>
      <c r="F95" s="278">
        <v>305.66666666666674</v>
      </c>
      <c r="G95" s="278">
        <v>303.48333333333346</v>
      </c>
      <c r="H95" s="278">
        <v>313.18333333333339</v>
      </c>
      <c r="I95" s="278">
        <v>315.36666666666667</v>
      </c>
      <c r="J95" s="278">
        <v>318.03333333333336</v>
      </c>
      <c r="K95" s="276">
        <v>312.7</v>
      </c>
      <c r="L95" s="276">
        <v>307.85000000000002</v>
      </c>
      <c r="M95" s="276">
        <v>5.1207599999999998</v>
      </c>
    </row>
    <row r="96" spans="1:13">
      <c r="A96" s="300">
        <v>87</v>
      </c>
      <c r="B96" s="276" t="s">
        <v>106</v>
      </c>
      <c r="C96" s="276">
        <v>844.7</v>
      </c>
      <c r="D96" s="278">
        <v>841.61666666666679</v>
      </c>
      <c r="E96" s="278">
        <v>833.63333333333355</v>
      </c>
      <c r="F96" s="278">
        <v>822.56666666666672</v>
      </c>
      <c r="G96" s="278">
        <v>814.58333333333348</v>
      </c>
      <c r="H96" s="278">
        <v>852.68333333333362</v>
      </c>
      <c r="I96" s="278">
        <v>860.66666666666674</v>
      </c>
      <c r="J96" s="278">
        <v>871.73333333333369</v>
      </c>
      <c r="K96" s="276">
        <v>849.6</v>
      </c>
      <c r="L96" s="276">
        <v>830.55</v>
      </c>
      <c r="M96" s="276">
        <v>22.875109999999999</v>
      </c>
    </row>
    <row r="97" spans="1:13">
      <c r="A97" s="300">
        <v>88</v>
      </c>
      <c r="B97" s="276" t="s">
        <v>108</v>
      </c>
      <c r="C97" s="276">
        <v>815</v>
      </c>
      <c r="D97" s="278">
        <v>822.31666666666661</v>
      </c>
      <c r="E97" s="278">
        <v>806.68333333333317</v>
      </c>
      <c r="F97" s="278">
        <v>798.36666666666656</v>
      </c>
      <c r="G97" s="278">
        <v>782.73333333333312</v>
      </c>
      <c r="H97" s="278">
        <v>830.63333333333321</v>
      </c>
      <c r="I97" s="278">
        <v>846.26666666666665</v>
      </c>
      <c r="J97" s="278">
        <v>854.58333333333326</v>
      </c>
      <c r="K97" s="276">
        <v>837.95</v>
      </c>
      <c r="L97" s="276">
        <v>814</v>
      </c>
      <c r="M97" s="276">
        <v>59.779029999999999</v>
      </c>
    </row>
    <row r="98" spans="1:13">
      <c r="A98" s="300">
        <v>89</v>
      </c>
      <c r="B98" s="276" t="s">
        <v>109</v>
      </c>
      <c r="C98" s="276">
        <v>2349</v>
      </c>
      <c r="D98" s="278">
        <v>2340.3833333333332</v>
      </c>
      <c r="E98" s="278">
        <v>2316.0166666666664</v>
      </c>
      <c r="F98" s="278">
        <v>2283.0333333333333</v>
      </c>
      <c r="G98" s="278">
        <v>2258.6666666666665</v>
      </c>
      <c r="H98" s="278">
        <v>2373.3666666666663</v>
      </c>
      <c r="I98" s="278">
        <v>2397.7333333333331</v>
      </c>
      <c r="J98" s="278">
        <v>2430.7166666666662</v>
      </c>
      <c r="K98" s="276">
        <v>2364.75</v>
      </c>
      <c r="L98" s="276">
        <v>2307.4</v>
      </c>
      <c r="M98" s="276">
        <v>73.930520000000001</v>
      </c>
    </row>
    <row r="99" spans="1:13">
      <c r="A99" s="300">
        <v>90</v>
      </c>
      <c r="B99" s="276" t="s">
        <v>252</v>
      </c>
      <c r="C99" s="276">
        <v>2504.9</v>
      </c>
      <c r="D99" s="278">
        <v>2503.1</v>
      </c>
      <c r="E99" s="278">
        <v>2481.7999999999997</v>
      </c>
      <c r="F99" s="278">
        <v>2458.6999999999998</v>
      </c>
      <c r="G99" s="278">
        <v>2437.3999999999996</v>
      </c>
      <c r="H99" s="278">
        <v>2526.1999999999998</v>
      </c>
      <c r="I99" s="278">
        <v>2547.5</v>
      </c>
      <c r="J99" s="278">
        <v>2570.6</v>
      </c>
      <c r="K99" s="276">
        <v>2524.4</v>
      </c>
      <c r="L99" s="276">
        <v>2480</v>
      </c>
      <c r="M99" s="276">
        <v>5.5770999999999997</v>
      </c>
    </row>
    <row r="100" spans="1:13">
      <c r="A100" s="300">
        <v>91</v>
      </c>
      <c r="B100" s="276" t="s">
        <v>110</v>
      </c>
      <c r="C100" s="276">
        <v>1408.45</v>
      </c>
      <c r="D100" s="278">
        <v>1400.55</v>
      </c>
      <c r="E100" s="278">
        <v>1388.5</v>
      </c>
      <c r="F100" s="278">
        <v>1368.55</v>
      </c>
      <c r="G100" s="278">
        <v>1356.5</v>
      </c>
      <c r="H100" s="278">
        <v>1420.5</v>
      </c>
      <c r="I100" s="278">
        <v>1432.5499999999997</v>
      </c>
      <c r="J100" s="278">
        <v>1452.5</v>
      </c>
      <c r="K100" s="276">
        <v>1412.6</v>
      </c>
      <c r="L100" s="276">
        <v>1380.6</v>
      </c>
      <c r="M100" s="276">
        <v>155.29949999999999</v>
      </c>
    </row>
    <row r="101" spans="1:13">
      <c r="A101" s="300">
        <v>92</v>
      </c>
      <c r="B101" s="276" t="s">
        <v>253</v>
      </c>
      <c r="C101" s="276">
        <v>670.05</v>
      </c>
      <c r="D101" s="278">
        <v>659.68333333333328</v>
      </c>
      <c r="E101" s="278">
        <v>645.36666666666656</v>
      </c>
      <c r="F101" s="278">
        <v>620.68333333333328</v>
      </c>
      <c r="G101" s="278">
        <v>606.36666666666656</v>
      </c>
      <c r="H101" s="278">
        <v>684.36666666666656</v>
      </c>
      <c r="I101" s="278">
        <v>698.68333333333339</v>
      </c>
      <c r="J101" s="278">
        <v>723.36666666666656</v>
      </c>
      <c r="K101" s="276">
        <v>674</v>
      </c>
      <c r="L101" s="276">
        <v>635</v>
      </c>
      <c r="M101" s="276">
        <v>97.407529999999994</v>
      </c>
    </row>
    <row r="102" spans="1:13">
      <c r="A102" s="300">
        <v>93</v>
      </c>
      <c r="B102" s="276" t="s">
        <v>111</v>
      </c>
      <c r="C102" s="276">
        <v>3031.3</v>
      </c>
      <c r="D102" s="278">
        <v>3060.1</v>
      </c>
      <c r="E102" s="278">
        <v>2972.2</v>
      </c>
      <c r="F102" s="278">
        <v>2913.1</v>
      </c>
      <c r="G102" s="278">
        <v>2825.2</v>
      </c>
      <c r="H102" s="278">
        <v>3119.2</v>
      </c>
      <c r="I102" s="278">
        <v>3207.1000000000004</v>
      </c>
      <c r="J102" s="278">
        <v>3266.2</v>
      </c>
      <c r="K102" s="276">
        <v>3148</v>
      </c>
      <c r="L102" s="276">
        <v>3001</v>
      </c>
      <c r="M102" s="276">
        <v>19.335599999999999</v>
      </c>
    </row>
    <row r="103" spans="1:13">
      <c r="A103" s="300">
        <v>94</v>
      </c>
      <c r="B103" s="276" t="s">
        <v>114</v>
      </c>
      <c r="C103" s="276">
        <v>213.55</v>
      </c>
      <c r="D103" s="278">
        <v>213.21666666666667</v>
      </c>
      <c r="E103" s="278">
        <v>210.43333333333334</v>
      </c>
      <c r="F103" s="278">
        <v>207.31666666666666</v>
      </c>
      <c r="G103" s="278">
        <v>204.53333333333333</v>
      </c>
      <c r="H103" s="278">
        <v>216.33333333333334</v>
      </c>
      <c r="I103" s="278">
        <v>219.1166666666667</v>
      </c>
      <c r="J103" s="278">
        <v>222.23333333333335</v>
      </c>
      <c r="K103" s="276">
        <v>216</v>
      </c>
      <c r="L103" s="276">
        <v>210.1</v>
      </c>
      <c r="M103" s="276">
        <v>222.84208000000001</v>
      </c>
    </row>
    <row r="104" spans="1:13">
      <c r="A104" s="300">
        <v>95</v>
      </c>
      <c r="B104" s="276" t="s">
        <v>115</v>
      </c>
      <c r="C104" s="276">
        <v>217.7</v>
      </c>
      <c r="D104" s="278">
        <v>218.91666666666666</v>
      </c>
      <c r="E104" s="278">
        <v>214.43333333333331</v>
      </c>
      <c r="F104" s="278">
        <v>211.16666666666666</v>
      </c>
      <c r="G104" s="278">
        <v>206.68333333333331</v>
      </c>
      <c r="H104" s="278">
        <v>222.18333333333331</v>
      </c>
      <c r="I104" s="278">
        <v>226.66666666666666</v>
      </c>
      <c r="J104" s="278">
        <v>229.93333333333331</v>
      </c>
      <c r="K104" s="276">
        <v>223.4</v>
      </c>
      <c r="L104" s="276">
        <v>215.65</v>
      </c>
      <c r="M104" s="276">
        <v>81.403639999999996</v>
      </c>
    </row>
    <row r="105" spans="1:13">
      <c r="A105" s="300">
        <v>96</v>
      </c>
      <c r="B105" s="276" t="s">
        <v>116</v>
      </c>
      <c r="C105" s="276">
        <v>2177.6</v>
      </c>
      <c r="D105" s="278">
        <v>2189.9833333333331</v>
      </c>
      <c r="E105" s="278">
        <v>2159.6166666666663</v>
      </c>
      <c r="F105" s="278">
        <v>2141.6333333333332</v>
      </c>
      <c r="G105" s="278">
        <v>2111.2666666666664</v>
      </c>
      <c r="H105" s="278">
        <v>2207.9666666666662</v>
      </c>
      <c r="I105" s="278">
        <v>2238.333333333333</v>
      </c>
      <c r="J105" s="278">
        <v>2256.3166666666662</v>
      </c>
      <c r="K105" s="276">
        <v>2220.35</v>
      </c>
      <c r="L105" s="276">
        <v>2172</v>
      </c>
      <c r="M105" s="276">
        <v>27.335419999999999</v>
      </c>
    </row>
    <row r="106" spans="1:13">
      <c r="A106" s="300">
        <v>97</v>
      </c>
      <c r="B106" s="276" t="s">
        <v>254</v>
      </c>
      <c r="C106" s="276">
        <v>224.15</v>
      </c>
      <c r="D106" s="278">
        <v>225.08333333333334</v>
      </c>
      <c r="E106" s="278">
        <v>221.56666666666669</v>
      </c>
      <c r="F106" s="278">
        <v>218.98333333333335</v>
      </c>
      <c r="G106" s="278">
        <v>215.4666666666667</v>
      </c>
      <c r="H106" s="278">
        <v>227.66666666666669</v>
      </c>
      <c r="I106" s="278">
        <v>231.18333333333334</v>
      </c>
      <c r="J106" s="278">
        <v>233.76666666666668</v>
      </c>
      <c r="K106" s="276">
        <v>228.6</v>
      </c>
      <c r="L106" s="276">
        <v>222.5</v>
      </c>
      <c r="M106" s="276">
        <v>8.2701600000000006</v>
      </c>
    </row>
    <row r="107" spans="1:13">
      <c r="A107" s="300">
        <v>98</v>
      </c>
      <c r="B107" s="276" t="s">
        <v>255</v>
      </c>
      <c r="C107" s="276">
        <v>33.450000000000003</v>
      </c>
      <c r="D107" s="278">
        <v>33.31666666666667</v>
      </c>
      <c r="E107" s="278">
        <v>32.533333333333339</v>
      </c>
      <c r="F107" s="278">
        <v>31.616666666666667</v>
      </c>
      <c r="G107" s="278">
        <v>30.833333333333336</v>
      </c>
      <c r="H107" s="278">
        <v>34.233333333333341</v>
      </c>
      <c r="I107" s="278">
        <v>35.016666666666673</v>
      </c>
      <c r="J107" s="278">
        <v>35.933333333333344</v>
      </c>
      <c r="K107" s="276">
        <v>34.1</v>
      </c>
      <c r="L107" s="276">
        <v>32.4</v>
      </c>
      <c r="M107" s="276">
        <v>20.874210000000001</v>
      </c>
    </row>
    <row r="108" spans="1:13">
      <c r="A108" s="300">
        <v>99</v>
      </c>
      <c r="B108" s="276" t="s">
        <v>117</v>
      </c>
      <c r="C108" s="276">
        <v>180.55</v>
      </c>
      <c r="D108" s="278">
        <v>180.5</v>
      </c>
      <c r="E108" s="278">
        <v>175.25</v>
      </c>
      <c r="F108" s="278">
        <v>169.95</v>
      </c>
      <c r="G108" s="278">
        <v>164.7</v>
      </c>
      <c r="H108" s="278">
        <v>185.8</v>
      </c>
      <c r="I108" s="278">
        <v>191.05</v>
      </c>
      <c r="J108" s="278">
        <v>196.35000000000002</v>
      </c>
      <c r="K108" s="276">
        <v>185.75</v>
      </c>
      <c r="L108" s="276">
        <v>175.2</v>
      </c>
      <c r="M108" s="276">
        <v>141.62276</v>
      </c>
    </row>
    <row r="109" spans="1:13">
      <c r="A109" s="300">
        <v>100</v>
      </c>
      <c r="B109" s="276" t="s">
        <v>118</v>
      </c>
      <c r="C109" s="276">
        <v>486.4</v>
      </c>
      <c r="D109" s="278">
        <v>485.84999999999997</v>
      </c>
      <c r="E109" s="278">
        <v>478.69999999999993</v>
      </c>
      <c r="F109" s="278">
        <v>470.99999999999994</v>
      </c>
      <c r="G109" s="278">
        <v>463.84999999999991</v>
      </c>
      <c r="H109" s="278">
        <v>493.54999999999995</v>
      </c>
      <c r="I109" s="278">
        <v>500.69999999999993</v>
      </c>
      <c r="J109" s="278">
        <v>508.4</v>
      </c>
      <c r="K109" s="276">
        <v>493</v>
      </c>
      <c r="L109" s="276">
        <v>478.15</v>
      </c>
      <c r="M109" s="276">
        <v>361.27377999999999</v>
      </c>
    </row>
    <row r="110" spans="1:13">
      <c r="A110" s="300">
        <v>101</v>
      </c>
      <c r="B110" s="276" t="s">
        <v>256</v>
      </c>
      <c r="C110" s="276">
        <v>1329.2</v>
      </c>
      <c r="D110" s="278">
        <v>1319.2666666666667</v>
      </c>
      <c r="E110" s="278">
        <v>1299.9333333333334</v>
      </c>
      <c r="F110" s="278">
        <v>1270.6666666666667</v>
      </c>
      <c r="G110" s="278">
        <v>1251.3333333333335</v>
      </c>
      <c r="H110" s="278">
        <v>1348.5333333333333</v>
      </c>
      <c r="I110" s="278">
        <v>1367.8666666666668</v>
      </c>
      <c r="J110" s="278">
        <v>1397.1333333333332</v>
      </c>
      <c r="K110" s="276">
        <v>1338.6</v>
      </c>
      <c r="L110" s="276">
        <v>1290</v>
      </c>
      <c r="M110" s="276">
        <v>9.5229800000000004</v>
      </c>
    </row>
    <row r="111" spans="1:13">
      <c r="A111" s="300">
        <v>102</v>
      </c>
      <c r="B111" s="276" t="s">
        <v>119</v>
      </c>
      <c r="C111" s="276">
        <v>448.95</v>
      </c>
      <c r="D111" s="278">
        <v>444.7</v>
      </c>
      <c r="E111" s="278">
        <v>438.4</v>
      </c>
      <c r="F111" s="278">
        <v>427.84999999999997</v>
      </c>
      <c r="G111" s="278">
        <v>421.54999999999995</v>
      </c>
      <c r="H111" s="278">
        <v>455.25</v>
      </c>
      <c r="I111" s="278">
        <v>461.55000000000007</v>
      </c>
      <c r="J111" s="278">
        <v>472.1</v>
      </c>
      <c r="K111" s="276">
        <v>451</v>
      </c>
      <c r="L111" s="276">
        <v>434.15</v>
      </c>
      <c r="M111" s="276">
        <v>21.42043</v>
      </c>
    </row>
    <row r="112" spans="1:13">
      <c r="A112" s="300">
        <v>103</v>
      </c>
      <c r="B112" s="276" t="s">
        <v>257</v>
      </c>
      <c r="C112" s="276">
        <v>37.4</v>
      </c>
      <c r="D112" s="278">
        <v>37.4</v>
      </c>
      <c r="E112" s="278">
        <v>37.099999999999994</v>
      </c>
      <c r="F112" s="278">
        <v>36.799999999999997</v>
      </c>
      <c r="G112" s="278">
        <v>36.499999999999993</v>
      </c>
      <c r="H112" s="278">
        <v>37.699999999999996</v>
      </c>
      <c r="I112" s="278">
        <v>37.999999999999993</v>
      </c>
      <c r="J112" s="278">
        <v>38.299999999999997</v>
      </c>
      <c r="K112" s="276">
        <v>37.700000000000003</v>
      </c>
      <c r="L112" s="276">
        <v>37.1</v>
      </c>
      <c r="M112" s="276">
        <v>11.41085</v>
      </c>
    </row>
    <row r="113" spans="1:13">
      <c r="A113" s="300">
        <v>104</v>
      </c>
      <c r="B113" s="276" t="s">
        <v>120</v>
      </c>
      <c r="C113" s="276">
        <v>9.3000000000000007</v>
      </c>
      <c r="D113" s="278">
        <v>9.4666666666666668</v>
      </c>
      <c r="E113" s="278">
        <v>8.9333333333333336</v>
      </c>
      <c r="F113" s="278">
        <v>8.5666666666666664</v>
      </c>
      <c r="G113" s="278">
        <v>8.0333333333333332</v>
      </c>
      <c r="H113" s="278">
        <v>9.8333333333333339</v>
      </c>
      <c r="I113" s="278">
        <v>10.366666666666669</v>
      </c>
      <c r="J113" s="278">
        <v>10.733333333333334</v>
      </c>
      <c r="K113" s="276">
        <v>10</v>
      </c>
      <c r="L113" s="276">
        <v>9.1</v>
      </c>
      <c r="M113" s="276">
        <v>6357.2984800000004</v>
      </c>
    </row>
    <row r="114" spans="1:13">
      <c r="A114" s="300">
        <v>105</v>
      </c>
      <c r="B114" s="276" t="s">
        <v>121</v>
      </c>
      <c r="C114" s="276">
        <v>33.6</v>
      </c>
      <c r="D114" s="278">
        <v>33.666666666666664</v>
      </c>
      <c r="E114" s="278">
        <v>33.333333333333329</v>
      </c>
      <c r="F114" s="278">
        <v>33.066666666666663</v>
      </c>
      <c r="G114" s="278">
        <v>32.733333333333327</v>
      </c>
      <c r="H114" s="278">
        <v>33.93333333333333</v>
      </c>
      <c r="I114" s="278">
        <v>34.266666666666659</v>
      </c>
      <c r="J114" s="278">
        <v>34.533333333333331</v>
      </c>
      <c r="K114" s="276">
        <v>34</v>
      </c>
      <c r="L114" s="276">
        <v>33.4</v>
      </c>
      <c r="M114" s="276">
        <v>202.16603000000001</v>
      </c>
    </row>
    <row r="115" spans="1:13">
      <c r="A115" s="300">
        <v>106</v>
      </c>
      <c r="B115" s="276" t="s">
        <v>122</v>
      </c>
      <c r="C115" s="276">
        <v>439</v>
      </c>
      <c r="D115" s="278">
        <v>436.86666666666662</v>
      </c>
      <c r="E115" s="278">
        <v>431.73333333333323</v>
      </c>
      <c r="F115" s="278">
        <v>424.46666666666664</v>
      </c>
      <c r="G115" s="278">
        <v>419.33333333333326</v>
      </c>
      <c r="H115" s="278">
        <v>444.13333333333321</v>
      </c>
      <c r="I115" s="278">
        <v>449.26666666666654</v>
      </c>
      <c r="J115" s="278">
        <v>456.53333333333319</v>
      </c>
      <c r="K115" s="276">
        <v>442</v>
      </c>
      <c r="L115" s="276">
        <v>429.6</v>
      </c>
      <c r="M115" s="276">
        <v>23.022179999999999</v>
      </c>
    </row>
    <row r="116" spans="1:13">
      <c r="A116" s="300">
        <v>107</v>
      </c>
      <c r="B116" s="276" t="s">
        <v>260</v>
      </c>
      <c r="C116" s="276">
        <v>120.15</v>
      </c>
      <c r="D116" s="278">
        <v>118.96666666666665</v>
      </c>
      <c r="E116" s="278">
        <v>115.18333333333331</v>
      </c>
      <c r="F116" s="278">
        <v>110.21666666666665</v>
      </c>
      <c r="G116" s="278">
        <v>106.43333333333331</v>
      </c>
      <c r="H116" s="278">
        <v>123.93333333333331</v>
      </c>
      <c r="I116" s="278">
        <v>127.71666666666664</v>
      </c>
      <c r="J116" s="278">
        <v>132.68333333333331</v>
      </c>
      <c r="K116" s="276">
        <v>122.75</v>
      </c>
      <c r="L116" s="276">
        <v>114</v>
      </c>
      <c r="M116" s="276">
        <v>120.79563</v>
      </c>
    </row>
    <row r="117" spans="1:13">
      <c r="A117" s="300">
        <v>108</v>
      </c>
      <c r="B117" s="276" t="s">
        <v>123</v>
      </c>
      <c r="C117" s="276">
        <v>1643.7</v>
      </c>
      <c r="D117" s="278">
        <v>1633.1499999999999</v>
      </c>
      <c r="E117" s="278">
        <v>1596.2999999999997</v>
      </c>
      <c r="F117" s="278">
        <v>1548.8999999999999</v>
      </c>
      <c r="G117" s="278">
        <v>1512.0499999999997</v>
      </c>
      <c r="H117" s="278">
        <v>1680.5499999999997</v>
      </c>
      <c r="I117" s="278">
        <v>1717.3999999999996</v>
      </c>
      <c r="J117" s="278">
        <v>1764.7999999999997</v>
      </c>
      <c r="K117" s="276">
        <v>1670</v>
      </c>
      <c r="L117" s="276">
        <v>1585.75</v>
      </c>
      <c r="M117" s="276">
        <v>21.580780000000001</v>
      </c>
    </row>
    <row r="118" spans="1:13">
      <c r="A118" s="300">
        <v>109</v>
      </c>
      <c r="B118" s="276" t="s">
        <v>124</v>
      </c>
      <c r="C118" s="276">
        <v>784.15</v>
      </c>
      <c r="D118" s="278">
        <v>783.38333333333333</v>
      </c>
      <c r="E118" s="278">
        <v>773.01666666666665</v>
      </c>
      <c r="F118" s="278">
        <v>761.88333333333333</v>
      </c>
      <c r="G118" s="278">
        <v>751.51666666666665</v>
      </c>
      <c r="H118" s="278">
        <v>794.51666666666665</v>
      </c>
      <c r="I118" s="278">
        <v>804.88333333333321</v>
      </c>
      <c r="J118" s="278">
        <v>816.01666666666665</v>
      </c>
      <c r="K118" s="276">
        <v>793.75</v>
      </c>
      <c r="L118" s="276">
        <v>772.25</v>
      </c>
      <c r="M118" s="276">
        <v>148.73173</v>
      </c>
    </row>
    <row r="119" spans="1:13">
      <c r="A119" s="300">
        <v>110</v>
      </c>
      <c r="B119" s="276" t="s">
        <v>125</v>
      </c>
      <c r="C119" s="276">
        <v>185.5</v>
      </c>
      <c r="D119" s="278">
        <v>184.54999999999998</v>
      </c>
      <c r="E119" s="278">
        <v>182.34999999999997</v>
      </c>
      <c r="F119" s="278">
        <v>179.2</v>
      </c>
      <c r="G119" s="278">
        <v>176.99999999999997</v>
      </c>
      <c r="H119" s="278">
        <v>187.69999999999996</v>
      </c>
      <c r="I119" s="278">
        <v>189.89999999999995</v>
      </c>
      <c r="J119" s="278">
        <v>193.04999999999995</v>
      </c>
      <c r="K119" s="276">
        <v>186.75</v>
      </c>
      <c r="L119" s="276">
        <v>181.4</v>
      </c>
      <c r="M119" s="276">
        <v>77.136669999999995</v>
      </c>
    </row>
    <row r="120" spans="1:13">
      <c r="A120" s="300">
        <v>111</v>
      </c>
      <c r="B120" s="276" t="s">
        <v>126</v>
      </c>
      <c r="C120" s="276">
        <v>1123.7</v>
      </c>
      <c r="D120" s="278">
        <v>1127.1166666666666</v>
      </c>
      <c r="E120" s="278">
        <v>1109.2333333333331</v>
      </c>
      <c r="F120" s="278">
        <v>1094.7666666666667</v>
      </c>
      <c r="G120" s="278">
        <v>1076.8833333333332</v>
      </c>
      <c r="H120" s="278">
        <v>1141.583333333333</v>
      </c>
      <c r="I120" s="278">
        <v>1159.4666666666667</v>
      </c>
      <c r="J120" s="278">
        <v>1173.9333333333329</v>
      </c>
      <c r="K120" s="276">
        <v>1145</v>
      </c>
      <c r="L120" s="276">
        <v>1112.6500000000001</v>
      </c>
      <c r="M120" s="276">
        <v>128.13968</v>
      </c>
    </row>
    <row r="121" spans="1:13">
      <c r="A121" s="300">
        <v>112</v>
      </c>
      <c r="B121" s="276" t="s">
        <v>127</v>
      </c>
      <c r="C121" s="276">
        <v>84.95</v>
      </c>
      <c r="D121" s="278">
        <v>85.483333333333334</v>
      </c>
      <c r="E121" s="278">
        <v>83.966666666666669</v>
      </c>
      <c r="F121" s="278">
        <v>82.983333333333334</v>
      </c>
      <c r="G121" s="278">
        <v>81.466666666666669</v>
      </c>
      <c r="H121" s="278">
        <v>86.466666666666669</v>
      </c>
      <c r="I121" s="278">
        <v>87.983333333333348</v>
      </c>
      <c r="J121" s="278">
        <v>88.966666666666669</v>
      </c>
      <c r="K121" s="276">
        <v>87</v>
      </c>
      <c r="L121" s="276">
        <v>84.5</v>
      </c>
      <c r="M121" s="276">
        <v>250.35014000000001</v>
      </c>
    </row>
    <row r="122" spans="1:13">
      <c r="A122" s="300">
        <v>113</v>
      </c>
      <c r="B122" s="276" t="s">
        <v>262</v>
      </c>
      <c r="C122" s="276">
        <v>2102.35</v>
      </c>
      <c r="D122" s="278">
        <v>2098.5166666666669</v>
      </c>
      <c r="E122" s="278">
        <v>2073.0333333333338</v>
      </c>
      <c r="F122" s="278">
        <v>2043.7166666666667</v>
      </c>
      <c r="G122" s="278">
        <v>2018.2333333333336</v>
      </c>
      <c r="H122" s="278">
        <v>2127.8333333333339</v>
      </c>
      <c r="I122" s="278">
        <v>2153.3166666666666</v>
      </c>
      <c r="J122" s="278">
        <v>2182.6333333333341</v>
      </c>
      <c r="K122" s="276">
        <v>2124</v>
      </c>
      <c r="L122" s="276">
        <v>2069.1999999999998</v>
      </c>
      <c r="M122" s="276">
        <v>8.5922499999999999</v>
      </c>
    </row>
    <row r="123" spans="1:13">
      <c r="A123" s="300">
        <v>114</v>
      </c>
      <c r="B123" s="276" t="s">
        <v>2931</v>
      </c>
      <c r="C123" s="276">
        <v>1380.3</v>
      </c>
      <c r="D123" s="278">
        <v>1386.6333333333332</v>
      </c>
      <c r="E123" s="278">
        <v>1366.2666666666664</v>
      </c>
      <c r="F123" s="278">
        <v>1352.2333333333331</v>
      </c>
      <c r="G123" s="278">
        <v>1331.8666666666663</v>
      </c>
      <c r="H123" s="278">
        <v>1400.6666666666665</v>
      </c>
      <c r="I123" s="278">
        <v>1421.0333333333333</v>
      </c>
      <c r="J123" s="278">
        <v>1435.0666666666666</v>
      </c>
      <c r="K123" s="276">
        <v>1407</v>
      </c>
      <c r="L123" s="276">
        <v>1372.6</v>
      </c>
      <c r="M123" s="276">
        <v>4.1871200000000002</v>
      </c>
    </row>
    <row r="124" spans="1:13">
      <c r="A124" s="300">
        <v>115</v>
      </c>
      <c r="B124" s="276" t="s">
        <v>128</v>
      </c>
      <c r="C124" s="276">
        <v>187.35</v>
      </c>
      <c r="D124" s="278">
        <v>187.71666666666667</v>
      </c>
      <c r="E124" s="278">
        <v>186.03333333333333</v>
      </c>
      <c r="F124" s="278">
        <v>184.71666666666667</v>
      </c>
      <c r="G124" s="278">
        <v>183.03333333333333</v>
      </c>
      <c r="H124" s="278">
        <v>189.03333333333333</v>
      </c>
      <c r="I124" s="278">
        <v>190.71666666666667</v>
      </c>
      <c r="J124" s="278">
        <v>192.03333333333333</v>
      </c>
      <c r="K124" s="276">
        <v>189.4</v>
      </c>
      <c r="L124" s="276">
        <v>186.4</v>
      </c>
      <c r="M124" s="276">
        <v>209.50588999999999</v>
      </c>
    </row>
    <row r="125" spans="1:13">
      <c r="A125" s="300">
        <v>116</v>
      </c>
      <c r="B125" s="276" t="s">
        <v>129</v>
      </c>
      <c r="C125" s="276">
        <v>228.85</v>
      </c>
      <c r="D125" s="278">
        <v>225.53333333333333</v>
      </c>
      <c r="E125" s="278">
        <v>220.31666666666666</v>
      </c>
      <c r="F125" s="278">
        <v>211.78333333333333</v>
      </c>
      <c r="G125" s="278">
        <v>206.56666666666666</v>
      </c>
      <c r="H125" s="278">
        <v>234.06666666666666</v>
      </c>
      <c r="I125" s="278">
        <v>239.2833333333333</v>
      </c>
      <c r="J125" s="278">
        <v>247.81666666666666</v>
      </c>
      <c r="K125" s="276">
        <v>230.75</v>
      </c>
      <c r="L125" s="276">
        <v>217</v>
      </c>
      <c r="M125" s="276">
        <v>109.20316</v>
      </c>
    </row>
    <row r="126" spans="1:13">
      <c r="A126" s="300">
        <v>117</v>
      </c>
      <c r="B126" s="276" t="s">
        <v>263</v>
      </c>
      <c r="C126" s="276">
        <v>61.7</v>
      </c>
      <c r="D126" s="278">
        <v>62.516666666666673</v>
      </c>
      <c r="E126" s="278">
        <v>60.733333333333348</v>
      </c>
      <c r="F126" s="278">
        <v>59.766666666666673</v>
      </c>
      <c r="G126" s="278">
        <v>57.983333333333348</v>
      </c>
      <c r="H126" s="278">
        <v>63.483333333333348</v>
      </c>
      <c r="I126" s="278">
        <v>65.266666666666666</v>
      </c>
      <c r="J126" s="278">
        <v>66.233333333333348</v>
      </c>
      <c r="K126" s="276">
        <v>64.3</v>
      </c>
      <c r="L126" s="276">
        <v>61.55</v>
      </c>
      <c r="M126" s="276">
        <v>10.84313</v>
      </c>
    </row>
    <row r="127" spans="1:13">
      <c r="A127" s="300">
        <v>118</v>
      </c>
      <c r="B127" s="276" t="s">
        <v>130</v>
      </c>
      <c r="C127" s="276">
        <v>340.95</v>
      </c>
      <c r="D127" s="278">
        <v>343.68333333333339</v>
      </c>
      <c r="E127" s="278">
        <v>336.86666666666679</v>
      </c>
      <c r="F127" s="278">
        <v>332.78333333333342</v>
      </c>
      <c r="G127" s="278">
        <v>325.96666666666681</v>
      </c>
      <c r="H127" s="278">
        <v>347.76666666666677</v>
      </c>
      <c r="I127" s="278">
        <v>354.58333333333337</v>
      </c>
      <c r="J127" s="278">
        <v>358.66666666666674</v>
      </c>
      <c r="K127" s="276">
        <v>350.5</v>
      </c>
      <c r="L127" s="276">
        <v>339.6</v>
      </c>
      <c r="M127" s="276">
        <v>73.897469999999998</v>
      </c>
    </row>
    <row r="128" spans="1:13">
      <c r="A128" s="300">
        <v>119</v>
      </c>
      <c r="B128" s="276" t="s">
        <v>264</v>
      </c>
      <c r="C128" s="276">
        <v>690.65</v>
      </c>
      <c r="D128" s="278">
        <v>693.88333333333333</v>
      </c>
      <c r="E128" s="278">
        <v>681.76666666666665</v>
      </c>
      <c r="F128" s="278">
        <v>672.88333333333333</v>
      </c>
      <c r="G128" s="278">
        <v>660.76666666666665</v>
      </c>
      <c r="H128" s="278">
        <v>702.76666666666665</v>
      </c>
      <c r="I128" s="278">
        <v>714.88333333333321</v>
      </c>
      <c r="J128" s="278">
        <v>723.76666666666665</v>
      </c>
      <c r="K128" s="276">
        <v>706</v>
      </c>
      <c r="L128" s="276">
        <v>685</v>
      </c>
      <c r="M128" s="276">
        <v>1.9555400000000001</v>
      </c>
    </row>
    <row r="129" spans="1:13">
      <c r="A129" s="300">
        <v>120</v>
      </c>
      <c r="B129" s="276" t="s">
        <v>131</v>
      </c>
      <c r="C129" s="276">
        <v>2520.65</v>
      </c>
      <c r="D129" s="278">
        <v>2505.4499999999998</v>
      </c>
      <c r="E129" s="278">
        <v>2476.3999999999996</v>
      </c>
      <c r="F129" s="278">
        <v>2432.1499999999996</v>
      </c>
      <c r="G129" s="278">
        <v>2403.0999999999995</v>
      </c>
      <c r="H129" s="278">
        <v>2549.6999999999998</v>
      </c>
      <c r="I129" s="278">
        <v>2578.75</v>
      </c>
      <c r="J129" s="278">
        <v>2623</v>
      </c>
      <c r="K129" s="276">
        <v>2534.5</v>
      </c>
      <c r="L129" s="276">
        <v>2461.1999999999998</v>
      </c>
      <c r="M129" s="276">
        <v>9.9980399999999996</v>
      </c>
    </row>
    <row r="130" spans="1:13">
      <c r="A130" s="300">
        <v>121</v>
      </c>
      <c r="B130" s="276" t="s">
        <v>133</v>
      </c>
      <c r="C130" s="276">
        <v>1796.65</v>
      </c>
      <c r="D130" s="278">
        <v>1787.7166666666665</v>
      </c>
      <c r="E130" s="278">
        <v>1773.4333333333329</v>
      </c>
      <c r="F130" s="278">
        <v>1750.2166666666665</v>
      </c>
      <c r="G130" s="278">
        <v>1735.9333333333329</v>
      </c>
      <c r="H130" s="278">
        <v>1810.9333333333329</v>
      </c>
      <c r="I130" s="278">
        <v>1825.2166666666662</v>
      </c>
      <c r="J130" s="278">
        <v>1848.4333333333329</v>
      </c>
      <c r="K130" s="276">
        <v>1802</v>
      </c>
      <c r="L130" s="276">
        <v>1764.5</v>
      </c>
      <c r="M130" s="276">
        <v>58.267449999999997</v>
      </c>
    </row>
    <row r="131" spans="1:13">
      <c r="A131" s="300">
        <v>122</v>
      </c>
      <c r="B131" s="276" t="s">
        <v>134</v>
      </c>
      <c r="C131" s="276">
        <v>70.5</v>
      </c>
      <c r="D131" s="278">
        <v>70.466666666666669</v>
      </c>
      <c r="E131" s="278">
        <v>69.683333333333337</v>
      </c>
      <c r="F131" s="278">
        <v>68.866666666666674</v>
      </c>
      <c r="G131" s="278">
        <v>68.083333333333343</v>
      </c>
      <c r="H131" s="278">
        <v>71.283333333333331</v>
      </c>
      <c r="I131" s="278">
        <v>72.066666666666663</v>
      </c>
      <c r="J131" s="278">
        <v>72.883333333333326</v>
      </c>
      <c r="K131" s="276">
        <v>71.25</v>
      </c>
      <c r="L131" s="276">
        <v>69.650000000000006</v>
      </c>
      <c r="M131" s="276">
        <v>140.28398000000001</v>
      </c>
    </row>
    <row r="132" spans="1:13">
      <c r="A132" s="300">
        <v>123</v>
      </c>
      <c r="B132" s="276" t="s">
        <v>358</v>
      </c>
      <c r="C132" s="276">
        <v>2145.15</v>
      </c>
      <c r="D132" s="278">
        <v>2161.7000000000003</v>
      </c>
      <c r="E132" s="278">
        <v>2123.4500000000007</v>
      </c>
      <c r="F132" s="278">
        <v>2101.7500000000005</v>
      </c>
      <c r="G132" s="278">
        <v>2063.5000000000009</v>
      </c>
      <c r="H132" s="278">
        <v>2183.4000000000005</v>
      </c>
      <c r="I132" s="278">
        <v>2221.6499999999996</v>
      </c>
      <c r="J132" s="278">
        <v>2243.3500000000004</v>
      </c>
      <c r="K132" s="276">
        <v>2199.9499999999998</v>
      </c>
      <c r="L132" s="276">
        <v>2140</v>
      </c>
      <c r="M132" s="276">
        <v>2.4130600000000002</v>
      </c>
    </row>
    <row r="133" spans="1:13">
      <c r="A133" s="300">
        <v>124</v>
      </c>
      <c r="B133" s="276" t="s">
        <v>135</v>
      </c>
      <c r="C133" s="276">
        <v>314.7</v>
      </c>
      <c r="D133" s="278">
        <v>315.84999999999997</v>
      </c>
      <c r="E133" s="278">
        <v>311.09999999999991</v>
      </c>
      <c r="F133" s="278">
        <v>307.49999999999994</v>
      </c>
      <c r="G133" s="278">
        <v>302.74999999999989</v>
      </c>
      <c r="H133" s="278">
        <v>319.44999999999993</v>
      </c>
      <c r="I133" s="278">
        <v>324.20000000000005</v>
      </c>
      <c r="J133" s="278">
        <v>327.79999999999995</v>
      </c>
      <c r="K133" s="276">
        <v>320.60000000000002</v>
      </c>
      <c r="L133" s="276">
        <v>312.25</v>
      </c>
      <c r="M133" s="276">
        <v>51.54551</v>
      </c>
    </row>
    <row r="134" spans="1:13">
      <c r="A134" s="300">
        <v>125</v>
      </c>
      <c r="B134" s="276" t="s">
        <v>136</v>
      </c>
      <c r="C134" s="276">
        <v>1080.9000000000001</v>
      </c>
      <c r="D134" s="278">
        <v>1079.6000000000001</v>
      </c>
      <c r="E134" s="278">
        <v>1062.3500000000004</v>
      </c>
      <c r="F134" s="278">
        <v>1043.8000000000002</v>
      </c>
      <c r="G134" s="278">
        <v>1026.5500000000004</v>
      </c>
      <c r="H134" s="278">
        <v>1098.1500000000003</v>
      </c>
      <c r="I134" s="278">
        <v>1115.3999999999999</v>
      </c>
      <c r="J134" s="278">
        <v>1133.9500000000003</v>
      </c>
      <c r="K134" s="276">
        <v>1096.8499999999999</v>
      </c>
      <c r="L134" s="276">
        <v>1061.05</v>
      </c>
      <c r="M134" s="276">
        <v>76.11327</v>
      </c>
    </row>
    <row r="135" spans="1:13">
      <c r="A135" s="300">
        <v>126</v>
      </c>
      <c r="B135" s="276" t="s">
        <v>266</v>
      </c>
      <c r="C135" s="276">
        <v>2997.95</v>
      </c>
      <c r="D135" s="278">
        <v>3014.15</v>
      </c>
      <c r="E135" s="278">
        <v>2969.8</v>
      </c>
      <c r="F135" s="278">
        <v>2941.65</v>
      </c>
      <c r="G135" s="278">
        <v>2897.3</v>
      </c>
      <c r="H135" s="278">
        <v>3042.3</v>
      </c>
      <c r="I135" s="278">
        <v>3086.6499999999996</v>
      </c>
      <c r="J135" s="278">
        <v>3114.8</v>
      </c>
      <c r="K135" s="276">
        <v>3058.5</v>
      </c>
      <c r="L135" s="276">
        <v>2986</v>
      </c>
      <c r="M135" s="276">
        <v>2.8227899999999999</v>
      </c>
    </row>
    <row r="136" spans="1:13">
      <c r="A136" s="300">
        <v>127</v>
      </c>
      <c r="B136" s="276" t="s">
        <v>265</v>
      </c>
      <c r="C136" s="276">
        <v>1698.95</v>
      </c>
      <c r="D136" s="278">
        <v>1706.9833333333333</v>
      </c>
      <c r="E136" s="278">
        <v>1681.9666666666667</v>
      </c>
      <c r="F136" s="278">
        <v>1664.9833333333333</v>
      </c>
      <c r="G136" s="278">
        <v>1639.9666666666667</v>
      </c>
      <c r="H136" s="278">
        <v>1723.9666666666667</v>
      </c>
      <c r="I136" s="278">
        <v>1748.9833333333336</v>
      </c>
      <c r="J136" s="278">
        <v>1765.9666666666667</v>
      </c>
      <c r="K136" s="276">
        <v>1732</v>
      </c>
      <c r="L136" s="276">
        <v>1690</v>
      </c>
      <c r="M136" s="276">
        <v>0.92688000000000004</v>
      </c>
    </row>
    <row r="137" spans="1:13">
      <c r="A137" s="300">
        <v>128</v>
      </c>
      <c r="B137" s="276" t="s">
        <v>137</v>
      </c>
      <c r="C137" s="276">
        <v>887.6</v>
      </c>
      <c r="D137" s="278">
        <v>896.13333333333333</v>
      </c>
      <c r="E137" s="278">
        <v>876.9666666666667</v>
      </c>
      <c r="F137" s="278">
        <v>866.33333333333337</v>
      </c>
      <c r="G137" s="278">
        <v>847.16666666666674</v>
      </c>
      <c r="H137" s="278">
        <v>906.76666666666665</v>
      </c>
      <c r="I137" s="278">
        <v>925.93333333333339</v>
      </c>
      <c r="J137" s="278">
        <v>936.56666666666661</v>
      </c>
      <c r="K137" s="276">
        <v>915.3</v>
      </c>
      <c r="L137" s="276">
        <v>885.5</v>
      </c>
      <c r="M137" s="276">
        <v>28.993459999999999</v>
      </c>
    </row>
    <row r="138" spans="1:13">
      <c r="A138" s="300">
        <v>129</v>
      </c>
      <c r="B138" s="276" t="s">
        <v>138</v>
      </c>
      <c r="C138" s="276">
        <v>637.25</v>
      </c>
      <c r="D138" s="278">
        <v>638.9666666666667</v>
      </c>
      <c r="E138" s="278">
        <v>631.93333333333339</v>
      </c>
      <c r="F138" s="278">
        <v>626.61666666666667</v>
      </c>
      <c r="G138" s="278">
        <v>619.58333333333337</v>
      </c>
      <c r="H138" s="278">
        <v>644.28333333333342</v>
      </c>
      <c r="I138" s="278">
        <v>651.31666666666672</v>
      </c>
      <c r="J138" s="278">
        <v>656.63333333333344</v>
      </c>
      <c r="K138" s="276">
        <v>646</v>
      </c>
      <c r="L138" s="276">
        <v>633.65</v>
      </c>
      <c r="M138" s="276">
        <v>61.735509999999998</v>
      </c>
    </row>
    <row r="139" spans="1:13">
      <c r="A139" s="300">
        <v>130</v>
      </c>
      <c r="B139" s="276" t="s">
        <v>139</v>
      </c>
      <c r="C139" s="276">
        <v>145.5</v>
      </c>
      <c r="D139" s="278">
        <v>145.26666666666668</v>
      </c>
      <c r="E139" s="278">
        <v>143.53333333333336</v>
      </c>
      <c r="F139" s="278">
        <v>141.56666666666669</v>
      </c>
      <c r="G139" s="278">
        <v>139.83333333333337</v>
      </c>
      <c r="H139" s="278">
        <v>147.23333333333335</v>
      </c>
      <c r="I139" s="278">
        <v>148.96666666666664</v>
      </c>
      <c r="J139" s="278">
        <v>150.93333333333334</v>
      </c>
      <c r="K139" s="276">
        <v>147</v>
      </c>
      <c r="L139" s="276">
        <v>143.30000000000001</v>
      </c>
      <c r="M139" s="276">
        <v>61.459739999999996</v>
      </c>
    </row>
    <row r="140" spans="1:13">
      <c r="A140" s="300">
        <v>131</v>
      </c>
      <c r="B140" s="276" t="s">
        <v>140</v>
      </c>
      <c r="C140" s="276">
        <v>163.35</v>
      </c>
      <c r="D140" s="278">
        <v>162.58333333333334</v>
      </c>
      <c r="E140" s="278">
        <v>161.06666666666669</v>
      </c>
      <c r="F140" s="278">
        <v>158.78333333333336</v>
      </c>
      <c r="G140" s="278">
        <v>157.26666666666671</v>
      </c>
      <c r="H140" s="278">
        <v>164.86666666666667</v>
      </c>
      <c r="I140" s="278">
        <v>166.38333333333333</v>
      </c>
      <c r="J140" s="278">
        <v>168.66666666666666</v>
      </c>
      <c r="K140" s="276">
        <v>164.1</v>
      </c>
      <c r="L140" s="276">
        <v>160.30000000000001</v>
      </c>
      <c r="M140" s="276">
        <v>62.702620000000003</v>
      </c>
    </row>
    <row r="141" spans="1:13">
      <c r="A141" s="300">
        <v>132</v>
      </c>
      <c r="B141" s="276" t="s">
        <v>141</v>
      </c>
      <c r="C141" s="276">
        <v>379.05</v>
      </c>
      <c r="D141" s="278">
        <v>377.51666666666665</v>
      </c>
      <c r="E141" s="278">
        <v>374.0333333333333</v>
      </c>
      <c r="F141" s="278">
        <v>369.01666666666665</v>
      </c>
      <c r="G141" s="278">
        <v>365.5333333333333</v>
      </c>
      <c r="H141" s="278">
        <v>382.5333333333333</v>
      </c>
      <c r="I141" s="278">
        <v>386.01666666666665</v>
      </c>
      <c r="J141" s="278">
        <v>391.0333333333333</v>
      </c>
      <c r="K141" s="276">
        <v>381</v>
      </c>
      <c r="L141" s="276">
        <v>372.5</v>
      </c>
      <c r="M141" s="276">
        <v>31.532440000000001</v>
      </c>
    </row>
    <row r="142" spans="1:13">
      <c r="A142" s="300">
        <v>133</v>
      </c>
      <c r="B142" s="276" t="s">
        <v>142</v>
      </c>
      <c r="C142" s="276">
        <v>6981.45</v>
      </c>
      <c r="D142" s="278">
        <v>6947.1166666666659</v>
      </c>
      <c r="E142" s="278">
        <v>6897.3333333333321</v>
      </c>
      <c r="F142" s="278">
        <v>6813.2166666666662</v>
      </c>
      <c r="G142" s="278">
        <v>6763.4333333333325</v>
      </c>
      <c r="H142" s="278">
        <v>7031.2333333333318</v>
      </c>
      <c r="I142" s="278">
        <v>7081.0166666666664</v>
      </c>
      <c r="J142" s="278">
        <v>7165.1333333333314</v>
      </c>
      <c r="K142" s="276">
        <v>6996.9</v>
      </c>
      <c r="L142" s="276">
        <v>6863</v>
      </c>
      <c r="M142" s="276">
        <v>12.430680000000001</v>
      </c>
    </row>
    <row r="143" spans="1:13">
      <c r="A143" s="300">
        <v>134</v>
      </c>
      <c r="B143" s="276" t="s">
        <v>143</v>
      </c>
      <c r="C143" s="276">
        <v>560.25</v>
      </c>
      <c r="D143" s="278">
        <v>560.5333333333333</v>
      </c>
      <c r="E143" s="278">
        <v>553.71666666666658</v>
      </c>
      <c r="F143" s="278">
        <v>547.18333333333328</v>
      </c>
      <c r="G143" s="278">
        <v>540.36666666666656</v>
      </c>
      <c r="H143" s="278">
        <v>567.06666666666661</v>
      </c>
      <c r="I143" s="278">
        <v>573.88333333333321</v>
      </c>
      <c r="J143" s="278">
        <v>580.41666666666663</v>
      </c>
      <c r="K143" s="276">
        <v>567.35</v>
      </c>
      <c r="L143" s="276">
        <v>554</v>
      </c>
      <c r="M143" s="276">
        <v>25.505880000000001</v>
      </c>
    </row>
    <row r="144" spans="1:13">
      <c r="A144" s="300">
        <v>135</v>
      </c>
      <c r="B144" s="276" t="s">
        <v>144</v>
      </c>
      <c r="C144" s="276">
        <v>613.25</v>
      </c>
      <c r="D144" s="278">
        <v>610.18333333333339</v>
      </c>
      <c r="E144" s="278">
        <v>604.16666666666674</v>
      </c>
      <c r="F144" s="278">
        <v>595.08333333333337</v>
      </c>
      <c r="G144" s="278">
        <v>589.06666666666672</v>
      </c>
      <c r="H144" s="278">
        <v>619.26666666666677</v>
      </c>
      <c r="I144" s="278">
        <v>625.28333333333342</v>
      </c>
      <c r="J144" s="278">
        <v>634.36666666666679</v>
      </c>
      <c r="K144" s="276">
        <v>616.20000000000005</v>
      </c>
      <c r="L144" s="276">
        <v>601.1</v>
      </c>
      <c r="M144" s="276">
        <v>16.868179999999999</v>
      </c>
    </row>
    <row r="145" spans="1:13">
      <c r="A145" s="300">
        <v>136</v>
      </c>
      <c r="B145" s="276" t="s">
        <v>145</v>
      </c>
      <c r="C145" s="276">
        <v>869.9</v>
      </c>
      <c r="D145" s="278">
        <v>866.56666666666661</v>
      </c>
      <c r="E145" s="278">
        <v>859.58333333333326</v>
      </c>
      <c r="F145" s="278">
        <v>849.26666666666665</v>
      </c>
      <c r="G145" s="278">
        <v>842.2833333333333</v>
      </c>
      <c r="H145" s="278">
        <v>876.88333333333321</v>
      </c>
      <c r="I145" s="278">
        <v>883.86666666666656</v>
      </c>
      <c r="J145" s="278">
        <v>894.18333333333317</v>
      </c>
      <c r="K145" s="276">
        <v>873.55</v>
      </c>
      <c r="L145" s="276">
        <v>856.25</v>
      </c>
      <c r="M145" s="276">
        <v>6.5640200000000002</v>
      </c>
    </row>
    <row r="146" spans="1:13">
      <c r="A146" s="300">
        <v>137</v>
      </c>
      <c r="B146" s="276" t="s">
        <v>146</v>
      </c>
      <c r="C146" s="276">
        <v>1342.1</v>
      </c>
      <c r="D146" s="278">
        <v>1348.9333333333334</v>
      </c>
      <c r="E146" s="278">
        <v>1330.1666666666667</v>
      </c>
      <c r="F146" s="278">
        <v>1318.2333333333333</v>
      </c>
      <c r="G146" s="278">
        <v>1299.4666666666667</v>
      </c>
      <c r="H146" s="278">
        <v>1360.8666666666668</v>
      </c>
      <c r="I146" s="278">
        <v>1379.6333333333332</v>
      </c>
      <c r="J146" s="278">
        <v>1391.5666666666668</v>
      </c>
      <c r="K146" s="276">
        <v>1367.7</v>
      </c>
      <c r="L146" s="276">
        <v>1337</v>
      </c>
      <c r="M146" s="276">
        <v>10.60852</v>
      </c>
    </row>
    <row r="147" spans="1:13">
      <c r="A147" s="300">
        <v>138</v>
      </c>
      <c r="B147" s="276" t="s">
        <v>147</v>
      </c>
      <c r="C147" s="276">
        <v>130.6</v>
      </c>
      <c r="D147" s="278">
        <v>129.63333333333335</v>
      </c>
      <c r="E147" s="278">
        <v>126.76666666666671</v>
      </c>
      <c r="F147" s="278">
        <v>122.93333333333335</v>
      </c>
      <c r="G147" s="278">
        <v>120.06666666666671</v>
      </c>
      <c r="H147" s="278">
        <v>133.4666666666667</v>
      </c>
      <c r="I147" s="278">
        <v>136.33333333333331</v>
      </c>
      <c r="J147" s="278">
        <v>140.16666666666671</v>
      </c>
      <c r="K147" s="276">
        <v>132.5</v>
      </c>
      <c r="L147" s="276">
        <v>125.8</v>
      </c>
      <c r="M147" s="276">
        <v>132.35061999999999</v>
      </c>
    </row>
    <row r="148" spans="1:13">
      <c r="A148" s="300">
        <v>139</v>
      </c>
      <c r="B148" s="276" t="s">
        <v>268</v>
      </c>
      <c r="C148" s="276">
        <v>1314.15</v>
      </c>
      <c r="D148" s="278">
        <v>1318.0833333333333</v>
      </c>
      <c r="E148" s="278">
        <v>1303.1666666666665</v>
      </c>
      <c r="F148" s="278">
        <v>1292.1833333333332</v>
      </c>
      <c r="G148" s="278">
        <v>1277.2666666666664</v>
      </c>
      <c r="H148" s="278">
        <v>1329.0666666666666</v>
      </c>
      <c r="I148" s="278">
        <v>1343.9833333333331</v>
      </c>
      <c r="J148" s="278">
        <v>1354.9666666666667</v>
      </c>
      <c r="K148" s="276">
        <v>1333</v>
      </c>
      <c r="L148" s="276">
        <v>1307.0999999999999</v>
      </c>
      <c r="M148" s="276">
        <v>3.2861199999999999</v>
      </c>
    </row>
    <row r="149" spans="1:13">
      <c r="A149" s="300">
        <v>140</v>
      </c>
      <c r="B149" s="276" t="s">
        <v>148</v>
      </c>
      <c r="C149" s="276">
        <v>74095.45</v>
      </c>
      <c r="D149" s="278">
        <v>73557.150000000009</v>
      </c>
      <c r="E149" s="278">
        <v>72464.300000000017</v>
      </c>
      <c r="F149" s="278">
        <v>70833.150000000009</v>
      </c>
      <c r="G149" s="278">
        <v>69740.300000000017</v>
      </c>
      <c r="H149" s="278">
        <v>75188.300000000017</v>
      </c>
      <c r="I149" s="278">
        <v>76281.150000000023</v>
      </c>
      <c r="J149" s="278">
        <v>77912.300000000017</v>
      </c>
      <c r="K149" s="276">
        <v>74650</v>
      </c>
      <c r="L149" s="276">
        <v>71926</v>
      </c>
      <c r="M149" s="276">
        <v>0.48298999999999997</v>
      </c>
    </row>
    <row r="150" spans="1:13">
      <c r="A150" s="300">
        <v>141</v>
      </c>
      <c r="B150" s="276" t="s">
        <v>267</v>
      </c>
      <c r="C150" s="276">
        <v>28.1</v>
      </c>
      <c r="D150" s="278">
        <v>28.266666666666666</v>
      </c>
      <c r="E150" s="278">
        <v>27.833333333333332</v>
      </c>
      <c r="F150" s="278">
        <v>27.566666666666666</v>
      </c>
      <c r="G150" s="278">
        <v>27.133333333333333</v>
      </c>
      <c r="H150" s="278">
        <v>28.533333333333331</v>
      </c>
      <c r="I150" s="278">
        <v>28.966666666666669</v>
      </c>
      <c r="J150" s="278">
        <v>29.233333333333331</v>
      </c>
      <c r="K150" s="276">
        <v>28.7</v>
      </c>
      <c r="L150" s="276">
        <v>28</v>
      </c>
      <c r="M150" s="276">
        <v>17.58193</v>
      </c>
    </row>
    <row r="151" spans="1:13">
      <c r="A151" s="300">
        <v>142</v>
      </c>
      <c r="B151" s="276" t="s">
        <v>149</v>
      </c>
      <c r="C151" s="276">
        <v>1166.9000000000001</v>
      </c>
      <c r="D151" s="278">
        <v>1172.1333333333334</v>
      </c>
      <c r="E151" s="278">
        <v>1150.7666666666669</v>
      </c>
      <c r="F151" s="278">
        <v>1134.6333333333334</v>
      </c>
      <c r="G151" s="278">
        <v>1113.2666666666669</v>
      </c>
      <c r="H151" s="278">
        <v>1188.2666666666669</v>
      </c>
      <c r="I151" s="278">
        <v>1209.6333333333332</v>
      </c>
      <c r="J151" s="278">
        <v>1225.7666666666669</v>
      </c>
      <c r="K151" s="276">
        <v>1193.5</v>
      </c>
      <c r="L151" s="276">
        <v>1156</v>
      </c>
      <c r="M151" s="276">
        <v>24.47176</v>
      </c>
    </row>
    <row r="152" spans="1:13">
      <c r="A152" s="300">
        <v>143</v>
      </c>
      <c r="B152" s="276" t="s">
        <v>3161</v>
      </c>
      <c r="C152" s="276">
        <v>289.2</v>
      </c>
      <c r="D152" s="278">
        <v>289.23333333333335</v>
      </c>
      <c r="E152" s="278">
        <v>286.4666666666667</v>
      </c>
      <c r="F152" s="278">
        <v>283.73333333333335</v>
      </c>
      <c r="G152" s="278">
        <v>280.9666666666667</v>
      </c>
      <c r="H152" s="278">
        <v>291.9666666666667</v>
      </c>
      <c r="I152" s="278">
        <v>294.73333333333335</v>
      </c>
      <c r="J152" s="278">
        <v>297.4666666666667</v>
      </c>
      <c r="K152" s="276">
        <v>292</v>
      </c>
      <c r="L152" s="276">
        <v>286.5</v>
      </c>
      <c r="M152" s="276">
        <v>6.2845800000000001</v>
      </c>
    </row>
    <row r="153" spans="1:13">
      <c r="A153" s="300">
        <v>144</v>
      </c>
      <c r="B153" s="276" t="s">
        <v>269</v>
      </c>
      <c r="C153" s="276">
        <v>911.4</v>
      </c>
      <c r="D153" s="278">
        <v>908.76666666666677</v>
      </c>
      <c r="E153" s="278">
        <v>902.83333333333348</v>
      </c>
      <c r="F153" s="278">
        <v>894.26666666666677</v>
      </c>
      <c r="G153" s="278">
        <v>888.33333333333348</v>
      </c>
      <c r="H153" s="278">
        <v>917.33333333333348</v>
      </c>
      <c r="I153" s="278">
        <v>923.26666666666665</v>
      </c>
      <c r="J153" s="278">
        <v>931.83333333333348</v>
      </c>
      <c r="K153" s="276">
        <v>914.7</v>
      </c>
      <c r="L153" s="276">
        <v>900.2</v>
      </c>
      <c r="M153" s="276">
        <v>2.5728599999999999</v>
      </c>
    </row>
    <row r="154" spans="1:13">
      <c r="A154" s="300">
        <v>145</v>
      </c>
      <c r="B154" s="276" t="s">
        <v>150</v>
      </c>
      <c r="C154" s="276">
        <v>36.700000000000003</v>
      </c>
      <c r="D154" s="278">
        <v>36.300000000000004</v>
      </c>
      <c r="E154" s="278">
        <v>35.750000000000007</v>
      </c>
      <c r="F154" s="278">
        <v>34.800000000000004</v>
      </c>
      <c r="G154" s="278">
        <v>34.250000000000007</v>
      </c>
      <c r="H154" s="278">
        <v>37.250000000000007</v>
      </c>
      <c r="I154" s="278">
        <v>37.800000000000004</v>
      </c>
      <c r="J154" s="278">
        <v>38.750000000000007</v>
      </c>
      <c r="K154" s="276">
        <v>36.85</v>
      </c>
      <c r="L154" s="276">
        <v>35.35</v>
      </c>
      <c r="M154" s="276">
        <v>243.48128</v>
      </c>
    </row>
    <row r="155" spans="1:13">
      <c r="A155" s="300">
        <v>146</v>
      </c>
      <c r="B155" s="276" t="s">
        <v>261</v>
      </c>
      <c r="C155" s="276">
        <v>3925.25</v>
      </c>
      <c r="D155" s="278">
        <v>3891.5499999999997</v>
      </c>
      <c r="E155" s="278">
        <v>3834.8999999999996</v>
      </c>
      <c r="F155" s="278">
        <v>3744.5499999999997</v>
      </c>
      <c r="G155" s="278">
        <v>3687.8999999999996</v>
      </c>
      <c r="H155" s="278">
        <v>3981.8999999999996</v>
      </c>
      <c r="I155" s="278">
        <v>4038.55</v>
      </c>
      <c r="J155" s="278">
        <v>4128.8999999999996</v>
      </c>
      <c r="K155" s="276">
        <v>3948.2</v>
      </c>
      <c r="L155" s="276">
        <v>3801.2</v>
      </c>
      <c r="M155" s="276">
        <v>9.4037900000000008</v>
      </c>
    </row>
    <row r="156" spans="1:13">
      <c r="A156" s="300">
        <v>147</v>
      </c>
      <c r="B156" s="276" t="s">
        <v>153</v>
      </c>
      <c r="C156" s="276">
        <v>16982.849999999999</v>
      </c>
      <c r="D156" s="278">
        <v>16967.25</v>
      </c>
      <c r="E156" s="278">
        <v>16868.650000000001</v>
      </c>
      <c r="F156" s="278">
        <v>16754.45</v>
      </c>
      <c r="G156" s="278">
        <v>16655.850000000002</v>
      </c>
      <c r="H156" s="278">
        <v>17081.45</v>
      </c>
      <c r="I156" s="278">
        <v>17180.05</v>
      </c>
      <c r="J156" s="278">
        <v>17294.25</v>
      </c>
      <c r="K156" s="276">
        <v>17065.849999999999</v>
      </c>
      <c r="L156" s="276">
        <v>16853.05</v>
      </c>
      <c r="M156" s="276">
        <v>1.1950400000000001</v>
      </c>
    </row>
    <row r="157" spans="1:13">
      <c r="A157" s="300">
        <v>148</v>
      </c>
      <c r="B157" s="276" t="s">
        <v>270</v>
      </c>
      <c r="C157" s="276">
        <v>20.55</v>
      </c>
      <c r="D157" s="278">
        <v>20.683333333333334</v>
      </c>
      <c r="E157" s="278">
        <v>20.416666666666668</v>
      </c>
      <c r="F157" s="278">
        <v>20.283333333333335</v>
      </c>
      <c r="G157" s="278">
        <v>20.016666666666669</v>
      </c>
      <c r="H157" s="278">
        <v>20.816666666666666</v>
      </c>
      <c r="I157" s="278">
        <v>21.083333333333332</v>
      </c>
      <c r="J157" s="278">
        <v>21.216666666666665</v>
      </c>
      <c r="K157" s="276">
        <v>20.95</v>
      </c>
      <c r="L157" s="276">
        <v>20.55</v>
      </c>
      <c r="M157" s="276">
        <v>34.072629999999997</v>
      </c>
    </row>
    <row r="158" spans="1:13">
      <c r="A158" s="300">
        <v>149</v>
      </c>
      <c r="B158" s="276" t="s">
        <v>155</v>
      </c>
      <c r="C158" s="276">
        <v>96.05</v>
      </c>
      <c r="D158" s="278">
        <v>95.55</v>
      </c>
      <c r="E158" s="278">
        <v>94</v>
      </c>
      <c r="F158" s="278">
        <v>91.95</v>
      </c>
      <c r="G158" s="278">
        <v>90.4</v>
      </c>
      <c r="H158" s="278">
        <v>97.6</v>
      </c>
      <c r="I158" s="278">
        <v>99.149999999999977</v>
      </c>
      <c r="J158" s="278">
        <v>101.19999999999999</v>
      </c>
      <c r="K158" s="276">
        <v>97.1</v>
      </c>
      <c r="L158" s="276">
        <v>93.5</v>
      </c>
      <c r="M158" s="276">
        <v>167.37264999999999</v>
      </c>
    </row>
    <row r="159" spans="1:13">
      <c r="A159" s="300">
        <v>150</v>
      </c>
      <c r="B159" s="276" t="s">
        <v>156</v>
      </c>
      <c r="C159" s="276">
        <v>88.7</v>
      </c>
      <c r="D159" s="278">
        <v>89.783333333333346</v>
      </c>
      <c r="E159" s="278">
        <v>87.166666666666686</v>
      </c>
      <c r="F159" s="278">
        <v>85.63333333333334</v>
      </c>
      <c r="G159" s="278">
        <v>83.01666666666668</v>
      </c>
      <c r="H159" s="278">
        <v>91.316666666666691</v>
      </c>
      <c r="I159" s="278">
        <v>93.933333333333337</v>
      </c>
      <c r="J159" s="278">
        <v>95.466666666666697</v>
      </c>
      <c r="K159" s="276">
        <v>92.4</v>
      </c>
      <c r="L159" s="276">
        <v>88.25</v>
      </c>
      <c r="M159" s="276">
        <v>553.24428999999998</v>
      </c>
    </row>
    <row r="160" spans="1:13">
      <c r="A160" s="300">
        <v>151</v>
      </c>
      <c r="B160" s="276" t="s">
        <v>271</v>
      </c>
      <c r="C160" s="276">
        <v>451.15</v>
      </c>
      <c r="D160" s="278">
        <v>449.95</v>
      </c>
      <c r="E160" s="278">
        <v>443.4</v>
      </c>
      <c r="F160" s="278">
        <v>435.65</v>
      </c>
      <c r="G160" s="278">
        <v>429.09999999999997</v>
      </c>
      <c r="H160" s="278">
        <v>457.7</v>
      </c>
      <c r="I160" s="278">
        <v>464.25000000000006</v>
      </c>
      <c r="J160" s="278">
        <v>472</v>
      </c>
      <c r="K160" s="276">
        <v>456.5</v>
      </c>
      <c r="L160" s="276">
        <v>442.2</v>
      </c>
      <c r="M160" s="276">
        <v>10.20865</v>
      </c>
    </row>
    <row r="161" spans="1:13">
      <c r="A161" s="300">
        <v>152</v>
      </c>
      <c r="B161" s="276" t="s">
        <v>272</v>
      </c>
      <c r="C161" s="276">
        <v>3068.65</v>
      </c>
      <c r="D161" s="278">
        <v>3076.85</v>
      </c>
      <c r="E161" s="278">
        <v>3041.7999999999997</v>
      </c>
      <c r="F161" s="278">
        <v>3014.95</v>
      </c>
      <c r="G161" s="278">
        <v>2979.8999999999996</v>
      </c>
      <c r="H161" s="278">
        <v>3103.7</v>
      </c>
      <c r="I161" s="278">
        <v>3138.75</v>
      </c>
      <c r="J161" s="278">
        <v>3165.6</v>
      </c>
      <c r="K161" s="276">
        <v>3111.9</v>
      </c>
      <c r="L161" s="276">
        <v>3050</v>
      </c>
      <c r="M161" s="276">
        <v>0.65036000000000005</v>
      </c>
    </row>
    <row r="162" spans="1:13">
      <c r="A162" s="300">
        <v>153</v>
      </c>
      <c r="B162" s="276" t="s">
        <v>157</v>
      </c>
      <c r="C162" s="276">
        <v>93.05</v>
      </c>
      <c r="D162" s="278">
        <v>93.3</v>
      </c>
      <c r="E162" s="278">
        <v>92.449999999999989</v>
      </c>
      <c r="F162" s="278">
        <v>91.85</v>
      </c>
      <c r="G162" s="278">
        <v>90.999999999999986</v>
      </c>
      <c r="H162" s="278">
        <v>93.899999999999991</v>
      </c>
      <c r="I162" s="278">
        <v>94.749999999999986</v>
      </c>
      <c r="J162" s="278">
        <v>95.35</v>
      </c>
      <c r="K162" s="276">
        <v>94.15</v>
      </c>
      <c r="L162" s="276">
        <v>92.7</v>
      </c>
      <c r="M162" s="276">
        <v>6.3727499999999999</v>
      </c>
    </row>
    <row r="163" spans="1:13">
      <c r="A163" s="300">
        <v>154</v>
      </c>
      <c r="B163" s="276" t="s">
        <v>158</v>
      </c>
      <c r="C163" s="276">
        <v>71.3</v>
      </c>
      <c r="D163" s="278">
        <v>71.86666666666666</v>
      </c>
      <c r="E163" s="278">
        <v>70.433333333333323</v>
      </c>
      <c r="F163" s="278">
        <v>69.566666666666663</v>
      </c>
      <c r="G163" s="278">
        <v>68.133333333333326</v>
      </c>
      <c r="H163" s="278">
        <v>72.73333333333332</v>
      </c>
      <c r="I163" s="278">
        <v>74.166666666666657</v>
      </c>
      <c r="J163" s="278">
        <v>75.033333333333317</v>
      </c>
      <c r="K163" s="276">
        <v>73.3</v>
      </c>
      <c r="L163" s="276">
        <v>71</v>
      </c>
      <c r="M163" s="276">
        <v>188.52045000000001</v>
      </c>
    </row>
    <row r="164" spans="1:13">
      <c r="A164" s="300">
        <v>155</v>
      </c>
      <c r="B164" s="276" t="s">
        <v>159</v>
      </c>
      <c r="C164" s="276">
        <v>22640.5</v>
      </c>
      <c r="D164" s="278">
        <v>22413.5</v>
      </c>
      <c r="E164" s="278">
        <v>22027</v>
      </c>
      <c r="F164" s="278">
        <v>21413.5</v>
      </c>
      <c r="G164" s="278">
        <v>21027</v>
      </c>
      <c r="H164" s="278">
        <v>23027</v>
      </c>
      <c r="I164" s="278">
        <v>23413.5</v>
      </c>
      <c r="J164" s="278">
        <v>24027</v>
      </c>
      <c r="K164" s="276">
        <v>22800</v>
      </c>
      <c r="L164" s="276">
        <v>21800</v>
      </c>
      <c r="M164" s="276">
        <v>0.70791000000000004</v>
      </c>
    </row>
    <row r="165" spans="1:13">
      <c r="A165" s="300">
        <v>156</v>
      </c>
      <c r="B165" s="276" t="s">
        <v>160</v>
      </c>
      <c r="C165" s="276">
        <v>1411</v>
      </c>
      <c r="D165" s="278">
        <v>1422.1000000000001</v>
      </c>
      <c r="E165" s="278">
        <v>1374.1000000000004</v>
      </c>
      <c r="F165" s="278">
        <v>1337.2000000000003</v>
      </c>
      <c r="G165" s="278">
        <v>1289.2000000000005</v>
      </c>
      <c r="H165" s="278">
        <v>1459.0000000000002</v>
      </c>
      <c r="I165" s="278">
        <v>1506.9999999999998</v>
      </c>
      <c r="J165" s="278">
        <v>1543.9</v>
      </c>
      <c r="K165" s="276">
        <v>1470.1</v>
      </c>
      <c r="L165" s="276">
        <v>1385.2</v>
      </c>
      <c r="M165" s="276">
        <v>11.99249</v>
      </c>
    </row>
    <row r="166" spans="1:13">
      <c r="A166" s="300">
        <v>157</v>
      </c>
      <c r="B166" s="276" t="s">
        <v>161</v>
      </c>
      <c r="C166" s="276">
        <v>259.35000000000002</v>
      </c>
      <c r="D166" s="278">
        <v>258.03333333333336</v>
      </c>
      <c r="E166" s="278">
        <v>255.81666666666672</v>
      </c>
      <c r="F166" s="278">
        <v>252.28333333333336</v>
      </c>
      <c r="G166" s="278">
        <v>250.06666666666672</v>
      </c>
      <c r="H166" s="278">
        <v>261.56666666666672</v>
      </c>
      <c r="I166" s="278">
        <v>263.7833333333333</v>
      </c>
      <c r="J166" s="278">
        <v>267.31666666666672</v>
      </c>
      <c r="K166" s="276">
        <v>260.25</v>
      </c>
      <c r="L166" s="276">
        <v>254.5</v>
      </c>
      <c r="M166" s="276">
        <v>47.696100000000001</v>
      </c>
    </row>
    <row r="167" spans="1:13">
      <c r="A167" s="300">
        <v>158</v>
      </c>
      <c r="B167" s="276" t="s">
        <v>162</v>
      </c>
      <c r="C167" s="276">
        <v>104</v>
      </c>
      <c r="D167" s="278">
        <v>103.43333333333334</v>
      </c>
      <c r="E167" s="278">
        <v>102.21666666666667</v>
      </c>
      <c r="F167" s="278">
        <v>100.43333333333334</v>
      </c>
      <c r="G167" s="278">
        <v>99.216666666666669</v>
      </c>
      <c r="H167" s="278">
        <v>105.21666666666667</v>
      </c>
      <c r="I167" s="278">
        <v>106.43333333333334</v>
      </c>
      <c r="J167" s="278">
        <v>108.21666666666667</v>
      </c>
      <c r="K167" s="276">
        <v>104.65</v>
      </c>
      <c r="L167" s="276">
        <v>101.65</v>
      </c>
      <c r="M167" s="276">
        <v>70.946510000000004</v>
      </c>
    </row>
    <row r="168" spans="1:13">
      <c r="A168" s="300">
        <v>159</v>
      </c>
      <c r="B168" s="276" t="s">
        <v>275</v>
      </c>
      <c r="C168" s="276">
        <v>4950.3500000000004</v>
      </c>
      <c r="D168" s="278">
        <v>5010.3500000000004</v>
      </c>
      <c r="E168" s="278">
        <v>4871.9000000000005</v>
      </c>
      <c r="F168" s="278">
        <v>4793.45</v>
      </c>
      <c r="G168" s="278">
        <v>4655</v>
      </c>
      <c r="H168" s="278">
        <v>5088.8000000000011</v>
      </c>
      <c r="I168" s="278">
        <v>5227.2500000000018</v>
      </c>
      <c r="J168" s="278">
        <v>5305.7000000000016</v>
      </c>
      <c r="K168" s="276">
        <v>5148.8</v>
      </c>
      <c r="L168" s="276">
        <v>4931.8999999999996</v>
      </c>
      <c r="M168" s="276">
        <v>2.07931</v>
      </c>
    </row>
    <row r="169" spans="1:13">
      <c r="A169" s="300">
        <v>160</v>
      </c>
      <c r="B169" s="276" t="s">
        <v>277</v>
      </c>
      <c r="C169" s="276">
        <v>10618.7</v>
      </c>
      <c r="D169" s="278">
        <v>10708.683333333334</v>
      </c>
      <c r="E169" s="278">
        <v>10490.016666666668</v>
      </c>
      <c r="F169" s="278">
        <v>10361.333333333334</v>
      </c>
      <c r="G169" s="278">
        <v>10142.666666666668</v>
      </c>
      <c r="H169" s="278">
        <v>10837.366666666669</v>
      </c>
      <c r="I169" s="278">
        <v>11056.033333333333</v>
      </c>
      <c r="J169" s="278">
        <v>11184.716666666669</v>
      </c>
      <c r="K169" s="276">
        <v>10927.35</v>
      </c>
      <c r="L169" s="276">
        <v>10580</v>
      </c>
      <c r="M169" s="276">
        <v>5.0470000000000001E-2</v>
      </c>
    </row>
    <row r="170" spans="1:13">
      <c r="A170" s="300">
        <v>161</v>
      </c>
      <c r="B170" s="276" t="s">
        <v>163</v>
      </c>
      <c r="C170" s="276">
        <v>1561.9</v>
      </c>
      <c r="D170" s="278">
        <v>1571.8166666666668</v>
      </c>
      <c r="E170" s="278">
        <v>1546.2333333333336</v>
      </c>
      <c r="F170" s="278">
        <v>1530.5666666666668</v>
      </c>
      <c r="G170" s="278">
        <v>1504.9833333333336</v>
      </c>
      <c r="H170" s="278">
        <v>1587.4833333333336</v>
      </c>
      <c r="I170" s="278">
        <v>1613.0666666666671</v>
      </c>
      <c r="J170" s="278">
        <v>1628.7333333333336</v>
      </c>
      <c r="K170" s="276">
        <v>1597.4</v>
      </c>
      <c r="L170" s="276">
        <v>1556.15</v>
      </c>
      <c r="M170" s="276">
        <v>9.4189399999999992</v>
      </c>
    </row>
    <row r="171" spans="1:13">
      <c r="A171" s="300">
        <v>162</v>
      </c>
      <c r="B171" s="276" t="s">
        <v>273</v>
      </c>
      <c r="C171" s="276">
        <v>2379.4</v>
      </c>
      <c r="D171" s="278">
        <v>2379.3166666666666</v>
      </c>
      <c r="E171" s="278">
        <v>2338.6333333333332</v>
      </c>
      <c r="F171" s="278">
        <v>2297.8666666666668</v>
      </c>
      <c r="G171" s="278">
        <v>2257.1833333333334</v>
      </c>
      <c r="H171" s="278">
        <v>2420.083333333333</v>
      </c>
      <c r="I171" s="278">
        <v>2460.7666666666664</v>
      </c>
      <c r="J171" s="278">
        <v>2501.5333333333328</v>
      </c>
      <c r="K171" s="276">
        <v>2420</v>
      </c>
      <c r="L171" s="276">
        <v>2338.5500000000002</v>
      </c>
      <c r="M171" s="276">
        <v>6.0785400000000003</v>
      </c>
    </row>
    <row r="172" spans="1:13">
      <c r="A172" s="300">
        <v>163</v>
      </c>
      <c r="B172" s="276" t="s">
        <v>164</v>
      </c>
      <c r="C172" s="276">
        <v>29.85</v>
      </c>
      <c r="D172" s="278">
        <v>29.816666666666663</v>
      </c>
      <c r="E172" s="278">
        <v>29.433333333333326</v>
      </c>
      <c r="F172" s="278">
        <v>29.016666666666662</v>
      </c>
      <c r="G172" s="278">
        <v>28.633333333333326</v>
      </c>
      <c r="H172" s="278">
        <v>30.233333333333327</v>
      </c>
      <c r="I172" s="278">
        <v>30.616666666666667</v>
      </c>
      <c r="J172" s="278">
        <v>31.033333333333328</v>
      </c>
      <c r="K172" s="276">
        <v>30.2</v>
      </c>
      <c r="L172" s="276">
        <v>29.4</v>
      </c>
      <c r="M172" s="276">
        <v>308.80948000000001</v>
      </c>
    </row>
    <row r="173" spans="1:13">
      <c r="A173" s="300">
        <v>164</v>
      </c>
      <c r="B173" s="276" t="s">
        <v>274</v>
      </c>
      <c r="C173" s="276">
        <v>389.55</v>
      </c>
      <c r="D173" s="278">
        <v>390.95</v>
      </c>
      <c r="E173" s="278">
        <v>386.59999999999997</v>
      </c>
      <c r="F173" s="278">
        <v>383.65</v>
      </c>
      <c r="G173" s="278">
        <v>379.29999999999995</v>
      </c>
      <c r="H173" s="278">
        <v>393.9</v>
      </c>
      <c r="I173" s="278">
        <v>398.25</v>
      </c>
      <c r="J173" s="278">
        <v>401.2</v>
      </c>
      <c r="K173" s="276">
        <v>395.3</v>
      </c>
      <c r="L173" s="276">
        <v>388</v>
      </c>
      <c r="M173" s="276">
        <v>1.5424500000000001</v>
      </c>
    </row>
    <row r="174" spans="1:13">
      <c r="A174" s="300">
        <v>165</v>
      </c>
      <c r="B174" s="276" t="s">
        <v>491</v>
      </c>
      <c r="C174" s="276">
        <v>928.1</v>
      </c>
      <c r="D174" s="278">
        <v>929.33333333333337</v>
      </c>
      <c r="E174" s="278">
        <v>923.76666666666677</v>
      </c>
      <c r="F174" s="278">
        <v>919.43333333333339</v>
      </c>
      <c r="G174" s="278">
        <v>913.86666666666679</v>
      </c>
      <c r="H174" s="278">
        <v>933.66666666666674</v>
      </c>
      <c r="I174" s="278">
        <v>939.23333333333335</v>
      </c>
      <c r="J174" s="278">
        <v>943.56666666666672</v>
      </c>
      <c r="K174" s="276">
        <v>934.9</v>
      </c>
      <c r="L174" s="276">
        <v>925</v>
      </c>
      <c r="M174" s="276">
        <v>1.1954</v>
      </c>
    </row>
    <row r="175" spans="1:13">
      <c r="A175" s="300">
        <v>166</v>
      </c>
      <c r="B175" s="276" t="s">
        <v>165</v>
      </c>
      <c r="C175" s="276">
        <v>186.8</v>
      </c>
      <c r="D175" s="278">
        <v>187.29999999999998</v>
      </c>
      <c r="E175" s="278">
        <v>185.34999999999997</v>
      </c>
      <c r="F175" s="278">
        <v>183.89999999999998</v>
      </c>
      <c r="G175" s="278">
        <v>181.94999999999996</v>
      </c>
      <c r="H175" s="278">
        <v>188.74999999999997</v>
      </c>
      <c r="I175" s="278">
        <v>190.69999999999996</v>
      </c>
      <c r="J175" s="278">
        <v>192.14999999999998</v>
      </c>
      <c r="K175" s="276">
        <v>189.25</v>
      </c>
      <c r="L175" s="276">
        <v>185.85</v>
      </c>
      <c r="M175" s="276">
        <v>94.907920000000004</v>
      </c>
    </row>
    <row r="176" spans="1:13">
      <c r="A176" s="300">
        <v>167</v>
      </c>
      <c r="B176" s="276" t="s">
        <v>276</v>
      </c>
      <c r="C176" s="276">
        <v>260.2</v>
      </c>
      <c r="D176" s="278">
        <v>260.85000000000002</v>
      </c>
      <c r="E176" s="278">
        <v>255.70000000000005</v>
      </c>
      <c r="F176" s="278">
        <v>251.20000000000005</v>
      </c>
      <c r="G176" s="278">
        <v>246.05000000000007</v>
      </c>
      <c r="H176" s="278">
        <v>265.35000000000002</v>
      </c>
      <c r="I176" s="278">
        <v>270.5</v>
      </c>
      <c r="J176" s="278">
        <v>275</v>
      </c>
      <c r="K176" s="276">
        <v>266</v>
      </c>
      <c r="L176" s="276">
        <v>256.35000000000002</v>
      </c>
      <c r="M176" s="276">
        <v>4.3940599999999996</v>
      </c>
    </row>
    <row r="177" spans="1:13">
      <c r="A177" s="300">
        <v>168</v>
      </c>
      <c r="B177" s="276" t="s">
        <v>278</v>
      </c>
      <c r="C177" s="276">
        <v>407.05</v>
      </c>
      <c r="D177" s="278">
        <v>407.36666666666662</v>
      </c>
      <c r="E177" s="278">
        <v>403.73333333333323</v>
      </c>
      <c r="F177" s="278">
        <v>400.41666666666663</v>
      </c>
      <c r="G177" s="278">
        <v>396.78333333333325</v>
      </c>
      <c r="H177" s="278">
        <v>410.68333333333322</v>
      </c>
      <c r="I177" s="278">
        <v>414.31666666666655</v>
      </c>
      <c r="J177" s="278">
        <v>417.63333333333321</v>
      </c>
      <c r="K177" s="276">
        <v>411</v>
      </c>
      <c r="L177" s="276">
        <v>404.05</v>
      </c>
      <c r="M177" s="276">
        <v>0.44307999999999997</v>
      </c>
    </row>
    <row r="178" spans="1:13">
      <c r="A178" s="300">
        <v>169</v>
      </c>
      <c r="B178" s="276" t="s">
        <v>279</v>
      </c>
      <c r="C178" s="276">
        <v>465.5</v>
      </c>
      <c r="D178" s="278">
        <v>469.11666666666662</v>
      </c>
      <c r="E178" s="278">
        <v>459.38333333333321</v>
      </c>
      <c r="F178" s="278">
        <v>453.26666666666659</v>
      </c>
      <c r="G178" s="278">
        <v>443.53333333333319</v>
      </c>
      <c r="H178" s="278">
        <v>475.23333333333323</v>
      </c>
      <c r="I178" s="278">
        <v>484.9666666666667</v>
      </c>
      <c r="J178" s="278">
        <v>491.08333333333326</v>
      </c>
      <c r="K178" s="276">
        <v>478.85</v>
      </c>
      <c r="L178" s="276">
        <v>463</v>
      </c>
      <c r="M178" s="276">
        <v>1.74898</v>
      </c>
    </row>
    <row r="179" spans="1:13">
      <c r="A179" s="300">
        <v>170</v>
      </c>
      <c r="B179" s="276" t="s">
        <v>167</v>
      </c>
      <c r="C179" s="276">
        <v>864.45</v>
      </c>
      <c r="D179" s="278">
        <v>861.7166666666667</v>
      </c>
      <c r="E179" s="278">
        <v>854.98333333333335</v>
      </c>
      <c r="F179" s="278">
        <v>845.51666666666665</v>
      </c>
      <c r="G179" s="278">
        <v>838.7833333333333</v>
      </c>
      <c r="H179" s="278">
        <v>871.18333333333339</v>
      </c>
      <c r="I179" s="278">
        <v>877.91666666666674</v>
      </c>
      <c r="J179" s="278">
        <v>887.38333333333344</v>
      </c>
      <c r="K179" s="276">
        <v>868.45</v>
      </c>
      <c r="L179" s="276">
        <v>852.25</v>
      </c>
      <c r="M179" s="276">
        <v>6.0918200000000002</v>
      </c>
    </row>
    <row r="180" spans="1:13">
      <c r="A180" s="300">
        <v>171</v>
      </c>
      <c r="B180" s="276" t="s">
        <v>168</v>
      </c>
      <c r="C180" s="276">
        <v>212.3</v>
      </c>
      <c r="D180" s="278">
        <v>210.65</v>
      </c>
      <c r="E180" s="278">
        <v>207.9</v>
      </c>
      <c r="F180" s="278">
        <v>203.5</v>
      </c>
      <c r="G180" s="278">
        <v>200.75</v>
      </c>
      <c r="H180" s="278">
        <v>215.05</v>
      </c>
      <c r="I180" s="278">
        <v>217.8</v>
      </c>
      <c r="J180" s="278">
        <v>222.20000000000002</v>
      </c>
      <c r="K180" s="276">
        <v>213.4</v>
      </c>
      <c r="L180" s="276">
        <v>206.25</v>
      </c>
      <c r="M180" s="276">
        <v>201.73068000000001</v>
      </c>
    </row>
    <row r="181" spans="1:13">
      <c r="A181" s="300">
        <v>172</v>
      </c>
      <c r="B181" s="276" t="s">
        <v>169</v>
      </c>
      <c r="C181" s="276">
        <v>115.5</v>
      </c>
      <c r="D181" s="278">
        <v>114.46666666666665</v>
      </c>
      <c r="E181" s="278">
        <v>113.08333333333331</v>
      </c>
      <c r="F181" s="278">
        <v>110.66666666666666</v>
      </c>
      <c r="G181" s="278">
        <v>109.28333333333332</v>
      </c>
      <c r="H181" s="278">
        <v>116.88333333333331</v>
      </c>
      <c r="I181" s="278">
        <v>118.26666666666667</v>
      </c>
      <c r="J181" s="278">
        <v>120.68333333333331</v>
      </c>
      <c r="K181" s="276">
        <v>115.85</v>
      </c>
      <c r="L181" s="276">
        <v>112.05</v>
      </c>
      <c r="M181" s="276">
        <v>78.130290000000002</v>
      </c>
    </row>
    <row r="182" spans="1:13">
      <c r="A182" s="300">
        <v>173</v>
      </c>
      <c r="B182" s="276" t="s">
        <v>170</v>
      </c>
      <c r="C182" s="276">
        <v>1993.25</v>
      </c>
      <c r="D182" s="278">
        <v>2021.0833333333333</v>
      </c>
      <c r="E182" s="278">
        <v>1957.1666666666665</v>
      </c>
      <c r="F182" s="278">
        <v>1921.0833333333333</v>
      </c>
      <c r="G182" s="278">
        <v>1857.1666666666665</v>
      </c>
      <c r="H182" s="278">
        <v>2057.1666666666665</v>
      </c>
      <c r="I182" s="278">
        <v>2121.083333333333</v>
      </c>
      <c r="J182" s="278">
        <v>2157.1666666666665</v>
      </c>
      <c r="K182" s="276">
        <v>2085</v>
      </c>
      <c r="L182" s="276">
        <v>1985</v>
      </c>
      <c r="M182" s="276">
        <v>214.79384999999999</v>
      </c>
    </row>
    <row r="183" spans="1:13">
      <c r="A183" s="300">
        <v>174</v>
      </c>
      <c r="B183" s="276" t="s">
        <v>171</v>
      </c>
      <c r="C183" s="276">
        <v>40.299999999999997</v>
      </c>
      <c r="D183" s="278">
        <v>40.366666666666667</v>
      </c>
      <c r="E183" s="278">
        <v>39.833333333333336</v>
      </c>
      <c r="F183" s="278">
        <v>39.366666666666667</v>
      </c>
      <c r="G183" s="278">
        <v>38.833333333333336</v>
      </c>
      <c r="H183" s="278">
        <v>40.833333333333336</v>
      </c>
      <c r="I183" s="278">
        <v>41.366666666666667</v>
      </c>
      <c r="J183" s="278">
        <v>41.833333333333336</v>
      </c>
      <c r="K183" s="276">
        <v>40.9</v>
      </c>
      <c r="L183" s="276">
        <v>39.9</v>
      </c>
      <c r="M183" s="276">
        <v>204.30699000000001</v>
      </c>
    </row>
    <row r="184" spans="1:13">
      <c r="A184" s="300">
        <v>175</v>
      </c>
      <c r="B184" s="276" t="s">
        <v>3523</v>
      </c>
      <c r="C184" s="276">
        <v>782.95</v>
      </c>
      <c r="D184" s="278">
        <v>786.08333333333337</v>
      </c>
      <c r="E184" s="278">
        <v>777.16666666666674</v>
      </c>
      <c r="F184" s="278">
        <v>771.38333333333333</v>
      </c>
      <c r="G184" s="278">
        <v>762.4666666666667</v>
      </c>
      <c r="H184" s="278">
        <v>791.86666666666679</v>
      </c>
      <c r="I184" s="278">
        <v>800.78333333333353</v>
      </c>
      <c r="J184" s="278">
        <v>806.56666666666683</v>
      </c>
      <c r="K184" s="276">
        <v>795</v>
      </c>
      <c r="L184" s="276">
        <v>780.3</v>
      </c>
      <c r="M184" s="276">
        <v>13.12729</v>
      </c>
    </row>
    <row r="185" spans="1:13">
      <c r="A185" s="300">
        <v>176</v>
      </c>
      <c r="B185" s="276" t="s">
        <v>280</v>
      </c>
      <c r="C185" s="276">
        <v>863.15</v>
      </c>
      <c r="D185" s="278">
        <v>855.44999999999993</v>
      </c>
      <c r="E185" s="278">
        <v>843.99999999999989</v>
      </c>
      <c r="F185" s="278">
        <v>824.84999999999991</v>
      </c>
      <c r="G185" s="278">
        <v>813.39999999999986</v>
      </c>
      <c r="H185" s="278">
        <v>874.59999999999991</v>
      </c>
      <c r="I185" s="278">
        <v>886.05</v>
      </c>
      <c r="J185" s="278">
        <v>905.19999999999993</v>
      </c>
      <c r="K185" s="276">
        <v>866.9</v>
      </c>
      <c r="L185" s="276">
        <v>836.3</v>
      </c>
      <c r="M185" s="276">
        <v>21.401759999999999</v>
      </c>
    </row>
    <row r="186" spans="1:13">
      <c r="A186" s="300">
        <v>177</v>
      </c>
      <c r="B186" s="276" t="s">
        <v>172</v>
      </c>
      <c r="C186" s="276">
        <v>240.2</v>
      </c>
      <c r="D186" s="278">
        <v>237.6</v>
      </c>
      <c r="E186" s="278">
        <v>233.6</v>
      </c>
      <c r="F186" s="278">
        <v>227</v>
      </c>
      <c r="G186" s="278">
        <v>223</v>
      </c>
      <c r="H186" s="278">
        <v>244.2</v>
      </c>
      <c r="I186" s="278">
        <v>248.2</v>
      </c>
      <c r="J186" s="278">
        <v>254.79999999999998</v>
      </c>
      <c r="K186" s="276">
        <v>241.6</v>
      </c>
      <c r="L186" s="276">
        <v>231</v>
      </c>
      <c r="M186" s="276">
        <v>805.01583000000005</v>
      </c>
    </row>
    <row r="187" spans="1:13">
      <c r="A187" s="300">
        <v>178</v>
      </c>
      <c r="B187" s="276" t="s">
        <v>173</v>
      </c>
      <c r="C187" s="276">
        <v>23989.75</v>
      </c>
      <c r="D187" s="278">
        <v>23828.25</v>
      </c>
      <c r="E187" s="278">
        <v>23561.5</v>
      </c>
      <c r="F187" s="278">
        <v>23133.25</v>
      </c>
      <c r="G187" s="278">
        <v>22866.5</v>
      </c>
      <c r="H187" s="278">
        <v>24256.5</v>
      </c>
      <c r="I187" s="278">
        <v>24523.25</v>
      </c>
      <c r="J187" s="278">
        <v>24951.5</v>
      </c>
      <c r="K187" s="276">
        <v>24095</v>
      </c>
      <c r="L187" s="276">
        <v>23400</v>
      </c>
      <c r="M187" s="276">
        <v>0.87041999999999997</v>
      </c>
    </row>
    <row r="188" spans="1:13">
      <c r="A188" s="300">
        <v>179</v>
      </c>
      <c r="B188" s="276" t="s">
        <v>174</v>
      </c>
      <c r="C188" s="276">
        <v>1407.6</v>
      </c>
      <c r="D188" s="278">
        <v>1394.7166666666665</v>
      </c>
      <c r="E188" s="278">
        <v>1378.4333333333329</v>
      </c>
      <c r="F188" s="278">
        <v>1349.2666666666664</v>
      </c>
      <c r="G188" s="278">
        <v>1332.9833333333329</v>
      </c>
      <c r="H188" s="278">
        <v>1423.883333333333</v>
      </c>
      <c r="I188" s="278">
        <v>1440.1666666666663</v>
      </c>
      <c r="J188" s="278">
        <v>1469.333333333333</v>
      </c>
      <c r="K188" s="276">
        <v>1411</v>
      </c>
      <c r="L188" s="276">
        <v>1365.55</v>
      </c>
      <c r="M188" s="276">
        <v>3.4569000000000001</v>
      </c>
    </row>
    <row r="189" spans="1:13">
      <c r="A189" s="300">
        <v>180</v>
      </c>
      <c r="B189" s="276" t="s">
        <v>175</v>
      </c>
      <c r="C189" s="276">
        <v>5062</v>
      </c>
      <c r="D189" s="278">
        <v>5091.916666666667</v>
      </c>
      <c r="E189" s="278">
        <v>5005.5833333333339</v>
      </c>
      <c r="F189" s="278">
        <v>4949.166666666667</v>
      </c>
      <c r="G189" s="278">
        <v>4862.8333333333339</v>
      </c>
      <c r="H189" s="278">
        <v>5148.3333333333339</v>
      </c>
      <c r="I189" s="278">
        <v>5234.6666666666679</v>
      </c>
      <c r="J189" s="278">
        <v>5291.0833333333339</v>
      </c>
      <c r="K189" s="276">
        <v>5178.25</v>
      </c>
      <c r="L189" s="276">
        <v>5035.5</v>
      </c>
      <c r="M189" s="276">
        <v>2.3353799999999998</v>
      </c>
    </row>
    <row r="190" spans="1:13">
      <c r="A190" s="300">
        <v>181</v>
      </c>
      <c r="B190" s="276" t="s">
        <v>176</v>
      </c>
      <c r="C190" s="276">
        <v>861</v>
      </c>
      <c r="D190" s="278">
        <v>865.91666666666663</v>
      </c>
      <c r="E190" s="278">
        <v>852.08333333333326</v>
      </c>
      <c r="F190" s="278">
        <v>843.16666666666663</v>
      </c>
      <c r="G190" s="278">
        <v>829.33333333333326</v>
      </c>
      <c r="H190" s="278">
        <v>874.83333333333326</v>
      </c>
      <c r="I190" s="278">
        <v>888.66666666666652</v>
      </c>
      <c r="J190" s="278">
        <v>897.58333333333326</v>
      </c>
      <c r="K190" s="276">
        <v>879.75</v>
      </c>
      <c r="L190" s="276">
        <v>857</v>
      </c>
      <c r="M190" s="276">
        <v>31.45692</v>
      </c>
    </row>
    <row r="191" spans="1:13">
      <c r="A191" s="300">
        <v>182</v>
      </c>
      <c r="B191" s="276" t="s">
        <v>178</v>
      </c>
      <c r="C191" s="276">
        <v>518.4</v>
      </c>
      <c r="D191" s="278">
        <v>518.61666666666667</v>
      </c>
      <c r="E191" s="278">
        <v>513.83333333333337</v>
      </c>
      <c r="F191" s="278">
        <v>509.26666666666665</v>
      </c>
      <c r="G191" s="278">
        <v>504.48333333333335</v>
      </c>
      <c r="H191" s="278">
        <v>523.18333333333339</v>
      </c>
      <c r="I191" s="278">
        <v>527.9666666666667</v>
      </c>
      <c r="J191" s="278">
        <v>532.53333333333342</v>
      </c>
      <c r="K191" s="276">
        <v>523.4</v>
      </c>
      <c r="L191" s="276">
        <v>514.04999999999995</v>
      </c>
      <c r="M191" s="276">
        <v>124.11197</v>
      </c>
    </row>
    <row r="192" spans="1:13">
      <c r="A192" s="300">
        <v>183</v>
      </c>
      <c r="B192" s="276" t="s">
        <v>179</v>
      </c>
      <c r="C192" s="276">
        <v>416.25</v>
      </c>
      <c r="D192" s="278">
        <v>420.41666666666669</v>
      </c>
      <c r="E192" s="278">
        <v>410.83333333333337</v>
      </c>
      <c r="F192" s="278">
        <v>405.41666666666669</v>
      </c>
      <c r="G192" s="278">
        <v>395.83333333333337</v>
      </c>
      <c r="H192" s="278">
        <v>425.83333333333337</v>
      </c>
      <c r="I192" s="278">
        <v>435.41666666666674</v>
      </c>
      <c r="J192" s="278">
        <v>440.83333333333337</v>
      </c>
      <c r="K192" s="276">
        <v>430</v>
      </c>
      <c r="L192" s="276">
        <v>415</v>
      </c>
      <c r="M192" s="276">
        <v>16.178719999999998</v>
      </c>
    </row>
    <row r="193" spans="1:13">
      <c r="A193" s="300">
        <v>184</v>
      </c>
      <c r="B193" s="276" t="s">
        <v>282</v>
      </c>
      <c r="C193" s="276">
        <v>577.1</v>
      </c>
      <c r="D193" s="278">
        <v>573.35</v>
      </c>
      <c r="E193" s="278">
        <v>564.20000000000005</v>
      </c>
      <c r="F193" s="278">
        <v>551.30000000000007</v>
      </c>
      <c r="G193" s="278">
        <v>542.15000000000009</v>
      </c>
      <c r="H193" s="278">
        <v>586.25</v>
      </c>
      <c r="I193" s="278">
        <v>595.39999999999986</v>
      </c>
      <c r="J193" s="278">
        <v>608.29999999999995</v>
      </c>
      <c r="K193" s="276">
        <v>582.5</v>
      </c>
      <c r="L193" s="276">
        <v>560.45000000000005</v>
      </c>
      <c r="M193" s="276">
        <v>6.5235500000000002</v>
      </c>
    </row>
    <row r="194" spans="1:13">
      <c r="A194" s="300">
        <v>185</v>
      </c>
      <c r="B194" s="276" t="s">
        <v>3464</v>
      </c>
      <c r="C194" s="276">
        <v>518.29999999999995</v>
      </c>
      <c r="D194" s="278">
        <v>517.75</v>
      </c>
      <c r="E194" s="278">
        <v>513.65</v>
      </c>
      <c r="F194" s="278">
        <v>509</v>
      </c>
      <c r="G194" s="278">
        <v>504.9</v>
      </c>
      <c r="H194" s="278">
        <v>522.4</v>
      </c>
      <c r="I194" s="278">
        <v>526.49999999999989</v>
      </c>
      <c r="J194" s="278">
        <v>531.15</v>
      </c>
      <c r="K194" s="276">
        <v>521.85</v>
      </c>
      <c r="L194" s="276">
        <v>513.1</v>
      </c>
      <c r="M194" s="276">
        <v>27.744129999999998</v>
      </c>
    </row>
    <row r="195" spans="1:13">
      <c r="A195" s="300">
        <v>186</v>
      </c>
      <c r="B195" s="276" t="s">
        <v>183</v>
      </c>
      <c r="C195" s="276">
        <v>158</v>
      </c>
      <c r="D195" s="278">
        <v>156.51666666666668</v>
      </c>
      <c r="E195" s="278">
        <v>153.68333333333337</v>
      </c>
      <c r="F195" s="278">
        <v>149.36666666666667</v>
      </c>
      <c r="G195" s="278">
        <v>146.53333333333336</v>
      </c>
      <c r="H195" s="278">
        <v>160.83333333333337</v>
      </c>
      <c r="I195" s="278">
        <v>163.66666666666669</v>
      </c>
      <c r="J195" s="278">
        <v>167.98333333333338</v>
      </c>
      <c r="K195" s="276">
        <v>159.35</v>
      </c>
      <c r="L195" s="276">
        <v>152.19999999999999</v>
      </c>
      <c r="M195" s="276">
        <v>826.44840999999997</v>
      </c>
    </row>
    <row r="196" spans="1:13">
      <c r="A196" s="300">
        <v>187</v>
      </c>
      <c r="B196" s="276" t="s">
        <v>185</v>
      </c>
      <c r="C196" s="276">
        <v>57.65</v>
      </c>
      <c r="D196" s="278">
        <v>57.25</v>
      </c>
      <c r="E196" s="278">
        <v>56.3</v>
      </c>
      <c r="F196" s="278">
        <v>54.949999999999996</v>
      </c>
      <c r="G196" s="278">
        <v>53.999999999999993</v>
      </c>
      <c r="H196" s="278">
        <v>58.6</v>
      </c>
      <c r="I196" s="278">
        <v>59.550000000000004</v>
      </c>
      <c r="J196" s="278">
        <v>60.900000000000006</v>
      </c>
      <c r="K196" s="276">
        <v>58.2</v>
      </c>
      <c r="L196" s="276">
        <v>55.9</v>
      </c>
      <c r="M196" s="276">
        <v>268.01425</v>
      </c>
    </row>
    <row r="197" spans="1:13">
      <c r="A197" s="300">
        <v>188</v>
      </c>
      <c r="B197" s="267" t="s">
        <v>186</v>
      </c>
      <c r="C197" s="267">
        <v>522.70000000000005</v>
      </c>
      <c r="D197" s="307">
        <v>518.45000000000005</v>
      </c>
      <c r="E197" s="307">
        <v>505.95000000000005</v>
      </c>
      <c r="F197" s="307">
        <v>489.2</v>
      </c>
      <c r="G197" s="307">
        <v>476.7</v>
      </c>
      <c r="H197" s="307">
        <v>535.20000000000005</v>
      </c>
      <c r="I197" s="307">
        <v>547.70000000000005</v>
      </c>
      <c r="J197" s="307">
        <v>564.45000000000016</v>
      </c>
      <c r="K197" s="267">
        <v>530.95000000000005</v>
      </c>
      <c r="L197" s="267">
        <v>501.7</v>
      </c>
      <c r="M197" s="267">
        <v>642.84599000000003</v>
      </c>
    </row>
    <row r="198" spans="1:13">
      <c r="A198" s="300">
        <v>189</v>
      </c>
      <c r="B198" s="267" t="s">
        <v>187</v>
      </c>
      <c r="C198" s="267">
        <v>2666.05</v>
      </c>
      <c r="D198" s="307">
        <v>2670.3666666666668</v>
      </c>
      <c r="E198" s="307">
        <v>2645.7333333333336</v>
      </c>
      <c r="F198" s="307">
        <v>2625.416666666667</v>
      </c>
      <c r="G198" s="307">
        <v>2600.7833333333338</v>
      </c>
      <c r="H198" s="307">
        <v>2690.6833333333334</v>
      </c>
      <c r="I198" s="307">
        <v>2715.3166666666666</v>
      </c>
      <c r="J198" s="307">
        <v>2735.6333333333332</v>
      </c>
      <c r="K198" s="267">
        <v>2695</v>
      </c>
      <c r="L198" s="267">
        <v>2650.05</v>
      </c>
      <c r="M198" s="267">
        <v>28.272729999999999</v>
      </c>
    </row>
    <row r="199" spans="1:13">
      <c r="A199" s="300">
        <v>190</v>
      </c>
      <c r="B199" s="267" t="s">
        <v>188</v>
      </c>
      <c r="C199" s="267">
        <v>845.25</v>
      </c>
      <c r="D199" s="307">
        <v>844.2166666666667</v>
      </c>
      <c r="E199" s="307">
        <v>831.93333333333339</v>
      </c>
      <c r="F199" s="307">
        <v>818.61666666666667</v>
      </c>
      <c r="G199" s="307">
        <v>806.33333333333337</v>
      </c>
      <c r="H199" s="307">
        <v>857.53333333333342</v>
      </c>
      <c r="I199" s="307">
        <v>869.81666666666672</v>
      </c>
      <c r="J199" s="307">
        <v>883.13333333333344</v>
      </c>
      <c r="K199" s="267">
        <v>856.5</v>
      </c>
      <c r="L199" s="267">
        <v>830.9</v>
      </c>
      <c r="M199" s="267">
        <v>36.354340000000001</v>
      </c>
    </row>
    <row r="200" spans="1:13">
      <c r="A200" s="300">
        <v>191</v>
      </c>
      <c r="B200" s="267" t="s">
        <v>189</v>
      </c>
      <c r="C200" s="267">
        <v>1301.95</v>
      </c>
      <c r="D200" s="307">
        <v>1294.6833333333334</v>
      </c>
      <c r="E200" s="307">
        <v>1284.5666666666668</v>
      </c>
      <c r="F200" s="307">
        <v>1267.1833333333334</v>
      </c>
      <c r="G200" s="307">
        <v>1257.0666666666668</v>
      </c>
      <c r="H200" s="307">
        <v>1312.0666666666668</v>
      </c>
      <c r="I200" s="307">
        <v>1322.1833333333336</v>
      </c>
      <c r="J200" s="307">
        <v>1339.5666666666668</v>
      </c>
      <c r="K200" s="267">
        <v>1304.8</v>
      </c>
      <c r="L200" s="267">
        <v>1277.3</v>
      </c>
      <c r="M200" s="267">
        <v>21.857050000000001</v>
      </c>
    </row>
    <row r="201" spans="1:13">
      <c r="A201" s="300">
        <v>192</v>
      </c>
      <c r="B201" s="267" t="s">
        <v>190</v>
      </c>
      <c r="C201" s="267">
        <v>2656.2</v>
      </c>
      <c r="D201" s="307">
        <v>2678.4166666666665</v>
      </c>
      <c r="E201" s="307">
        <v>2616.833333333333</v>
      </c>
      <c r="F201" s="307">
        <v>2577.4666666666667</v>
      </c>
      <c r="G201" s="307">
        <v>2515.8833333333332</v>
      </c>
      <c r="H201" s="307">
        <v>2717.7833333333328</v>
      </c>
      <c r="I201" s="307">
        <v>2779.3666666666659</v>
      </c>
      <c r="J201" s="307">
        <v>2818.7333333333327</v>
      </c>
      <c r="K201" s="267">
        <v>2740</v>
      </c>
      <c r="L201" s="267">
        <v>2639.05</v>
      </c>
      <c r="M201" s="267">
        <v>9.9731400000000008</v>
      </c>
    </row>
    <row r="202" spans="1:13">
      <c r="A202" s="300">
        <v>193</v>
      </c>
      <c r="B202" s="267" t="s">
        <v>191</v>
      </c>
      <c r="C202" s="267">
        <v>307</v>
      </c>
      <c r="D202" s="307">
        <v>306.59999999999997</v>
      </c>
      <c r="E202" s="307">
        <v>304.54999999999995</v>
      </c>
      <c r="F202" s="307">
        <v>302.09999999999997</v>
      </c>
      <c r="G202" s="307">
        <v>300.04999999999995</v>
      </c>
      <c r="H202" s="307">
        <v>309.04999999999995</v>
      </c>
      <c r="I202" s="307">
        <v>311.10000000000002</v>
      </c>
      <c r="J202" s="307">
        <v>313.54999999999995</v>
      </c>
      <c r="K202" s="267">
        <v>308.64999999999998</v>
      </c>
      <c r="L202" s="267">
        <v>304.14999999999998</v>
      </c>
      <c r="M202" s="267">
        <v>11.357390000000001</v>
      </c>
    </row>
    <row r="203" spans="1:13">
      <c r="A203" s="300">
        <v>194</v>
      </c>
      <c r="B203" s="267" t="s">
        <v>550</v>
      </c>
      <c r="C203" s="267">
        <v>743.75</v>
      </c>
      <c r="D203" s="307">
        <v>753.85</v>
      </c>
      <c r="E203" s="307">
        <v>727.90000000000009</v>
      </c>
      <c r="F203" s="307">
        <v>712.05000000000007</v>
      </c>
      <c r="G203" s="307">
        <v>686.10000000000014</v>
      </c>
      <c r="H203" s="307">
        <v>769.7</v>
      </c>
      <c r="I203" s="307">
        <v>795.65000000000009</v>
      </c>
      <c r="J203" s="307">
        <v>811.5</v>
      </c>
      <c r="K203" s="267">
        <v>779.8</v>
      </c>
      <c r="L203" s="267">
        <v>738</v>
      </c>
      <c r="M203" s="267">
        <v>20.20786</v>
      </c>
    </row>
    <row r="204" spans="1:13">
      <c r="A204" s="300">
        <v>195</v>
      </c>
      <c r="B204" s="267" t="s">
        <v>192</v>
      </c>
      <c r="C204" s="267">
        <v>475.3</v>
      </c>
      <c r="D204" s="307">
        <v>475.34999999999997</v>
      </c>
      <c r="E204" s="307">
        <v>469.24999999999994</v>
      </c>
      <c r="F204" s="307">
        <v>463.2</v>
      </c>
      <c r="G204" s="307">
        <v>457.09999999999997</v>
      </c>
      <c r="H204" s="307">
        <v>481.39999999999992</v>
      </c>
      <c r="I204" s="307">
        <v>487.49999999999994</v>
      </c>
      <c r="J204" s="307">
        <v>493.5499999999999</v>
      </c>
      <c r="K204" s="267">
        <v>481.45</v>
      </c>
      <c r="L204" s="267">
        <v>469.3</v>
      </c>
      <c r="M204" s="267">
        <v>17.781369999999999</v>
      </c>
    </row>
    <row r="205" spans="1:13">
      <c r="A205" s="300">
        <v>196</v>
      </c>
      <c r="B205" s="267" t="s">
        <v>193</v>
      </c>
      <c r="C205" s="267">
        <v>1038.75</v>
      </c>
      <c r="D205" s="307">
        <v>1037.8833333333334</v>
      </c>
      <c r="E205" s="307">
        <v>1027.8666666666668</v>
      </c>
      <c r="F205" s="307">
        <v>1016.9833333333333</v>
      </c>
      <c r="G205" s="307">
        <v>1006.9666666666667</v>
      </c>
      <c r="H205" s="307">
        <v>1048.7666666666669</v>
      </c>
      <c r="I205" s="307">
        <v>1058.7833333333338</v>
      </c>
      <c r="J205" s="307">
        <v>1069.666666666667</v>
      </c>
      <c r="K205" s="267">
        <v>1047.9000000000001</v>
      </c>
      <c r="L205" s="267">
        <v>1027</v>
      </c>
      <c r="M205" s="267">
        <v>3.3577499999999998</v>
      </c>
    </row>
    <row r="206" spans="1:13">
      <c r="A206" s="300">
        <v>197</v>
      </c>
      <c r="B206" s="267" t="s">
        <v>195</v>
      </c>
      <c r="C206" s="267">
        <v>4909.05</v>
      </c>
      <c r="D206" s="307">
        <v>4928.0166666666664</v>
      </c>
      <c r="E206" s="307">
        <v>4877.0333333333328</v>
      </c>
      <c r="F206" s="307">
        <v>4845.0166666666664</v>
      </c>
      <c r="G206" s="307">
        <v>4794.0333333333328</v>
      </c>
      <c r="H206" s="307">
        <v>4960.0333333333328</v>
      </c>
      <c r="I206" s="307">
        <v>5011.0166666666664</v>
      </c>
      <c r="J206" s="307">
        <v>5043.0333333333328</v>
      </c>
      <c r="K206" s="267">
        <v>4979</v>
      </c>
      <c r="L206" s="267">
        <v>4896</v>
      </c>
      <c r="M206" s="267">
        <v>7.0897100000000002</v>
      </c>
    </row>
    <row r="207" spans="1:13">
      <c r="A207" s="300">
        <v>198</v>
      </c>
      <c r="B207" s="267" t="s">
        <v>196</v>
      </c>
      <c r="C207" s="267">
        <v>24.9</v>
      </c>
      <c r="D207" s="307">
        <v>24.983333333333331</v>
      </c>
      <c r="E207" s="307">
        <v>24.766666666666662</v>
      </c>
      <c r="F207" s="307">
        <v>24.633333333333333</v>
      </c>
      <c r="G207" s="307">
        <v>24.416666666666664</v>
      </c>
      <c r="H207" s="307">
        <v>25.11666666666666</v>
      </c>
      <c r="I207" s="307">
        <v>25.333333333333329</v>
      </c>
      <c r="J207" s="307">
        <v>25.466666666666658</v>
      </c>
      <c r="K207" s="267">
        <v>25.2</v>
      </c>
      <c r="L207" s="267">
        <v>24.85</v>
      </c>
      <c r="M207" s="267">
        <v>37.850569999999998</v>
      </c>
    </row>
    <row r="208" spans="1:13">
      <c r="A208" s="300">
        <v>199</v>
      </c>
      <c r="B208" s="267" t="s">
        <v>197</v>
      </c>
      <c r="C208" s="267">
        <v>429.65</v>
      </c>
      <c r="D208" s="307">
        <v>430.8</v>
      </c>
      <c r="E208" s="307">
        <v>427.1</v>
      </c>
      <c r="F208" s="307">
        <v>424.55</v>
      </c>
      <c r="G208" s="307">
        <v>420.85</v>
      </c>
      <c r="H208" s="307">
        <v>433.35</v>
      </c>
      <c r="I208" s="307">
        <v>437.04999999999995</v>
      </c>
      <c r="J208" s="307">
        <v>439.6</v>
      </c>
      <c r="K208" s="267">
        <v>434.5</v>
      </c>
      <c r="L208" s="267">
        <v>428.25</v>
      </c>
      <c r="M208" s="267">
        <v>59.290100000000002</v>
      </c>
    </row>
    <row r="209" spans="1:13">
      <c r="A209" s="300">
        <v>200</v>
      </c>
      <c r="B209" s="267" t="s">
        <v>563</v>
      </c>
      <c r="C209" s="267">
        <v>743.95</v>
      </c>
      <c r="D209" s="307">
        <v>738.68333333333339</v>
      </c>
      <c r="E209" s="307">
        <v>732.36666666666679</v>
      </c>
      <c r="F209" s="307">
        <v>720.78333333333342</v>
      </c>
      <c r="G209" s="307">
        <v>714.46666666666681</v>
      </c>
      <c r="H209" s="307">
        <v>750.26666666666677</v>
      </c>
      <c r="I209" s="307">
        <v>756.58333333333337</v>
      </c>
      <c r="J209" s="307">
        <v>768.16666666666674</v>
      </c>
      <c r="K209" s="267">
        <v>745</v>
      </c>
      <c r="L209" s="267">
        <v>727.1</v>
      </c>
      <c r="M209" s="267">
        <v>2.0750600000000001</v>
      </c>
    </row>
    <row r="210" spans="1:13">
      <c r="A210" s="300">
        <v>201</v>
      </c>
      <c r="B210" s="267" t="s">
        <v>284</v>
      </c>
      <c r="C210" s="267">
        <v>172.8</v>
      </c>
      <c r="D210" s="307">
        <v>173.1</v>
      </c>
      <c r="E210" s="307">
        <v>170.2</v>
      </c>
      <c r="F210" s="307">
        <v>167.6</v>
      </c>
      <c r="G210" s="307">
        <v>164.7</v>
      </c>
      <c r="H210" s="307">
        <v>175.7</v>
      </c>
      <c r="I210" s="307">
        <v>178.60000000000002</v>
      </c>
      <c r="J210" s="307">
        <v>181.2</v>
      </c>
      <c r="K210" s="267">
        <v>176</v>
      </c>
      <c r="L210" s="267">
        <v>170.5</v>
      </c>
      <c r="M210" s="267">
        <v>9.1495200000000008</v>
      </c>
    </row>
    <row r="211" spans="1:13">
      <c r="A211" s="300">
        <v>202</v>
      </c>
      <c r="B211" s="267" t="s">
        <v>199</v>
      </c>
      <c r="C211" s="267">
        <v>774.7</v>
      </c>
      <c r="D211" s="307">
        <v>769.01666666666677</v>
      </c>
      <c r="E211" s="307">
        <v>761.43333333333351</v>
      </c>
      <c r="F211" s="307">
        <v>748.16666666666674</v>
      </c>
      <c r="G211" s="307">
        <v>740.58333333333348</v>
      </c>
      <c r="H211" s="307">
        <v>782.28333333333353</v>
      </c>
      <c r="I211" s="307">
        <v>789.86666666666679</v>
      </c>
      <c r="J211" s="307">
        <v>803.13333333333355</v>
      </c>
      <c r="K211" s="267">
        <v>776.6</v>
      </c>
      <c r="L211" s="267">
        <v>755.75</v>
      </c>
      <c r="M211" s="267">
        <v>24.208960000000001</v>
      </c>
    </row>
    <row r="212" spans="1:13">
      <c r="A212" s="300">
        <v>203</v>
      </c>
      <c r="B212" s="267" t="s">
        <v>569</v>
      </c>
      <c r="C212" s="267">
        <v>2100.6999999999998</v>
      </c>
      <c r="D212" s="307">
        <v>2106.1833333333329</v>
      </c>
      <c r="E212" s="307">
        <v>2078.516666666666</v>
      </c>
      <c r="F212" s="307">
        <v>2056.333333333333</v>
      </c>
      <c r="G212" s="307">
        <v>2028.6666666666661</v>
      </c>
      <c r="H212" s="307">
        <v>2128.3666666666659</v>
      </c>
      <c r="I212" s="307">
        <v>2156.0333333333328</v>
      </c>
      <c r="J212" s="307">
        <v>2178.2166666666658</v>
      </c>
      <c r="K212" s="267">
        <v>2133.85</v>
      </c>
      <c r="L212" s="267">
        <v>2084</v>
      </c>
      <c r="M212" s="267">
        <v>0.78439000000000003</v>
      </c>
    </row>
    <row r="213" spans="1:13">
      <c r="A213" s="300">
        <v>204</v>
      </c>
      <c r="B213" s="267" t="s">
        <v>200</v>
      </c>
      <c r="C213" s="267">
        <v>348.7</v>
      </c>
      <c r="D213" s="307">
        <v>347.63333333333338</v>
      </c>
      <c r="E213" s="307">
        <v>344.76666666666677</v>
      </c>
      <c r="F213" s="307">
        <v>340.83333333333337</v>
      </c>
      <c r="G213" s="307">
        <v>337.96666666666675</v>
      </c>
      <c r="H213" s="307">
        <v>351.56666666666678</v>
      </c>
      <c r="I213" s="307">
        <v>354.43333333333345</v>
      </c>
      <c r="J213" s="307">
        <v>358.36666666666679</v>
      </c>
      <c r="K213" s="267">
        <v>350.5</v>
      </c>
      <c r="L213" s="267">
        <v>343.7</v>
      </c>
      <c r="M213" s="267">
        <v>66.538340000000005</v>
      </c>
    </row>
    <row r="214" spans="1:13">
      <c r="A214" s="300">
        <v>205</v>
      </c>
      <c r="B214" s="267" t="s">
        <v>202</v>
      </c>
      <c r="C214" s="267">
        <v>189.55</v>
      </c>
      <c r="D214" s="307">
        <v>190.9</v>
      </c>
      <c r="E214" s="307">
        <v>186.60000000000002</v>
      </c>
      <c r="F214" s="307">
        <v>183.65</v>
      </c>
      <c r="G214" s="307">
        <v>179.35000000000002</v>
      </c>
      <c r="H214" s="307">
        <v>193.85000000000002</v>
      </c>
      <c r="I214" s="307">
        <v>198.15000000000003</v>
      </c>
      <c r="J214" s="307">
        <v>201.10000000000002</v>
      </c>
      <c r="K214" s="267">
        <v>195.2</v>
      </c>
      <c r="L214" s="267">
        <v>187.95</v>
      </c>
      <c r="M214" s="267">
        <v>169.62441999999999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1"/>
      <c r="B1" s="581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44153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8" t="s">
        <v>16</v>
      </c>
      <c r="B9" s="579" t="s">
        <v>18</v>
      </c>
      <c r="C9" s="577" t="s">
        <v>19</v>
      </c>
      <c r="D9" s="577" t="s">
        <v>20</v>
      </c>
      <c r="E9" s="577" t="s">
        <v>21</v>
      </c>
      <c r="F9" s="577"/>
      <c r="G9" s="577"/>
      <c r="H9" s="577" t="s">
        <v>22</v>
      </c>
      <c r="I9" s="577"/>
      <c r="J9" s="577"/>
      <c r="K9" s="273"/>
      <c r="L9" s="280"/>
      <c r="M9" s="281"/>
    </row>
    <row r="10" spans="1:15" ht="42.75" customHeight="1">
      <c r="A10" s="573"/>
      <c r="B10" s="575"/>
      <c r="C10" s="580" t="s">
        <v>23</v>
      </c>
      <c r="D10" s="580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21195.45</v>
      </c>
      <c r="D11" s="278">
        <v>20992.683333333331</v>
      </c>
      <c r="E11" s="278">
        <v>20764.366666666661</v>
      </c>
      <c r="F11" s="278">
        <v>20333.283333333329</v>
      </c>
      <c r="G11" s="278">
        <v>20104.96666666666</v>
      </c>
      <c r="H11" s="278">
        <v>21423.766666666663</v>
      </c>
      <c r="I11" s="278">
        <v>21652.083333333336</v>
      </c>
      <c r="J11" s="278">
        <v>22083.166666666664</v>
      </c>
      <c r="K11" s="276">
        <v>21221</v>
      </c>
      <c r="L11" s="276">
        <v>20561.599999999999</v>
      </c>
      <c r="M11" s="276">
        <v>7.6369999999999993E-2</v>
      </c>
    </row>
    <row r="12" spans="1:15" ht="12" customHeight="1">
      <c r="A12" s="267">
        <v>2</v>
      </c>
      <c r="B12" s="276" t="s">
        <v>802</v>
      </c>
      <c r="C12" s="277">
        <v>1128.1500000000001</v>
      </c>
      <c r="D12" s="278">
        <v>1126.3833333333334</v>
      </c>
      <c r="E12" s="278">
        <v>1111.7666666666669</v>
      </c>
      <c r="F12" s="278">
        <v>1095.3833333333334</v>
      </c>
      <c r="G12" s="278">
        <v>1080.7666666666669</v>
      </c>
      <c r="H12" s="278">
        <v>1142.7666666666669</v>
      </c>
      <c r="I12" s="278">
        <v>1157.3833333333332</v>
      </c>
      <c r="J12" s="278">
        <v>1173.7666666666669</v>
      </c>
      <c r="K12" s="276">
        <v>1141</v>
      </c>
      <c r="L12" s="276">
        <v>1110</v>
      </c>
      <c r="M12" s="276">
        <v>4.7449399999999997</v>
      </c>
    </row>
    <row r="13" spans="1:15" ht="12" customHeight="1">
      <c r="A13" s="267">
        <v>3</v>
      </c>
      <c r="B13" s="276" t="s">
        <v>294</v>
      </c>
      <c r="C13" s="277">
        <v>1470.7</v>
      </c>
      <c r="D13" s="278">
        <v>1480.2</v>
      </c>
      <c r="E13" s="278">
        <v>1455.4</v>
      </c>
      <c r="F13" s="278">
        <v>1440.1000000000001</v>
      </c>
      <c r="G13" s="278">
        <v>1415.3000000000002</v>
      </c>
      <c r="H13" s="278">
        <v>1495.5</v>
      </c>
      <c r="I13" s="278">
        <v>1520.2999999999997</v>
      </c>
      <c r="J13" s="278">
        <v>1535.6</v>
      </c>
      <c r="K13" s="276">
        <v>1505</v>
      </c>
      <c r="L13" s="276">
        <v>1464.9</v>
      </c>
      <c r="M13" s="276">
        <v>0.29389999999999999</v>
      </c>
    </row>
    <row r="14" spans="1:15" ht="12" customHeight="1">
      <c r="A14" s="267">
        <v>4</v>
      </c>
      <c r="B14" s="276" t="s">
        <v>3119</v>
      </c>
      <c r="C14" s="277">
        <v>982.85</v>
      </c>
      <c r="D14" s="278">
        <v>989.80000000000007</v>
      </c>
      <c r="E14" s="278">
        <v>973.05000000000018</v>
      </c>
      <c r="F14" s="278">
        <v>963.25000000000011</v>
      </c>
      <c r="G14" s="278">
        <v>946.50000000000023</v>
      </c>
      <c r="H14" s="278">
        <v>999.60000000000014</v>
      </c>
      <c r="I14" s="278">
        <v>1016.3499999999999</v>
      </c>
      <c r="J14" s="278">
        <v>1026.1500000000001</v>
      </c>
      <c r="K14" s="276">
        <v>1006.55</v>
      </c>
      <c r="L14" s="276">
        <v>980</v>
      </c>
      <c r="M14" s="276">
        <v>0.94001999999999997</v>
      </c>
    </row>
    <row r="15" spans="1:15" ht="12" customHeight="1">
      <c r="A15" s="267">
        <v>5</v>
      </c>
      <c r="B15" s="276" t="s">
        <v>295</v>
      </c>
      <c r="C15" s="277">
        <v>15280.15</v>
      </c>
      <c r="D15" s="278">
        <v>15360.050000000001</v>
      </c>
      <c r="E15" s="278">
        <v>15170.100000000002</v>
      </c>
      <c r="F15" s="278">
        <v>15060.050000000001</v>
      </c>
      <c r="G15" s="278">
        <v>14870.100000000002</v>
      </c>
      <c r="H15" s="278">
        <v>15470.100000000002</v>
      </c>
      <c r="I15" s="278">
        <v>15660.050000000003</v>
      </c>
      <c r="J15" s="278">
        <v>15770.100000000002</v>
      </c>
      <c r="K15" s="276">
        <v>15550</v>
      </c>
      <c r="L15" s="276">
        <v>15250</v>
      </c>
      <c r="M15" s="276">
        <v>0.15912999999999999</v>
      </c>
    </row>
    <row r="16" spans="1:15" ht="12" customHeight="1">
      <c r="A16" s="267">
        <v>6</v>
      </c>
      <c r="B16" s="276" t="s">
        <v>227</v>
      </c>
      <c r="C16" s="277">
        <v>81.650000000000006</v>
      </c>
      <c r="D16" s="278">
        <v>82.066666666666677</v>
      </c>
      <c r="E16" s="278">
        <v>79.683333333333351</v>
      </c>
      <c r="F16" s="278">
        <v>77.716666666666669</v>
      </c>
      <c r="G16" s="278">
        <v>75.333333333333343</v>
      </c>
      <c r="H16" s="278">
        <v>84.03333333333336</v>
      </c>
      <c r="I16" s="278">
        <v>86.416666666666686</v>
      </c>
      <c r="J16" s="278">
        <v>88.383333333333368</v>
      </c>
      <c r="K16" s="276">
        <v>84.45</v>
      </c>
      <c r="L16" s="276">
        <v>80.099999999999994</v>
      </c>
      <c r="M16" s="276">
        <v>63.322319999999998</v>
      </c>
    </row>
    <row r="17" spans="1:13" ht="12" customHeight="1">
      <c r="A17" s="267">
        <v>7</v>
      </c>
      <c r="B17" s="276" t="s">
        <v>228</v>
      </c>
      <c r="C17" s="277">
        <v>157.85</v>
      </c>
      <c r="D17" s="278">
        <v>157.36666666666667</v>
      </c>
      <c r="E17" s="278">
        <v>154.98333333333335</v>
      </c>
      <c r="F17" s="278">
        <v>152.11666666666667</v>
      </c>
      <c r="G17" s="278">
        <v>149.73333333333335</v>
      </c>
      <c r="H17" s="278">
        <v>160.23333333333335</v>
      </c>
      <c r="I17" s="278">
        <v>162.61666666666667</v>
      </c>
      <c r="J17" s="278">
        <v>165.48333333333335</v>
      </c>
      <c r="K17" s="276">
        <v>159.75</v>
      </c>
      <c r="L17" s="276">
        <v>154.5</v>
      </c>
      <c r="M17" s="276">
        <v>17.90034</v>
      </c>
    </row>
    <row r="18" spans="1:13" ht="12" customHeight="1">
      <c r="A18" s="267">
        <v>8</v>
      </c>
      <c r="B18" s="276" t="s">
        <v>38</v>
      </c>
      <c r="C18" s="277">
        <v>1694.8</v>
      </c>
      <c r="D18" s="278">
        <v>1696.6666666666667</v>
      </c>
      <c r="E18" s="278">
        <v>1669.4333333333334</v>
      </c>
      <c r="F18" s="278">
        <v>1644.0666666666666</v>
      </c>
      <c r="G18" s="278">
        <v>1616.8333333333333</v>
      </c>
      <c r="H18" s="278">
        <v>1722.0333333333335</v>
      </c>
      <c r="I18" s="278">
        <v>1749.2666666666667</v>
      </c>
      <c r="J18" s="278">
        <v>1774.6333333333337</v>
      </c>
      <c r="K18" s="276">
        <v>1723.9</v>
      </c>
      <c r="L18" s="276">
        <v>1671.3</v>
      </c>
      <c r="M18" s="276">
        <v>26.26953</v>
      </c>
    </row>
    <row r="19" spans="1:13" ht="12" customHeight="1">
      <c r="A19" s="267">
        <v>9</v>
      </c>
      <c r="B19" s="276" t="s">
        <v>296</v>
      </c>
      <c r="C19" s="277">
        <v>292.3</v>
      </c>
      <c r="D19" s="278">
        <v>276.15000000000003</v>
      </c>
      <c r="E19" s="278">
        <v>258.70000000000005</v>
      </c>
      <c r="F19" s="278">
        <v>225.10000000000002</v>
      </c>
      <c r="G19" s="278">
        <v>207.65000000000003</v>
      </c>
      <c r="H19" s="278">
        <v>309.75000000000006</v>
      </c>
      <c r="I19" s="278">
        <v>327.2</v>
      </c>
      <c r="J19" s="278">
        <v>360.80000000000007</v>
      </c>
      <c r="K19" s="276">
        <v>293.60000000000002</v>
      </c>
      <c r="L19" s="276">
        <v>242.55</v>
      </c>
      <c r="M19" s="276">
        <v>151.44640999999999</v>
      </c>
    </row>
    <row r="20" spans="1:13" ht="12" customHeight="1">
      <c r="A20" s="267">
        <v>10</v>
      </c>
      <c r="B20" s="276" t="s">
        <v>297</v>
      </c>
      <c r="C20" s="277">
        <v>1058.45</v>
      </c>
      <c r="D20" s="278">
        <v>1046.1666666666667</v>
      </c>
      <c r="E20" s="278">
        <v>1033.3333333333335</v>
      </c>
      <c r="F20" s="278">
        <v>1008.2166666666667</v>
      </c>
      <c r="G20" s="278">
        <v>995.38333333333344</v>
      </c>
      <c r="H20" s="278">
        <v>1071.2833333333335</v>
      </c>
      <c r="I20" s="278">
        <v>1084.116666666667</v>
      </c>
      <c r="J20" s="278">
        <v>1109.2333333333336</v>
      </c>
      <c r="K20" s="276">
        <v>1059</v>
      </c>
      <c r="L20" s="276">
        <v>1021.05</v>
      </c>
      <c r="M20" s="276">
        <v>53.334620000000001</v>
      </c>
    </row>
    <row r="21" spans="1:13" ht="12" customHeight="1">
      <c r="A21" s="267">
        <v>11</v>
      </c>
      <c r="B21" s="276" t="s">
        <v>41</v>
      </c>
      <c r="C21" s="277">
        <v>379.65</v>
      </c>
      <c r="D21" s="278">
        <v>377.55</v>
      </c>
      <c r="E21" s="278">
        <v>368.35</v>
      </c>
      <c r="F21" s="278">
        <v>357.05</v>
      </c>
      <c r="G21" s="278">
        <v>347.85</v>
      </c>
      <c r="H21" s="278">
        <v>388.85</v>
      </c>
      <c r="I21" s="278">
        <v>398.04999999999995</v>
      </c>
      <c r="J21" s="278">
        <v>409.35</v>
      </c>
      <c r="K21" s="276">
        <v>386.75</v>
      </c>
      <c r="L21" s="276">
        <v>366.25</v>
      </c>
      <c r="M21" s="276">
        <v>111.92618</v>
      </c>
    </row>
    <row r="22" spans="1:13" ht="12" customHeight="1">
      <c r="A22" s="267">
        <v>12</v>
      </c>
      <c r="B22" s="276" t="s">
        <v>43</v>
      </c>
      <c r="C22" s="277">
        <v>37.5</v>
      </c>
      <c r="D22" s="278">
        <v>37.216666666666669</v>
      </c>
      <c r="E22" s="278">
        <v>36.683333333333337</v>
      </c>
      <c r="F22" s="278">
        <v>35.866666666666667</v>
      </c>
      <c r="G22" s="278">
        <v>35.333333333333336</v>
      </c>
      <c r="H22" s="278">
        <v>38.033333333333339</v>
      </c>
      <c r="I22" s="278">
        <v>38.56666666666667</v>
      </c>
      <c r="J22" s="278">
        <v>39.38333333333334</v>
      </c>
      <c r="K22" s="276">
        <v>37.75</v>
      </c>
      <c r="L22" s="276">
        <v>36.4</v>
      </c>
      <c r="M22" s="276">
        <v>111.99945</v>
      </c>
    </row>
    <row r="23" spans="1:13">
      <c r="A23" s="267">
        <v>13</v>
      </c>
      <c r="B23" s="276" t="s">
        <v>298</v>
      </c>
      <c r="C23" s="277">
        <v>368.65</v>
      </c>
      <c r="D23" s="278">
        <v>360.45</v>
      </c>
      <c r="E23" s="278">
        <v>347.5</v>
      </c>
      <c r="F23" s="278">
        <v>326.35000000000002</v>
      </c>
      <c r="G23" s="278">
        <v>313.40000000000003</v>
      </c>
      <c r="H23" s="278">
        <v>381.59999999999997</v>
      </c>
      <c r="I23" s="278">
        <v>394.5499999999999</v>
      </c>
      <c r="J23" s="278">
        <v>415.69999999999993</v>
      </c>
      <c r="K23" s="276">
        <v>373.4</v>
      </c>
      <c r="L23" s="276">
        <v>339.3</v>
      </c>
      <c r="M23" s="276">
        <v>26.796150000000001</v>
      </c>
    </row>
    <row r="24" spans="1:13">
      <c r="A24" s="267">
        <v>14</v>
      </c>
      <c r="B24" s="276" t="s">
        <v>299</v>
      </c>
      <c r="C24" s="277">
        <v>322.05</v>
      </c>
      <c r="D24" s="278">
        <v>326.66666666666669</v>
      </c>
      <c r="E24" s="278">
        <v>315.38333333333338</v>
      </c>
      <c r="F24" s="278">
        <v>308.7166666666667</v>
      </c>
      <c r="G24" s="278">
        <v>297.43333333333339</v>
      </c>
      <c r="H24" s="278">
        <v>333.33333333333337</v>
      </c>
      <c r="I24" s="278">
        <v>344.61666666666667</v>
      </c>
      <c r="J24" s="278">
        <v>351.28333333333336</v>
      </c>
      <c r="K24" s="276">
        <v>337.95</v>
      </c>
      <c r="L24" s="276">
        <v>320</v>
      </c>
      <c r="M24" s="276">
        <v>2.0419800000000001</v>
      </c>
    </row>
    <row r="25" spans="1:13">
      <c r="A25" s="267">
        <v>15</v>
      </c>
      <c r="B25" s="276" t="s">
        <v>300</v>
      </c>
      <c r="C25" s="277">
        <v>227.3</v>
      </c>
      <c r="D25" s="278">
        <v>224.81666666666669</v>
      </c>
      <c r="E25" s="278">
        <v>219.63333333333338</v>
      </c>
      <c r="F25" s="278">
        <v>211.9666666666667</v>
      </c>
      <c r="G25" s="278">
        <v>206.78333333333339</v>
      </c>
      <c r="H25" s="278">
        <v>232.48333333333338</v>
      </c>
      <c r="I25" s="278">
        <v>237.66666666666671</v>
      </c>
      <c r="J25" s="278">
        <v>245.33333333333337</v>
      </c>
      <c r="K25" s="276">
        <v>230</v>
      </c>
      <c r="L25" s="276">
        <v>217.15</v>
      </c>
      <c r="M25" s="276">
        <v>5.0558699999999996</v>
      </c>
    </row>
    <row r="26" spans="1:13">
      <c r="A26" s="267">
        <v>16</v>
      </c>
      <c r="B26" s="276" t="s">
        <v>832</v>
      </c>
      <c r="C26" s="277">
        <v>3000.2</v>
      </c>
      <c r="D26" s="278">
        <v>2992.0833333333335</v>
      </c>
      <c r="E26" s="278">
        <v>2948.166666666667</v>
      </c>
      <c r="F26" s="278">
        <v>2896.1333333333337</v>
      </c>
      <c r="G26" s="278">
        <v>2852.2166666666672</v>
      </c>
      <c r="H26" s="278">
        <v>3044.1166666666668</v>
      </c>
      <c r="I26" s="278">
        <v>3088.0333333333338</v>
      </c>
      <c r="J26" s="278">
        <v>3140.0666666666666</v>
      </c>
      <c r="K26" s="276">
        <v>3036</v>
      </c>
      <c r="L26" s="276">
        <v>2940.05</v>
      </c>
      <c r="M26" s="276">
        <v>1.2126300000000001</v>
      </c>
    </row>
    <row r="27" spans="1:13">
      <c r="A27" s="267">
        <v>17</v>
      </c>
      <c r="B27" s="276" t="s">
        <v>292</v>
      </c>
      <c r="C27" s="277">
        <v>1741.7</v>
      </c>
      <c r="D27" s="278">
        <v>1749.6000000000001</v>
      </c>
      <c r="E27" s="278">
        <v>1729.2500000000002</v>
      </c>
      <c r="F27" s="278">
        <v>1716.8000000000002</v>
      </c>
      <c r="G27" s="278">
        <v>1696.4500000000003</v>
      </c>
      <c r="H27" s="278">
        <v>1762.0500000000002</v>
      </c>
      <c r="I27" s="278">
        <v>1782.4</v>
      </c>
      <c r="J27" s="278">
        <v>1794.8500000000001</v>
      </c>
      <c r="K27" s="276">
        <v>1769.95</v>
      </c>
      <c r="L27" s="276">
        <v>1737.15</v>
      </c>
      <c r="M27" s="276">
        <v>0.10893</v>
      </c>
    </row>
    <row r="28" spans="1:13">
      <c r="A28" s="267">
        <v>18</v>
      </c>
      <c r="B28" s="276" t="s">
        <v>229</v>
      </c>
      <c r="C28" s="277">
        <v>1552.15</v>
      </c>
      <c r="D28" s="278">
        <v>1551.3166666666666</v>
      </c>
      <c r="E28" s="278">
        <v>1536.8333333333333</v>
      </c>
      <c r="F28" s="278">
        <v>1521.5166666666667</v>
      </c>
      <c r="G28" s="278">
        <v>1507.0333333333333</v>
      </c>
      <c r="H28" s="278">
        <v>1566.6333333333332</v>
      </c>
      <c r="I28" s="278">
        <v>1581.1166666666668</v>
      </c>
      <c r="J28" s="278">
        <v>1596.4333333333332</v>
      </c>
      <c r="K28" s="276">
        <v>1565.8</v>
      </c>
      <c r="L28" s="276">
        <v>1536</v>
      </c>
      <c r="M28" s="276">
        <v>1.35842</v>
      </c>
    </row>
    <row r="29" spans="1:13">
      <c r="A29" s="267">
        <v>19</v>
      </c>
      <c r="B29" s="276" t="s">
        <v>301</v>
      </c>
      <c r="C29" s="277">
        <v>2033.25</v>
      </c>
      <c r="D29" s="278">
        <v>2023.4166666666667</v>
      </c>
      <c r="E29" s="278">
        <v>1999.8333333333335</v>
      </c>
      <c r="F29" s="278">
        <v>1966.4166666666667</v>
      </c>
      <c r="G29" s="278">
        <v>1942.8333333333335</v>
      </c>
      <c r="H29" s="278">
        <v>2056.8333333333335</v>
      </c>
      <c r="I29" s="278">
        <v>2080.416666666667</v>
      </c>
      <c r="J29" s="278">
        <v>2113.8333333333335</v>
      </c>
      <c r="K29" s="276">
        <v>2047</v>
      </c>
      <c r="L29" s="276">
        <v>1990</v>
      </c>
      <c r="M29" s="276">
        <v>0.24975</v>
      </c>
    </row>
    <row r="30" spans="1:13">
      <c r="A30" s="267">
        <v>20</v>
      </c>
      <c r="B30" s="276" t="s">
        <v>230</v>
      </c>
      <c r="C30" s="277">
        <v>2677.8</v>
      </c>
      <c r="D30" s="278">
        <v>2685.6</v>
      </c>
      <c r="E30" s="278">
        <v>2659.2</v>
      </c>
      <c r="F30" s="278">
        <v>2640.6</v>
      </c>
      <c r="G30" s="278">
        <v>2614.1999999999998</v>
      </c>
      <c r="H30" s="278">
        <v>2704.2</v>
      </c>
      <c r="I30" s="278">
        <v>2730.6000000000004</v>
      </c>
      <c r="J30" s="278">
        <v>2749.2</v>
      </c>
      <c r="K30" s="276">
        <v>2712</v>
      </c>
      <c r="L30" s="276">
        <v>2667</v>
      </c>
      <c r="M30" s="276">
        <v>2.0342199999999999</v>
      </c>
    </row>
    <row r="31" spans="1:13">
      <c r="A31" s="267">
        <v>21</v>
      </c>
      <c r="B31" s="276" t="s">
        <v>870</v>
      </c>
      <c r="C31" s="277">
        <v>3308.45</v>
      </c>
      <c r="D31" s="278">
        <v>3327.8166666666671</v>
      </c>
      <c r="E31" s="278">
        <v>3255.6333333333341</v>
      </c>
      <c r="F31" s="278">
        <v>3202.8166666666671</v>
      </c>
      <c r="G31" s="278">
        <v>3130.6333333333341</v>
      </c>
      <c r="H31" s="278">
        <v>3380.6333333333341</v>
      </c>
      <c r="I31" s="278">
        <v>3452.8166666666675</v>
      </c>
      <c r="J31" s="278">
        <v>3505.6333333333341</v>
      </c>
      <c r="K31" s="276">
        <v>3400</v>
      </c>
      <c r="L31" s="276">
        <v>3275</v>
      </c>
      <c r="M31" s="276">
        <v>0.34536</v>
      </c>
    </row>
    <row r="32" spans="1:13">
      <c r="A32" s="267">
        <v>22</v>
      </c>
      <c r="B32" s="276" t="s">
        <v>303</v>
      </c>
      <c r="C32" s="277">
        <v>127.45</v>
      </c>
      <c r="D32" s="278">
        <v>128.28333333333333</v>
      </c>
      <c r="E32" s="278">
        <v>125.56666666666666</v>
      </c>
      <c r="F32" s="278">
        <v>123.68333333333334</v>
      </c>
      <c r="G32" s="278">
        <v>120.96666666666667</v>
      </c>
      <c r="H32" s="278">
        <v>130.16666666666666</v>
      </c>
      <c r="I32" s="278">
        <v>132.8833333333333</v>
      </c>
      <c r="J32" s="278">
        <v>134.76666666666665</v>
      </c>
      <c r="K32" s="276">
        <v>131</v>
      </c>
      <c r="L32" s="276">
        <v>126.4</v>
      </c>
      <c r="M32" s="276">
        <v>10.15066</v>
      </c>
    </row>
    <row r="33" spans="1:13">
      <c r="A33" s="267">
        <v>23</v>
      </c>
      <c r="B33" s="276" t="s">
        <v>45</v>
      </c>
      <c r="C33" s="277">
        <v>832.9</v>
      </c>
      <c r="D33" s="278">
        <v>830.13333333333333</v>
      </c>
      <c r="E33" s="278">
        <v>823.86666666666667</v>
      </c>
      <c r="F33" s="278">
        <v>814.83333333333337</v>
      </c>
      <c r="G33" s="278">
        <v>808.56666666666672</v>
      </c>
      <c r="H33" s="278">
        <v>839.16666666666663</v>
      </c>
      <c r="I33" s="278">
        <v>845.43333333333328</v>
      </c>
      <c r="J33" s="278">
        <v>854.46666666666658</v>
      </c>
      <c r="K33" s="276">
        <v>836.4</v>
      </c>
      <c r="L33" s="276">
        <v>821.1</v>
      </c>
      <c r="M33" s="276">
        <v>5.35893</v>
      </c>
    </row>
    <row r="34" spans="1:13">
      <c r="A34" s="267">
        <v>24</v>
      </c>
      <c r="B34" s="276" t="s">
        <v>304</v>
      </c>
      <c r="C34" s="277">
        <v>2282.5500000000002</v>
      </c>
      <c r="D34" s="278">
        <v>2297.4833333333336</v>
      </c>
      <c r="E34" s="278">
        <v>2251.0666666666671</v>
      </c>
      <c r="F34" s="278">
        <v>2219.5833333333335</v>
      </c>
      <c r="G34" s="278">
        <v>2173.166666666667</v>
      </c>
      <c r="H34" s="278">
        <v>2328.9666666666672</v>
      </c>
      <c r="I34" s="278">
        <v>2375.3833333333332</v>
      </c>
      <c r="J34" s="278">
        <v>2406.8666666666672</v>
      </c>
      <c r="K34" s="276">
        <v>2343.9</v>
      </c>
      <c r="L34" s="276">
        <v>2266</v>
      </c>
      <c r="M34" s="276">
        <v>0.88338000000000005</v>
      </c>
    </row>
    <row r="35" spans="1:13">
      <c r="A35" s="267">
        <v>25</v>
      </c>
      <c r="B35" s="276" t="s">
        <v>46</v>
      </c>
      <c r="C35" s="277">
        <v>268.05</v>
      </c>
      <c r="D35" s="278">
        <v>266.68333333333334</v>
      </c>
      <c r="E35" s="278">
        <v>261.36666666666667</v>
      </c>
      <c r="F35" s="278">
        <v>254.68333333333334</v>
      </c>
      <c r="G35" s="278">
        <v>249.36666666666667</v>
      </c>
      <c r="H35" s="278">
        <v>273.36666666666667</v>
      </c>
      <c r="I35" s="278">
        <v>278.68333333333339</v>
      </c>
      <c r="J35" s="278">
        <v>285.36666666666667</v>
      </c>
      <c r="K35" s="276">
        <v>272</v>
      </c>
      <c r="L35" s="276">
        <v>260</v>
      </c>
      <c r="M35" s="276">
        <v>132.07472000000001</v>
      </c>
    </row>
    <row r="36" spans="1:13">
      <c r="A36" s="267">
        <v>26</v>
      </c>
      <c r="B36" s="276" t="s">
        <v>293</v>
      </c>
      <c r="C36" s="277">
        <v>3309.5</v>
      </c>
      <c r="D36" s="278">
        <v>3299.1999999999994</v>
      </c>
      <c r="E36" s="278">
        <v>3283.9999999999986</v>
      </c>
      <c r="F36" s="278">
        <v>3258.4999999999991</v>
      </c>
      <c r="G36" s="278">
        <v>3243.2999999999984</v>
      </c>
      <c r="H36" s="278">
        <v>3324.6999999999989</v>
      </c>
      <c r="I36" s="278">
        <v>3339.8999999999996</v>
      </c>
      <c r="J36" s="278">
        <v>3365.3999999999992</v>
      </c>
      <c r="K36" s="276">
        <v>3314.4</v>
      </c>
      <c r="L36" s="276">
        <v>3273.7</v>
      </c>
      <c r="M36" s="276">
        <v>0.32479999999999998</v>
      </c>
    </row>
    <row r="37" spans="1:13">
      <c r="A37" s="267">
        <v>27</v>
      </c>
      <c r="B37" s="276" t="s">
        <v>302</v>
      </c>
      <c r="C37" s="277">
        <v>962.35</v>
      </c>
      <c r="D37" s="278">
        <v>971.7166666666667</v>
      </c>
      <c r="E37" s="278">
        <v>950.63333333333344</v>
      </c>
      <c r="F37" s="278">
        <v>938.91666666666674</v>
      </c>
      <c r="G37" s="278">
        <v>917.83333333333348</v>
      </c>
      <c r="H37" s="278">
        <v>983.43333333333339</v>
      </c>
      <c r="I37" s="278">
        <v>1004.5166666666667</v>
      </c>
      <c r="J37" s="278">
        <v>1016.2333333333333</v>
      </c>
      <c r="K37" s="276">
        <v>992.8</v>
      </c>
      <c r="L37" s="276">
        <v>960</v>
      </c>
      <c r="M37" s="276">
        <v>3.22892</v>
      </c>
    </row>
    <row r="38" spans="1:13">
      <c r="A38" s="267">
        <v>28</v>
      </c>
      <c r="B38" s="276" t="s">
        <v>47</v>
      </c>
      <c r="C38" s="277">
        <v>2307.35</v>
      </c>
      <c r="D38" s="278">
        <v>2305</v>
      </c>
      <c r="E38" s="278">
        <v>2268.4</v>
      </c>
      <c r="F38" s="278">
        <v>2229.4500000000003</v>
      </c>
      <c r="G38" s="278">
        <v>2192.8500000000004</v>
      </c>
      <c r="H38" s="278">
        <v>2343.9499999999998</v>
      </c>
      <c r="I38" s="278">
        <v>2380.5500000000002</v>
      </c>
      <c r="J38" s="278">
        <v>2419.4999999999995</v>
      </c>
      <c r="K38" s="276">
        <v>2341.6</v>
      </c>
      <c r="L38" s="276">
        <v>2266.0500000000002</v>
      </c>
      <c r="M38" s="276">
        <v>18.323340000000002</v>
      </c>
    </row>
    <row r="39" spans="1:13">
      <c r="A39" s="267">
        <v>29</v>
      </c>
      <c r="B39" s="276" t="s">
        <v>48</v>
      </c>
      <c r="C39" s="277">
        <v>173.05</v>
      </c>
      <c r="D39" s="278">
        <v>170.78333333333333</v>
      </c>
      <c r="E39" s="278">
        <v>166.86666666666667</v>
      </c>
      <c r="F39" s="278">
        <v>160.68333333333334</v>
      </c>
      <c r="G39" s="278">
        <v>156.76666666666668</v>
      </c>
      <c r="H39" s="278">
        <v>176.96666666666667</v>
      </c>
      <c r="I39" s="278">
        <v>180.88333333333335</v>
      </c>
      <c r="J39" s="278">
        <v>187.06666666666666</v>
      </c>
      <c r="K39" s="276">
        <v>174.7</v>
      </c>
      <c r="L39" s="276">
        <v>164.6</v>
      </c>
      <c r="M39" s="276">
        <v>105.85162</v>
      </c>
    </row>
    <row r="40" spans="1:13">
      <c r="A40" s="267">
        <v>30</v>
      </c>
      <c r="B40" s="276" t="s">
        <v>305</v>
      </c>
      <c r="C40" s="277">
        <v>135.94999999999999</v>
      </c>
      <c r="D40" s="278">
        <v>134.21666666666667</v>
      </c>
      <c r="E40" s="278">
        <v>129.43333333333334</v>
      </c>
      <c r="F40" s="278">
        <v>122.91666666666667</v>
      </c>
      <c r="G40" s="278">
        <v>118.13333333333334</v>
      </c>
      <c r="H40" s="278">
        <v>140.73333333333335</v>
      </c>
      <c r="I40" s="278">
        <v>145.51666666666671</v>
      </c>
      <c r="J40" s="278">
        <v>152.03333333333333</v>
      </c>
      <c r="K40" s="276">
        <v>139</v>
      </c>
      <c r="L40" s="276">
        <v>127.7</v>
      </c>
      <c r="M40" s="276">
        <v>6.8221699999999998</v>
      </c>
    </row>
    <row r="41" spans="1:13">
      <c r="A41" s="267">
        <v>31</v>
      </c>
      <c r="B41" s="276" t="s">
        <v>937</v>
      </c>
      <c r="C41" s="277">
        <v>240.95</v>
      </c>
      <c r="D41" s="278">
        <v>240.70000000000002</v>
      </c>
      <c r="E41" s="278">
        <v>236.40000000000003</v>
      </c>
      <c r="F41" s="278">
        <v>231.85000000000002</v>
      </c>
      <c r="G41" s="278">
        <v>227.55000000000004</v>
      </c>
      <c r="H41" s="278">
        <v>245.25000000000003</v>
      </c>
      <c r="I41" s="278">
        <v>249.55000000000004</v>
      </c>
      <c r="J41" s="278">
        <v>254.10000000000002</v>
      </c>
      <c r="K41" s="276">
        <v>245</v>
      </c>
      <c r="L41" s="276">
        <v>236.15</v>
      </c>
      <c r="M41" s="276">
        <v>0.53774999999999995</v>
      </c>
    </row>
    <row r="42" spans="1:13">
      <c r="A42" s="267">
        <v>32</v>
      </c>
      <c r="B42" s="276" t="s">
        <v>306</v>
      </c>
      <c r="C42" s="277">
        <v>71.3</v>
      </c>
      <c r="D42" s="278">
        <v>70.916666666666657</v>
      </c>
      <c r="E42" s="278">
        <v>69.98333333333332</v>
      </c>
      <c r="F42" s="278">
        <v>68.666666666666657</v>
      </c>
      <c r="G42" s="278">
        <v>67.73333333333332</v>
      </c>
      <c r="H42" s="278">
        <v>72.23333333333332</v>
      </c>
      <c r="I42" s="278">
        <v>73.166666666666657</v>
      </c>
      <c r="J42" s="278">
        <v>74.48333333333332</v>
      </c>
      <c r="K42" s="276">
        <v>71.849999999999994</v>
      </c>
      <c r="L42" s="276">
        <v>69.599999999999994</v>
      </c>
      <c r="M42" s="276">
        <v>18.49361</v>
      </c>
    </row>
    <row r="43" spans="1:13">
      <c r="A43" s="267">
        <v>33</v>
      </c>
      <c r="B43" s="276" t="s">
        <v>49</v>
      </c>
      <c r="C43" s="277">
        <v>91.75</v>
      </c>
      <c r="D43" s="278">
        <v>92</v>
      </c>
      <c r="E43" s="278">
        <v>90.85</v>
      </c>
      <c r="F43" s="278">
        <v>89.949999999999989</v>
      </c>
      <c r="G43" s="278">
        <v>88.799999999999983</v>
      </c>
      <c r="H43" s="278">
        <v>92.9</v>
      </c>
      <c r="I43" s="278">
        <v>94.050000000000011</v>
      </c>
      <c r="J43" s="278">
        <v>94.950000000000017</v>
      </c>
      <c r="K43" s="276">
        <v>93.15</v>
      </c>
      <c r="L43" s="276">
        <v>91.1</v>
      </c>
      <c r="M43" s="276">
        <v>276.49088999999998</v>
      </c>
    </row>
    <row r="44" spans="1:13">
      <c r="A44" s="267">
        <v>34</v>
      </c>
      <c r="B44" s="276" t="s">
        <v>51</v>
      </c>
      <c r="C44" s="277">
        <v>2187.65</v>
      </c>
      <c r="D44" s="278">
        <v>2197.1833333333334</v>
      </c>
      <c r="E44" s="278">
        <v>2172.4666666666667</v>
      </c>
      <c r="F44" s="278">
        <v>2157.2833333333333</v>
      </c>
      <c r="G44" s="278">
        <v>2132.5666666666666</v>
      </c>
      <c r="H44" s="278">
        <v>2212.3666666666668</v>
      </c>
      <c r="I44" s="278">
        <v>2237.0833333333339</v>
      </c>
      <c r="J44" s="278">
        <v>2252.2666666666669</v>
      </c>
      <c r="K44" s="276">
        <v>2221.9</v>
      </c>
      <c r="L44" s="276">
        <v>2182</v>
      </c>
      <c r="M44" s="276">
        <v>16.992930000000001</v>
      </c>
    </row>
    <row r="45" spans="1:13">
      <c r="A45" s="267">
        <v>35</v>
      </c>
      <c r="B45" s="276" t="s">
        <v>307</v>
      </c>
      <c r="C45" s="277">
        <v>164.65</v>
      </c>
      <c r="D45" s="278">
        <v>161.70000000000002</v>
      </c>
      <c r="E45" s="278">
        <v>156.95000000000005</v>
      </c>
      <c r="F45" s="278">
        <v>149.25000000000003</v>
      </c>
      <c r="G45" s="278">
        <v>144.50000000000006</v>
      </c>
      <c r="H45" s="278">
        <v>169.40000000000003</v>
      </c>
      <c r="I45" s="278">
        <v>174.14999999999998</v>
      </c>
      <c r="J45" s="278">
        <v>181.85000000000002</v>
      </c>
      <c r="K45" s="276">
        <v>166.45</v>
      </c>
      <c r="L45" s="276">
        <v>154</v>
      </c>
      <c r="M45" s="276">
        <v>7.0791700000000004</v>
      </c>
    </row>
    <row r="46" spans="1:13">
      <c r="A46" s="267">
        <v>36</v>
      </c>
      <c r="B46" s="276" t="s">
        <v>309</v>
      </c>
      <c r="C46" s="277">
        <v>1476.8</v>
      </c>
      <c r="D46" s="278">
        <v>1441.3166666666666</v>
      </c>
      <c r="E46" s="278">
        <v>1334.4833333333331</v>
      </c>
      <c r="F46" s="278">
        <v>1192.1666666666665</v>
      </c>
      <c r="G46" s="278">
        <v>1085.333333333333</v>
      </c>
      <c r="H46" s="278">
        <v>1583.6333333333332</v>
      </c>
      <c r="I46" s="278">
        <v>1690.4666666666667</v>
      </c>
      <c r="J46" s="278">
        <v>1832.7833333333333</v>
      </c>
      <c r="K46" s="276">
        <v>1548.15</v>
      </c>
      <c r="L46" s="276">
        <v>1299</v>
      </c>
      <c r="M46" s="276">
        <v>11.75764</v>
      </c>
    </row>
    <row r="47" spans="1:13">
      <c r="A47" s="267">
        <v>37</v>
      </c>
      <c r="B47" s="276" t="s">
        <v>308</v>
      </c>
      <c r="C47" s="277">
        <v>4358.6000000000004</v>
      </c>
      <c r="D47" s="278">
        <v>4392.8666666666668</v>
      </c>
      <c r="E47" s="278">
        <v>4307.7333333333336</v>
      </c>
      <c r="F47" s="278">
        <v>4256.8666666666668</v>
      </c>
      <c r="G47" s="278">
        <v>4171.7333333333336</v>
      </c>
      <c r="H47" s="278">
        <v>4443.7333333333336</v>
      </c>
      <c r="I47" s="278">
        <v>4528.8666666666668</v>
      </c>
      <c r="J47" s="278">
        <v>4579.7333333333336</v>
      </c>
      <c r="K47" s="276">
        <v>4478</v>
      </c>
      <c r="L47" s="276">
        <v>4342</v>
      </c>
      <c r="M47" s="276">
        <v>0.45345000000000002</v>
      </c>
    </row>
    <row r="48" spans="1:13">
      <c r="A48" s="267">
        <v>38</v>
      </c>
      <c r="B48" s="276" t="s">
        <v>310</v>
      </c>
      <c r="C48" s="277">
        <v>6457.95</v>
      </c>
      <c r="D48" s="278">
        <v>6449.3</v>
      </c>
      <c r="E48" s="278">
        <v>6398.6500000000005</v>
      </c>
      <c r="F48" s="278">
        <v>6339.35</v>
      </c>
      <c r="G48" s="278">
        <v>6288.7000000000007</v>
      </c>
      <c r="H48" s="278">
        <v>6508.6</v>
      </c>
      <c r="I48" s="278">
        <v>6559.25</v>
      </c>
      <c r="J48" s="278">
        <v>6618.55</v>
      </c>
      <c r="K48" s="276">
        <v>6499.95</v>
      </c>
      <c r="L48" s="276">
        <v>6390</v>
      </c>
      <c r="M48" s="276">
        <v>0.17030999999999999</v>
      </c>
    </row>
    <row r="49" spans="1:13">
      <c r="A49" s="267">
        <v>39</v>
      </c>
      <c r="B49" s="276" t="s">
        <v>226</v>
      </c>
      <c r="C49" s="277">
        <v>891.85</v>
      </c>
      <c r="D49" s="278">
        <v>882.08333333333337</v>
      </c>
      <c r="E49" s="278">
        <v>859.76666666666677</v>
      </c>
      <c r="F49" s="278">
        <v>827.68333333333339</v>
      </c>
      <c r="G49" s="278">
        <v>805.36666666666679</v>
      </c>
      <c r="H49" s="278">
        <v>914.16666666666674</v>
      </c>
      <c r="I49" s="278">
        <v>936.48333333333335</v>
      </c>
      <c r="J49" s="278">
        <v>968.56666666666672</v>
      </c>
      <c r="K49" s="276">
        <v>904.4</v>
      </c>
      <c r="L49" s="276">
        <v>850</v>
      </c>
      <c r="M49" s="276">
        <v>19.315989999999999</v>
      </c>
    </row>
    <row r="50" spans="1:13">
      <c r="A50" s="267">
        <v>40</v>
      </c>
      <c r="B50" s="276" t="s">
        <v>53</v>
      </c>
      <c r="C50" s="277">
        <v>855.6</v>
      </c>
      <c r="D50" s="278">
        <v>859.98333333333323</v>
      </c>
      <c r="E50" s="278">
        <v>844.06666666666649</v>
      </c>
      <c r="F50" s="278">
        <v>832.5333333333333</v>
      </c>
      <c r="G50" s="278">
        <v>816.61666666666656</v>
      </c>
      <c r="H50" s="278">
        <v>871.51666666666642</v>
      </c>
      <c r="I50" s="278">
        <v>887.43333333333317</v>
      </c>
      <c r="J50" s="278">
        <v>898.96666666666636</v>
      </c>
      <c r="K50" s="276">
        <v>875.9</v>
      </c>
      <c r="L50" s="276">
        <v>848.45</v>
      </c>
      <c r="M50" s="276">
        <v>55.854909999999997</v>
      </c>
    </row>
    <row r="51" spans="1:13">
      <c r="A51" s="267">
        <v>41</v>
      </c>
      <c r="B51" s="276" t="s">
        <v>311</v>
      </c>
      <c r="C51" s="277">
        <v>487</v>
      </c>
      <c r="D51" s="278">
        <v>479.95</v>
      </c>
      <c r="E51" s="278">
        <v>466.04999999999995</v>
      </c>
      <c r="F51" s="278">
        <v>445.09999999999997</v>
      </c>
      <c r="G51" s="278">
        <v>431.19999999999993</v>
      </c>
      <c r="H51" s="278">
        <v>500.9</v>
      </c>
      <c r="I51" s="278">
        <v>514.79999999999995</v>
      </c>
      <c r="J51" s="278">
        <v>535.75</v>
      </c>
      <c r="K51" s="276">
        <v>493.85</v>
      </c>
      <c r="L51" s="276">
        <v>459</v>
      </c>
      <c r="M51" s="276">
        <v>2.11416</v>
      </c>
    </row>
    <row r="52" spans="1:13">
      <c r="A52" s="267">
        <v>42</v>
      </c>
      <c r="B52" s="276" t="s">
        <v>55</v>
      </c>
      <c r="C52" s="277">
        <v>628.79999999999995</v>
      </c>
      <c r="D52" s="278">
        <v>622.9</v>
      </c>
      <c r="E52" s="278">
        <v>614.9</v>
      </c>
      <c r="F52" s="278">
        <v>601</v>
      </c>
      <c r="G52" s="278">
        <v>593</v>
      </c>
      <c r="H52" s="278">
        <v>636.79999999999995</v>
      </c>
      <c r="I52" s="278">
        <v>644.79999999999995</v>
      </c>
      <c r="J52" s="278">
        <v>658.69999999999993</v>
      </c>
      <c r="K52" s="276">
        <v>630.9</v>
      </c>
      <c r="L52" s="276">
        <v>609</v>
      </c>
      <c r="M52" s="276">
        <v>259.60059999999999</v>
      </c>
    </row>
    <row r="53" spans="1:13">
      <c r="A53" s="267">
        <v>43</v>
      </c>
      <c r="B53" s="276" t="s">
        <v>56</v>
      </c>
      <c r="C53" s="277">
        <v>3045.15</v>
      </c>
      <c r="D53" s="278">
        <v>3030.1666666666665</v>
      </c>
      <c r="E53" s="278">
        <v>3011.4333333333329</v>
      </c>
      <c r="F53" s="278">
        <v>2977.7166666666662</v>
      </c>
      <c r="G53" s="278">
        <v>2958.9833333333327</v>
      </c>
      <c r="H53" s="278">
        <v>3063.8833333333332</v>
      </c>
      <c r="I53" s="278">
        <v>3082.6166666666668</v>
      </c>
      <c r="J53" s="278">
        <v>3116.3333333333335</v>
      </c>
      <c r="K53" s="276">
        <v>3048.9</v>
      </c>
      <c r="L53" s="276">
        <v>2996.45</v>
      </c>
      <c r="M53" s="276">
        <v>5.0113500000000002</v>
      </c>
    </row>
    <row r="54" spans="1:13">
      <c r="A54" s="267">
        <v>44</v>
      </c>
      <c r="B54" s="276" t="s">
        <v>315</v>
      </c>
      <c r="C54" s="277">
        <v>180.25</v>
      </c>
      <c r="D54" s="278">
        <v>180.79999999999998</v>
      </c>
      <c r="E54" s="278">
        <v>179.09999999999997</v>
      </c>
      <c r="F54" s="278">
        <v>177.95</v>
      </c>
      <c r="G54" s="278">
        <v>176.24999999999997</v>
      </c>
      <c r="H54" s="278">
        <v>181.94999999999996</v>
      </c>
      <c r="I54" s="278">
        <v>183.64999999999995</v>
      </c>
      <c r="J54" s="278">
        <v>184.79999999999995</v>
      </c>
      <c r="K54" s="276">
        <v>182.5</v>
      </c>
      <c r="L54" s="276">
        <v>179.65</v>
      </c>
      <c r="M54" s="276">
        <v>4.1702399999999997</v>
      </c>
    </row>
    <row r="55" spans="1:13">
      <c r="A55" s="267">
        <v>45</v>
      </c>
      <c r="B55" s="276" t="s">
        <v>316</v>
      </c>
      <c r="C55" s="277">
        <v>561.15</v>
      </c>
      <c r="D55" s="278">
        <v>555.99999999999989</v>
      </c>
      <c r="E55" s="278">
        <v>545.19999999999982</v>
      </c>
      <c r="F55" s="278">
        <v>529.24999999999989</v>
      </c>
      <c r="G55" s="278">
        <v>518.44999999999982</v>
      </c>
      <c r="H55" s="278">
        <v>571.94999999999982</v>
      </c>
      <c r="I55" s="278">
        <v>582.74999999999977</v>
      </c>
      <c r="J55" s="278">
        <v>598.69999999999982</v>
      </c>
      <c r="K55" s="276">
        <v>566.79999999999995</v>
      </c>
      <c r="L55" s="276">
        <v>540.04999999999995</v>
      </c>
      <c r="M55" s="276">
        <v>8.5059400000000007</v>
      </c>
    </row>
    <row r="56" spans="1:13">
      <c r="A56" s="267">
        <v>46</v>
      </c>
      <c r="B56" s="276" t="s">
        <v>58</v>
      </c>
      <c r="C56" s="277">
        <v>7365.35</v>
      </c>
      <c r="D56" s="278">
        <v>7341.3166666666666</v>
      </c>
      <c r="E56" s="278">
        <v>7275.0333333333328</v>
      </c>
      <c r="F56" s="278">
        <v>7184.7166666666662</v>
      </c>
      <c r="G56" s="278">
        <v>7118.4333333333325</v>
      </c>
      <c r="H56" s="278">
        <v>7431.6333333333332</v>
      </c>
      <c r="I56" s="278">
        <v>7497.9166666666679</v>
      </c>
      <c r="J56" s="278">
        <v>7588.2333333333336</v>
      </c>
      <c r="K56" s="276">
        <v>7407.6</v>
      </c>
      <c r="L56" s="276">
        <v>7251</v>
      </c>
      <c r="M56" s="276">
        <v>11.725440000000001</v>
      </c>
    </row>
    <row r="57" spans="1:13">
      <c r="A57" s="267">
        <v>47</v>
      </c>
      <c r="B57" s="276" t="s">
        <v>232</v>
      </c>
      <c r="C57" s="277">
        <v>2712.95</v>
      </c>
      <c r="D57" s="278">
        <v>2713.9833333333331</v>
      </c>
      <c r="E57" s="278">
        <v>2651.9666666666662</v>
      </c>
      <c r="F57" s="278">
        <v>2590.9833333333331</v>
      </c>
      <c r="G57" s="278">
        <v>2528.9666666666662</v>
      </c>
      <c r="H57" s="278">
        <v>2774.9666666666662</v>
      </c>
      <c r="I57" s="278">
        <v>2836.9833333333336</v>
      </c>
      <c r="J57" s="278">
        <v>2897.9666666666662</v>
      </c>
      <c r="K57" s="276">
        <v>2776</v>
      </c>
      <c r="L57" s="276">
        <v>2653</v>
      </c>
      <c r="M57" s="276">
        <v>1.26745</v>
      </c>
    </row>
    <row r="58" spans="1:13">
      <c r="A58" s="267">
        <v>48</v>
      </c>
      <c r="B58" s="276" t="s">
        <v>59</v>
      </c>
      <c r="C58" s="277">
        <v>4488</v>
      </c>
      <c r="D58" s="278">
        <v>4445.6500000000005</v>
      </c>
      <c r="E58" s="278">
        <v>4387.3500000000013</v>
      </c>
      <c r="F58" s="278">
        <v>4286.7000000000007</v>
      </c>
      <c r="G58" s="278">
        <v>4228.4000000000015</v>
      </c>
      <c r="H58" s="278">
        <v>4546.3000000000011</v>
      </c>
      <c r="I58" s="278">
        <v>4604.6000000000004</v>
      </c>
      <c r="J58" s="278">
        <v>4705.2500000000009</v>
      </c>
      <c r="K58" s="276">
        <v>4503.95</v>
      </c>
      <c r="L58" s="276">
        <v>4345</v>
      </c>
      <c r="M58" s="276">
        <v>58.515230000000003</v>
      </c>
    </row>
    <row r="59" spans="1:13">
      <c r="A59" s="267">
        <v>49</v>
      </c>
      <c r="B59" s="276" t="s">
        <v>60</v>
      </c>
      <c r="C59" s="277">
        <v>1613.1</v>
      </c>
      <c r="D59" s="278">
        <v>1604.7</v>
      </c>
      <c r="E59" s="278">
        <v>1584.4</v>
      </c>
      <c r="F59" s="278">
        <v>1555.7</v>
      </c>
      <c r="G59" s="278">
        <v>1535.4</v>
      </c>
      <c r="H59" s="278">
        <v>1633.4</v>
      </c>
      <c r="I59" s="278">
        <v>1653.6999999999998</v>
      </c>
      <c r="J59" s="278">
        <v>1682.4</v>
      </c>
      <c r="K59" s="276">
        <v>1625</v>
      </c>
      <c r="L59" s="276">
        <v>1576</v>
      </c>
      <c r="M59" s="276">
        <v>14.77904</v>
      </c>
    </row>
    <row r="60" spans="1:13" ht="12" customHeight="1">
      <c r="A60" s="267">
        <v>50</v>
      </c>
      <c r="B60" s="276" t="s">
        <v>317</v>
      </c>
      <c r="C60" s="277">
        <v>100.75</v>
      </c>
      <c r="D60" s="278">
        <v>101.25</v>
      </c>
      <c r="E60" s="278">
        <v>100.1</v>
      </c>
      <c r="F60" s="278">
        <v>99.449999999999989</v>
      </c>
      <c r="G60" s="278">
        <v>98.299999999999983</v>
      </c>
      <c r="H60" s="278">
        <v>101.9</v>
      </c>
      <c r="I60" s="278">
        <v>103.05000000000001</v>
      </c>
      <c r="J60" s="278">
        <v>103.70000000000002</v>
      </c>
      <c r="K60" s="276">
        <v>102.4</v>
      </c>
      <c r="L60" s="276">
        <v>100.6</v>
      </c>
      <c r="M60" s="276">
        <v>2.0558000000000001</v>
      </c>
    </row>
    <row r="61" spans="1:13">
      <c r="A61" s="267">
        <v>51</v>
      </c>
      <c r="B61" s="276" t="s">
        <v>318</v>
      </c>
      <c r="C61" s="277">
        <v>153.19999999999999</v>
      </c>
      <c r="D61" s="278">
        <v>153.43333333333331</v>
      </c>
      <c r="E61" s="278">
        <v>151.26666666666662</v>
      </c>
      <c r="F61" s="278">
        <v>149.33333333333331</v>
      </c>
      <c r="G61" s="278">
        <v>147.16666666666663</v>
      </c>
      <c r="H61" s="278">
        <v>155.36666666666662</v>
      </c>
      <c r="I61" s="278">
        <v>157.5333333333333</v>
      </c>
      <c r="J61" s="278">
        <v>159.46666666666661</v>
      </c>
      <c r="K61" s="276">
        <v>155.6</v>
      </c>
      <c r="L61" s="276">
        <v>151.5</v>
      </c>
      <c r="M61" s="276">
        <v>10.63306</v>
      </c>
    </row>
    <row r="62" spans="1:13">
      <c r="A62" s="267">
        <v>52</v>
      </c>
      <c r="B62" s="276" t="s">
        <v>233</v>
      </c>
      <c r="C62" s="277">
        <v>352.65</v>
      </c>
      <c r="D62" s="278">
        <v>351.51666666666665</v>
      </c>
      <c r="E62" s="278">
        <v>348.13333333333333</v>
      </c>
      <c r="F62" s="278">
        <v>343.61666666666667</v>
      </c>
      <c r="G62" s="278">
        <v>340.23333333333335</v>
      </c>
      <c r="H62" s="278">
        <v>356.0333333333333</v>
      </c>
      <c r="I62" s="278">
        <v>359.41666666666663</v>
      </c>
      <c r="J62" s="278">
        <v>363.93333333333328</v>
      </c>
      <c r="K62" s="276">
        <v>354.9</v>
      </c>
      <c r="L62" s="276">
        <v>347</v>
      </c>
      <c r="M62" s="276">
        <v>110.71629</v>
      </c>
    </row>
    <row r="63" spans="1:13">
      <c r="A63" s="267">
        <v>53</v>
      </c>
      <c r="B63" s="276" t="s">
        <v>61</v>
      </c>
      <c r="C63" s="277">
        <v>47.55</v>
      </c>
      <c r="D63" s="278">
        <v>47.383333333333326</v>
      </c>
      <c r="E63" s="278">
        <v>46.866666666666653</v>
      </c>
      <c r="F63" s="278">
        <v>46.18333333333333</v>
      </c>
      <c r="G63" s="278">
        <v>45.666666666666657</v>
      </c>
      <c r="H63" s="278">
        <v>48.066666666666649</v>
      </c>
      <c r="I63" s="278">
        <v>48.583333333333329</v>
      </c>
      <c r="J63" s="278">
        <v>49.266666666666644</v>
      </c>
      <c r="K63" s="276">
        <v>47.9</v>
      </c>
      <c r="L63" s="276">
        <v>46.7</v>
      </c>
      <c r="M63" s="276">
        <v>214.94470999999999</v>
      </c>
    </row>
    <row r="64" spans="1:13">
      <c r="A64" s="267">
        <v>54</v>
      </c>
      <c r="B64" s="276" t="s">
        <v>62</v>
      </c>
      <c r="C64" s="277">
        <v>40.9</v>
      </c>
      <c r="D64" s="278">
        <v>41.050000000000004</v>
      </c>
      <c r="E64" s="278">
        <v>40.600000000000009</v>
      </c>
      <c r="F64" s="278">
        <v>40.300000000000004</v>
      </c>
      <c r="G64" s="278">
        <v>39.850000000000009</v>
      </c>
      <c r="H64" s="278">
        <v>41.350000000000009</v>
      </c>
      <c r="I64" s="278">
        <v>41.800000000000011</v>
      </c>
      <c r="J64" s="278">
        <v>42.100000000000009</v>
      </c>
      <c r="K64" s="276">
        <v>41.5</v>
      </c>
      <c r="L64" s="276">
        <v>40.75</v>
      </c>
      <c r="M64" s="276">
        <v>17.760829999999999</v>
      </c>
    </row>
    <row r="65" spans="1:13">
      <c r="A65" s="267">
        <v>55</v>
      </c>
      <c r="B65" s="276" t="s">
        <v>312</v>
      </c>
      <c r="C65" s="277">
        <v>1510.5</v>
      </c>
      <c r="D65" s="278">
        <v>1516.75</v>
      </c>
      <c r="E65" s="278">
        <v>1498.75</v>
      </c>
      <c r="F65" s="278">
        <v>1487</v>
      </c>
      <c r="G65" s="278">
        <v>1469</v>
      </c>
      <c r="H65" s="278">
        <v>1528.5</v>
      </c>
      <c r="I65" s="278">
        <v>1546.5</v>
      </c>
      <c r="J65" s="278">
        <v>1558.25</v>
      </c>
      <c r="K65" s="276">
        <v>1534.75</v>
      </c>
      <c r="L65" s="276">
        <v>1505</v>
      </c>
      <c r="M65" s="276">
        <v>0.31076999999999999</v>
      </c>
    </row>
    <row r="66" spans="1:13">
      <c r="A66" s="267">
        <v>56</v>
      </c>
      <c r="B66" s="276" t="s">
        <v>63</v>
      </c>
      <c r="C66" s="277">
        <v>1376.65</v>
      </c>
      <c r="D66" s="278">
        <v>1368.3500000000001</v>
      </c>
      <c r="E66" s="278">
        <v>1356.7000000000003</v>
      </c>
      <c r="F66" s="278">
        <v>1336.7500000000002</v>
      </c>
      <c r="G66" s="278">
        <v>1325.1000000000004</v>
      </c>
      <c r="H66" s="278">
        <v>1388.3000000000002</v>
      </c>
      <c r="I66" s="278">
        <v>1399.9500000000003</v>
      </c>
      <c r="J66" s="278">
        <v>1419.9</v>
      </c>
      <c r="K66" s="276">
        <v>1380</v>
      </c>
      <c r="L66" s="276">
        <v>1348.4</v>
      </c>
      <c r="M66" s="276">
        <v>5.9770200000000004</v>
      </c>
    </row>
    <row r="67" spans="1:13">
      <c r="A67" s="267">
        <v>57</v>
      </c>
      <c r="B67" s="276" t="s">
        <v>320</v>
      </c>
      <c r="C67" s="277">
        <v>5088.95</v>
      </c>
      <c r="D67" s="278">
        <v>5132.9833333333336</v>
      </c>
      <c r="E67" s="278">
        <v>5035.9666666666672</v>
      </c>
      <c r="F67" s="278">
        <v>4982.9833333333336</v>
      </c>
      <c r="G67" s="278">
        <v>4885.9666666666672</v>
      </c>
      <c r="H67" s="278">
        <v>5185.9666666666672</v>
      </c>
      <c r="I67" s="278">
        <v>5282.9833333333336</v>
      </c>
      <c r="J67" s="278">
        <v>5335.9666666666672</v>
      </c>
      <c r="K67" s="276">
        <v>5230</v>
      </c>
      <c r="L67" s="276">
        <v>5080</v>
      </c>
      <c r="M67" s="276">
        <v>0.30959999999999999</v>
      </c>
    </row>
    <row r="68" spans="1:13">
      <c r="A68" s="267">
        <v>58</v>
      </c>
      <c r="B68" s="276" t="s">
        <v>234</v>
      </c>
      <c r="C68" s="277">
        <v>1278.75</v>
      </c>
      <c r="D68" s="278">
        <v>1273.0166666666667</v>
      </c>
      <c r="E68" s="278">
        <v>1256.0333333333333</v>
      </c>
      <c r="F68" s="278">
        <v>1233.3166666666666</v>
      </c>
      <c r="G68" s="278">
        <v>1216.3333333333333</v>
      </c>
      <c r="H68" s="278">
        <v>1295.7333333333333</v>
      </c>
      <c r="I68" s="278">
        <v>1312.7166666666665</v>
      </c>
      <c r="J68" s="278">
        <v>1335.4333333333334</v>
      </c>
      <c r="K68" s="276">
        <v>1290</v>
      </c>
      <c r="L68" s="276">
        <v>1250.3</v>
      </c>
      <c r="M68" s="276">
        <v>0.82060999999999995</v>
      </c>
    </row>
    <row r="69" spans="1:13">
      <c r="A69" s="267">
        <v>59</v>
      </c>
      <c r="B69" s="276" t="s">
        <v>321</v>
      </c>
      <c r="C69" s="277">
        <v>306.89999999999998</v>
      </c>
      <c r="D69" s="278">
        <v>308.58333333333331</v>
      </c>
      <c r="E69" s="278">
        <v>303.11666666666662</v>
      </c>
      <c r="F69" s="278">
        <v>299.33333333333331</v>
      </c>
      <c r="G69" s="278">
        <v>293.86666666666662</v>
      </c>
      <c r="H69" s="278">
        <v>312.36666666666662</v>
      </c>
      <c r="I69" s="278">
        <v>317.83333333333331</v>
      </c>
      <c r="J69" s="278">
        <v>321.61666666666662</v>
      </c>
      <c r="K69" s="276">
        <v>314.05</v>
      </c>
      <c r="L69" s="276">
        <v>304.8</v>
      </c>
      <c r="M69" s="276">
        <v>1.55515</v>
      </c>
    </row>
    <row r="70" spans="1:13">
      <c r="A70" s="267">
        <v>60</v>
      </c>
      <c r="B70" s="276" t="s">
        <v>65</v>
      </c>
      <c r="C70" s="277">
        <v>96.15</v>
      </c>
      <c r="D70" s="278">
        <v>96.55</v>
      </c>
      <c r="E70" s="278">
        <v>95.35</v>
      </c>
      <c r="F70" s="278">
        <v>94.55</v>
      </c>
      <c r="G70" s="278">
        <v>93.35</v>
      </c>
      <c r="H70" s="278">
        <v>97.35</v>
      </c>
      <c r="I70" s="278">
        <v>98.550000000000011</v>
      </c>
      <c r="J70" s="278">
        <v>99.35</v>
      </c>
      <c r="K70" s="276">
        <v>97.75</v>
      </c>
      <c r="L70" s="276">
        <v>95.75</v>
      </c>
      <c r="M70" s="276">
        <v>45.36016</v>
      </c>
    </row>
    <row r="71" spans="1:13">
      <c r="A71" s="267">
        <v>61</v>
      </c>
      <c r="B71" s="276" t="s">
        <v>313</v>
      </c>
      <c r="C71" s="277">
        <v>620.20000000000005</v>
      </c>
      <c r="D71" s="278">
        <v>620.65</v>
      </c>
      <c r="E71" s="278">
        <v>615.79999999999995</v>
      </c>
      <c r="F71" s="278">
        <v>611.4</v>
      </c>
      <c r="G71" s="278">
        <v>606.54999999999995</v>
      </c>
      <c r="H71" s="278">
        <v>625.04999999999995</v>
      </c>
      <c r="I71" s="278">
        <v>629.90000000000009</v>
      </c>
      <c r="J71" s="278">
        <v>634.29999999999995</v>
      </c>
      <c r="K71" s="276">
        <v>625.5</v>
      </c>
      <c r="L71" s="276">
        <v>616.25</v>
      </c>
      <c r="M71" s="276">
        <v>2.3936099999999998</v>
      </c>
    </row>
    <row r="72" spans="1:13">
      <c r="A72" s="267">
        <v>62</v>
      </c>
      <c r="B72" s="276" t="s">
        <v>66</v>
      </c>
      <c r="C72" s="277">
        <v>647.1</v>
      </c>
      <c r="D72" s="278">
        <v>647.21666666666658</v>
      </c>
      <c r="E72" s="278">
        <v>639.43333333333317</v>
      </c>
      <c r="F72" s="278">
        <v>631.76666666666654</v>
      </c>
      <c r="G72" s="278">
        <v>623.98333333333312</v>
      </c>
      <c r="H72" s="278">
        <v>654.88333333333321</v>
      </c>
      <c r="I72" s="278">
        <v>662.66666666666674</v>
      </c>
      <c r="J72" s="278">
        <v>670.33333333333326</v>
      </c>
      <c r="K72" s="276">
        <v>655</v>
      </c>
      <c r="L72" s="276">
        <v>639.54999999999995</v>
      </c>
      <c r="M72" s="276">
        <v>8.1319300000000005</v>
      </c>
    </row>
    <row r="73" spans="1:13">
      <c r="A73" s="267">
        <v>63</v>
      </c>
      <c r="B73" s="276" t="s">
        <v>67</v>
      </c>
      <c r="C73" s="277">
        <v>495</v>
      </c>
      <c r="D73" s="278">
        <v>493.7</v>
      </c>
      <c r="E73" s="278">
        <v>487.79999999999995</v>
      </c>
      <c r="F73" s="278">
        <v>480.59999999999997</v>
      </c>
      <c r="G73" s="278">
        <v>474.69999999999993</v>
      </c>
      <c r="H73" s="278">
        <v>500.9</v>
      </c>
      <c r="I73" s="278">
        <v>506.79999999999995</v>
      </c>
      <c r="J73" s="278">
        <v>514</v>
      </c>
      <c r="K73" s="276">
        <v>499.6</v>
      </c>
      <c r="L73" s="276">
        <v>486.5</v>
      </c>
      <c r="M73" s="276">
        <v>32.3904</v>
      </c>
    </row>
    <row r="74" spans="1:13">
      <c r="A74" s="267">
        <v>64</v>
      </c>
      <c r="B74" s="276" t="s">
        <v>1045</v>
      </c>
      <c r="C74" s="277">
        <v>8733.4</v>
      </c>
      <c r="D74" s="278">
        <v>8783.7833333333347</v>
      </c>
      <c r="E74" s="278">
        <v>8569.5666666666693</v>
      </c>
      <c r="F74" s="278">
        <v>8405.7333333333354</v>
      </c>
      <c r="G74" s="278">
        <v>8191.5166666666701</v>
      </c>
      <c r="H74" s="278">
        <v>8947.6166666666686</v>
      </c>
      <c r="I74" s="278">
        <v>9161.8333333333321</v>
      </c>
      <c r="J74" s="278">
        <v>9325.6666666666679</v>
      </c>
      <c r="K74" s="276">
        <v>8998</v>
      </c>
      <c r="L74" s="276">
        <v>8619.9500000000007</v>
      </c>
      <c r="M74" s="276">
        <v>4.8000000000000001E-2</v>
      </c>
    </row>
    <row r="75" spans="1:13">
      <c r="A75" s="267">
        <v>65</v>
      </c>
      <c r="B75" s="276" t="s">
        <v>69</v>
      </c>
      <c r="C75" s="277">
        <v>484.55</v>
      </c>
      <c r="D75" s="278">
        <v>486.91666666666669</v>
      </c>
      <c r="E75" s="278">
        <v>478.88333333333338</v>
      </c>
      <c r="F75" s="278">
        <v>473.2166666666667</v>
      </c>
      <c r="G75" s="278">
        <v>465.18333333333339</v>
      </c>
      <c r="H75" s="278">
        <v>492.58333333333337</v>
      </c>
      <c r="I75" s="278">
        <v>500.61666666666667</v>
      </c>
      <c r="J75" s="278">
        <v>506.28333333333336</v>
      </c>
      <c r="K75" s="276">
        <v>494.95</v>
      </c>
      <c r="L75" s="276">
        <v>481.25</v>
      </c>
      <c r="M75" s="276">
        <v>186.99305000000001</v>
      </c>
    </row>
    <row r="76" spans="1:13" s="16" customFormat="1">
      <c r="A76" s="267">
        <v>66</v>
      </c>
      <c r="B76" s="276" t="s">
        <v>70</v>
      </c>
      <c r="C76" s="277">
        <v>28.25</v>
      </c>
      <c r="D76" s="278">
        <v>28.316666666666666</v>
      </c>
      <c r="E76" s="278">
        <v>28.033333333333331</v>
      </c>
      <c r="F76" s="278">
        <v>27.816666666666666</v>
      </c>
      <c r="G76" s="278">
        <v>27.533333333333331</v>
      </c>
      <c r="H76" s="278">
        <v>28.533333333333331</v>
      </c>
      <c r="I76" s="278">
        <v>28.81666666666667</v>
      </c>
      <c r="J76" s="278">
        <v>29.033333333333331</v>
      </c>
      <c r="K76" s="276">
        <v>28.6</v>
      </c>
      <c r="L76" s="276">
        <v>28.1</v>
      </c>
      <c r="M76" s="276">
        <v>156.66967</v>
      </c>
    </row>
    <row r="77" spans="1:13" s="16" customFormat="1">
      <c r="A77" s="267">
        <v>67</v>
      </c>
      <c r="B77" s="276" t="s">
        <v>71</v>
      </c>
      <c r="C77" s="277">
        <v>428.15</v>
      </c>
      <c r="D77" s="278">
        <v>429.13333333333338</v>
      </c>
      <c r="E77" s="278">
        <v>421.91666666666674</v>
      </c>
      <c r="F77" s="278">
        <v>415.68333333333334</v>
      </c>
      <c r="G77" s="278">
        <v>408.4666666666667</v>
      </c>
      <c r="H77" s="278">
        <v>435.36666666666679</v>
      </c>
      <c r="I77" s="278">
        <v>442.58333333333337</v>
      </c>
      <c r="J77" s="278">
        <v>448.81666666666683</v>
      </c>
      <c r="K77" s="276">
        <v>436.35</v>
      </c>
      <c r="L77" s="276">
        <v>422.9</v>
      </c>
      <c r="M77" s="276">
        <v>34.596730000000001</v>
      </c>
    </row>
    <row r="78" spans="1:13" s="16" customFormat="1">
      <c r="A78" s="267">
        <v>68</v>
      </c>
      <c r="B78" s="276" t="s">
        <v>322</v>
      </c>
      <c r="C78" s="277">
        <v>764.7</v>
      </c>
      <c r="D78" s="278">
        <v>766.56666666666661</v>
      </c>
      <c r="E78" s="278">
        <v>754.13333333333321</v>
      </c>
      <c r="F78" s="278">
        <v>743.56666666666661</v>
      </c>
      <c r="G78" s="278">
        <v>731.13333333333321</v>
      </c>
      <c r="H78" s="278">
        <v>777.13333333333321</v>
      </c>
      <c r="I78" s="278">
        <v>789.56666666666661</v>
      </c>
      <c r="J78" s="278">
        <v>800.13333333333321</v>
      </c>
      <c r="K78" s="276">
        <v>779</v>
      </c>
      <c r="L78" s="276">
        <v>756</v>
      </c>
      <c r="M78" s="276">
        <v>3.7417400000000001</v>
      </c>
    </row>
    <row r="79" spans="1:13" s="16" customFormat="1">
      <c r="A79" s="267">
        <v>69</v>
      </c>
      <c r="B79" s="276" t="s">
        <v>324</v>
      </c>
      <c r="C79" s="277">
        <v>167.3</v>
      </c>
      <c r="D79" s="278">
        <v>167.46666666666667</v>
      </c>
      <c r="E79" s="278">
        <v>164.93333333333334</v>
      </c>
      <c r="F79" s="278">
        <v>162.56666666666666</v>
      </c>
      <c r="G79" s="278">
        <v>160.03333333333333</v>
      </c>
      <c r="H79" s="278">
        <v>169.83333333333334</v>
      </c>
      <c r="I79" s="278">
        <v>172.3666666666667</v>
      </c>
      <c r="J79" s="278">
        <v>174.73333333333335</v>
      </c>
      <c r="K79" s="276">
        <v>170</v>
      </c>
      <c r="L79" s="276">
        <v>165.1</v>
      </c>
      <c r="M79" s="276">
        <v>4.0694600000000003</v>
      </c>
    </row>
    <row r="80" spans="1:13" s="16" customFormat="1">
      <c r="A80" s="267">
        <v>70</v>
      </c>
      <c r="B80" s="276" t="s">
        <v>325</v>
      </c>
      <c r="C80" s="277">
        <v>4224.1000000000004</v>
      </c>
      <c r="D80" s="278">
        <v>4219.6333333333341</v>
      </c>
      <c r="E80" s="278">
        <v>4139.4666666666681</v>
      </c>
      <c r="F80" s="278">
        <v>4054.8333333333339</v>
      </c>
      <c r="G80" s="278">
        <v>3974.6666666666679</v>
      </c>
      <c r="H80" s="278">
        <v>4304.2666666666682</v>
      </c>
      <c r="I80" s="278">
        <v>4384.4333333333343</v>
      </c>
      <c r="J80" s="278">
        <v>4469.0666666666684</v>
      </c>
      <c r="K80" s="276">
        <v>4299.8</v>
      </c>
      <c r="L80" s="276">
        <v>4135</v>
      </c>
      <c r="M80" s="276">
        <v>0.33978000000000003</v>
      </c>
    </row>
    <row r="81" spans="1:13" s="16" customFormat="1">
      <c r="A81" s="267">
        <v>71</v>
      </c>
      <c r="B81" s="276" t="s">
        <v>326</v>
      </c>
      <c r="C81" s="277">
        <v>695.65</v>
      </c>
      <c r="D81" s="278">
        <v>691.88333333333333</v>
      </c>
      <c r="E81" s="278">
        <v>683.76666666666665</v>
      </c>
      <c r="F81" s="278">
        <v>671.88333333333333</v>
      </c>
      <c r="G81" s="278">
        <v>663.76666666666665</v>
      </c>
      <c r="H81" s="278">
        <v>703.76666666666665</v>
      </c>
      <c r="I81" s="278">
        <v>711.88333333333321</v>
      </c>
      <c r="J81" s="278">
        <v>723.76666666666665</v>
      </c>
      <c r="K81" s="276">
        <v>700</v>
      </c>
      <c r="L81" s="276">
        <v>680</v>
      </c>
      <c r="M81" s="276">
        <v>1.05644</v>
      </c>
    </row>
    <row r="82" spans="1:13" s="16" customFormat="1">
      <c r="A82" s="267">
        <v>72</v>
      </c>
      <c r="B82" s="276" t="s">
        <v>327</v>
      </c>
      <c r="C82" s="277">
        <v>68.7</v>
      </c>
      <c r="D82" s="278">
        <v>67.649999999999991</v>
      </c>
      <c r="E82" s="278">
        <v>65.749999999999986</v>
      </c>
      <c r="F82" s="278">
        <v>62.8</v>
      </c>
      <c r="G82" s="278">
        <v>60.899999999999991</v>
      </c>
      <c r="H82" s="278">
        <v>70.59999999999998</v>
      </c>
      <c r="I82" s="278">
        <v>72.499999999999986</v>
      </c>
      <c r="J82" s="278">
        <v>75.449999999999974</v>
      </c>
      <c r="K82" s="276">
        <v>69.55</v>
      </c>
      <c r="L82" s="276">
        <v>64.7</v>
      </c>
      <c r="M82" s="276">
        <v>44.594659999999998</v>
      </c>
    </row>
    <row r="83" spans="1:13" s="16" customFormat="1">
      <c r="A83" s="267">
        <v>73</v>
      </c>
      <c r="B83" s="276" t="s">
        <v>72</v>
      </c>
      <c r="C83" s="277">
        <v>11621.15</v>
      </c>
      <c r="D83" s="278">
        <v>11724.766666666668</v>
      </c>
      <c r="E83" s="278">
        <v>11481.433333333336</v>
      </c>
      <c r="F83" s="278">
        <v>11341.716666666667</v>
      </c>
      <c r="G83" s="278">
        <v>11098.383333333335</v>
      </c>
      <c r="H83" s="278">
        <v>11864.483333333337</v>
      </c>
      <c r="I83" s="278">
        <v>12107.816666666669</v>
      </c>
      <c r="J83" s="278">
        <v>12247.533333333338</v>
      </c>
      <c r="K83" s="276">
        <v>11968.1</v>
      </c>
      <c r="L83" s="276">
        <v>11585.05</v>
      </c>
      <c r="M83" s="276">
        <v>0.85397999999999996</v>
      </c>
    </row>
    <row r="84" spans="1:13" s="16" customFormat="1">
      <c r="A84" s="267">
        <v>74</v>
      </c>
      <c r="B84" s="276" t="s">
        <v>74</v>
      </c>
      <c r="C84" s="277">
        <v>394.65</v>
      </c>
      <c r="D84" s="278">
        <v>400.58333333333331</v>
      </c>
      <c r="E84" s="278">
        <v>386.16666666666663</v>
      </c>
      <c r="F84" s="278">
        <v>377.68333333333334</v>
      </c>
      <c r="G84" s="278">
        <v>363.26666666666665</v>
      </c>
      <c r="H84" s="278">
        <v>409.06666666666661</v>
      </c>
      <c r="I84" s="278">
        <v>423.48333333333323</v>
      </c>
      <c r="J84" s="278">
        <v>431.96666666666658</v>
      </c>
      <c r="K84" s="276">
        <v>415</v>
      </c>
      <c r="L84" s="276">
        <v>392.1</v>
      </c>
      <c r="M84" s="276">
        <v>221.48246</v>
      </c>
    </row>
    <row r="85" spans="1:13" s="16" customFormat="1">
      <c r="A85" s="267">
        <v>75</v>
      </c>
      <c r="B85" s="276" t="s">
        <v>328</v>
      </c>
      <c r="C85" s="277">
        <v>218.6</v>
      </c>
      <c r="D85" s="278">
        <v>214.9</v>
      </c>
      <c r="E85" s="278">
        <v>209.8</v>
      </c>
      <c r="F85" s="278">
        <v>201</v>
      </c>
      <c r="G85" s="278">
        <v>195.9</v>
      </c>
      <c r="H85" s="278">
        <v>223.70000000000002</v>
      </c>
      <c r="I85" s="278">
        <v>228.79999999999998</v>
      </c>
      <c r="J85" s="278">
        <v>237.60000000000002</v>
      </c>
      <c r="K85" s="276">
        <v>220</v>
      </c>
      <c r="L85" s="276">
        <v>206.1</v>
      </c>
      <c r="M85" s="276">
        <v>15.200609999999999</v>
      </c>
    </row>
    <row r="86" spans="1:13" s="16" customFormat="1">
      <c r="A86" s="267">
        <v>76</v>
      </c>
      <c r="B86" s="276" t="s">
        <v>75</v>
      </c>
      <c r="C86" s="277">
        <v>3509.8</v>
      </c>
      <c r="D86" s="278">
        <v>3521.4</v>
      </c>
      <c r="E86" s="278">
        <v>3492.8</v>
      </c>
      <c r="F86" s="278">
        <v>3475.8</v>
      </c>
      <c r="G86" s="278">
        <v>3447.2000000000003</v>
      </c>
      <c r="H86" s="278">
        <v>3538.4</v>
      </c>
      <c r="I86" s="278">
        <v>3566.9999999999995</v>
      </c>
      <c r="J86" s="278">
        <v>3584</v>
      </c>
      <c r="K86" s="276">
        <v>3550</v>
      </c>
      <c r="L86" s="276">
        <v>3504.4</v>
      </c>
      <c r="M86" s="276">
        <v>6.9464300000000003</v>
      </c>
    </row>
    <row r="87" spans="1:13" s="16" customFormat="1">
      <c r="A87" s="267">
        <v>77</v>
      </c>
      <c r="B87" s="276" t="s">
        <v>314</v>
      </c>
      <c r="C87" s="277">
        <v>532.70000000000005</v>
      </c>
      <c r="D87" s="278">
        <v>528.4</v>
      </c>
      <c r="E87" s="278">
        <v>519.29999999999995</v>
      </c>
      <c r="F87" s="278">
        <v>505.9</v>
      </c>
      <c r="G87" s="278">
        <v>496.79999999999995</v>
      </c>
      <c r="H87" s="278">
        <v>541.79999999999995</v>
      </c>
      <c r="I87" s="278">
        <v>550.90000000000009</v>
      </c>
      <c r="J87" s="278">
        <v>564.29999999999995</v>
      </c>
      <c r="K87" s="276">
        <v>537.5</v>
      </c>
      <c r="L87" s="276">
        <v>515</v>
      </c>
      <c r="M87" s="276">
        <v>4.5382800000000003</v>
      </c>
    </row>
    <row r="88" spans="1:13" s="16" customFormat="1">
      <c r="A88" s="267">
        <v>78</v>
      </c>
      <c r="B88" s="276" t="s">
        <v>323</v>
      </c>
      <c r="C88" s="277">
        <v>183.4</v>
      </c>
      <c r="D88" s="278">
        <v>183.43333333333337</v>
      </c>
      <c r="E88" s="278">
        <v>180.06666666666672</v>
      </c>
      <c r="F88" s="278">
        <v>176.73333333333335</v>
      </c>
      <c r="G88" s="278">
        <v>173.3666666666667</v>
      </c>
      <c r="H88" s="278">
        <v>186.76666666666674</v>
      </c>
      <c r="I88" s="278">
        <v>190.13333333333335</v>
      </c>
      <c r="J88" s="278">
        <v>193.46666666666675</v>
      </c>
      <c r="K88" s="276">
        <v>186.8</v>
      </c>
      <c r="L88" s="276">
        <v>180.1</v>
      </c>
      <c r="M88" s="276">
        <v>8.9849300000000003</v>
      </c>
    </row>
    <row r="89" spans="1:13" s="16" customFormat="1">
      <c r="A89" s="267">
        <v>79</v>
      </c>
      <c r="B89" s="276" t="s">
        <v>76</v>
      </c>
      <c r="C89" s="277">
        <v>429.85</v>
      </c>
      <c r="D89" s="278">
        <v>429.93333333333334</v>
      </c>
      <c r="E89" s="278">
        <v>425.91666666666669</v>
      </c>
      <c r="F89" s="278">
        <v>421.98333333333335</v>
      </c>
      <c r="G89" s="278">
        <v>417.9666666666667</v>
      </c>
      <c r="H89" s="278">
        <v>433.86666666666667</v>
      </c>
      <c r="I89" s="278">
        <v>437.88333333333333</v>
      </c>
      <c r="J89" s="278">
        <v>441.81666666666666</v>
      </c>
      <c r="K89" s="276">
        <v>433.95</v>
      </c>
      <c r="L89" s="276">
        <v>426</v>
      </c>
      <c r="M89" s="276">
        <v>38.499200000000002</v>
      </c>
    </row>
    <row r="90" spans="1:13" s="16" customFormat="1">
      <c r="A90" s="267">
        <v>80</v>
      </c>
      <c r="B90" s="276" t="s">
        <v>77</v>
      </c>
      <c r="C90" s="277">
        <v>92.45</v>
      </c>
      <c r="D90" s="278">
        <v>92.75</v>
      </c>
      <c r="E90" s="278">
        <v>91.75</v>
      </c>
      <c r="F90" s="278">
        <v>91.05</v>
      </c>
      <c r="G90" s="278">
        <v>90.05</v>
      </c>
      <c r="H90" s="278">
        <v>93.45</v>
      </c>
      <c r="I90" s="278">
        <v>94.45</v>
      </c>
      <c r="J90" s="278">
        <v>95.15</v>
      </c>
      <c r="K90" s="276">
        <v>93.75</v>
      </c>
      <c r="L90" s="276">
        <v>92.05</v>
      </c>
      <c r="M90" s="276">
        <v>61.696449999999999</v>
      </c>
    </row>
    <row r="91" spans="1:13" s="16" customFormat="1">
      <c r="A91" s="267">
        <v>81</v>
      </c>
      <c r="B91" s="276" t="s">
        <v>332</v>
      </c>
      <c r="C91" s="277">
        <v>484.8</v>
      </c>
      <c r="D91" s="278">
        <v>480.59999999999997</v>
      </c>
      <c r="E91" s="278">
        <v>475.69999999999993</v>
      </c>
      <c r="F91" s="278">
        <v>466.59999999999997</v>
      </c>
      <c r="G91" s="278">
        <v>461.69999999999993</v>
      </c>
      <c r="H91" s="278">
        <v>489.69999999999993</v>
      </c>
      <c r="I91" s="278">
        <v>494.59999999999991</v>
      </c>
      <c r="J91" s="278">
        <v>503.69999999999993</v>
      </c>
      <c r="K91" s="276">
        <v>485.5</v>
      </c>
      <c r="L91" s="276">
        <v>471.5</v>
      </c>
      <c r="M91" s="276">
        <v>5.0001600000000002</v>
      </c>
    </row>
    <row r="92" spans="1:13" s="16" customFormat="1">
      <c r="A92" s="267">
        <v>82</v>
      </c>
      <c r="B92" s="276" t="s">
        <v>333</v>
      </c>
      <c r="C92" s="277">
        <v>471.6</v>
      </c>
      <c r="D92" s="278">
        <v>476.40000000000003</v>
      </c>
      <c r="E92" s="278">
        <v>463.30000000000007</v>
      </c>
      <c r="F92" s="278">
        <v>455.00000000000006</v>
      </c>
      <c r="G92" s="278">
        <v>441.90000000000009</v>
      </c>
      <c r="H92" s="278">
        <v>484.70000000000005</v>
      </c>
      <c r="I92" s="278">
        <v>497.80000000000007</v>
      </c>
      <c r="J92" s="278">
        <v>506.1</v>
      </c>
      <c r="K92" s="276">
        <v>489.5</v>
      </c>
      <c r="L92" s="276">
        <v>468.1</v>
      </c>
      <c r="M92" s="276">
        <v>1.3753500000000001</v>
      </c>
    </row>
    <row r="93" spans="1:13" s="16" customFormat="1">
      <c r="A93" s="267">
        <v>83</v>
      </c>
      <c r="B93" s="276" t="s">
        <v>335</v>
      </c>
      <c r="C93" s="277">
        <v>312.05</v>
      </c>
      <c r="D93" s="278">
        <v>308.65000000000003</v>
      </c>
      <c r="E93" s="278">
        <v>297.90000000000009</v>
      </c>
      <c r="F93" s="278">
        <v>283.75000000000006</v>
      </c>
      <c r="G93" s="278">
        <v>273.00000000000011</v>
      </c>
      <c r="H93" s="278">
        <v>322.80000000000007</v>
      </c>
      <c r="I93" s="278">
        <v>333.54999999999995</v>
      </c>
      <c r="J93" s="278">
        <v>347.70000000000005</v>
      </c>
      <c r="K93" s="276">
        <v>319.39999999999998</v>
      </c>
      <c r="L93" s="276">
        <v>294.5</v>
      </c>
      <c r="M93" s="276">
        <v>6.7339700000000002</v>
      </c>
    </row>
    <row r="94" spans="1:13" s="16" customFormat="1">
      <c r="A94" s="267">
        <v>84</v>
      </c>
      <c r="B94" s="276" t="s">
        <v>329</v>
      </c>
      <c r="C94" s="277">
        <v>442.8</v>
      </c>
      <c r="D94" s="278">
        <v>447.43333333333339</v>
      </c>
      <c r="E94" s="278">
        <v>430.46666666666681</v>
      </c>
      <c r="F94" s="278">
        <v>418.13333333333344</v>
      </c>
      <c r="G94" s="278">
        <v>401.16666666666686</v>
      </c>
      <c r="H94" s="278">
        <v>459.76666666666677</v>
      </c>
      <c r="I94" s="278">
        <v>476.73333333333335</v>
      </c>
      <c r="J94" s="278">
        <v>489.06666666666672</v>
      </c>
      <c r="K94" s="276">
        <v>464.4</v>
      </c>
      <c r="L94" s="276">
        <v>435.1</v>
      </c>
      <c r="M94" s="276">
        <v>4.9976099999999999</v>
      </c>
    </row>
    <row r="95" spans="1:13" s="16" customFormat="1">
      <c r="A95" s="267">
        <v>85</v>
      </c>
      <c r="B95" s="276" t="s">
        <v>78</v>
      </c>
      <c r="C95" s="277">
        <v>116</v>
      </c>
      <c r="D95" s="278">
        <v>116.40000000000002</v>
      </c>
      <c r="E95" s="278">
        <v>115.00000000000004</v>
      </c>
      <c r="F95" s="278">
        <v>114.00000000000003</v>
      </c>
      <c r="G95" s="278">
        <v>112.60000000000005</v>
      </c>
      <c r="H95" s="278">
        <v>117.40000000000003</v>
      </c>
      <c r="I95" s="278">
        <v>118.80000000000001</v>
      </c>
      <c r="J95" s="278">
        <v>119.80000000000003</v>
      </c>
      <c r="K95" s="276">
        <v>117.8</v>
      </c>
      <c r="L95" s="276">
        <v>115.4</v>
      </c>
      <c r="M95" s="276">
        <v>17.187470000000001</v>
      </c>
    </row>
    <row r="96" spans="1:13" s="16" customFormat="1">
      <c r="A96" s="267">
        <v>86</v>
      </c>
      <c r="B96" s="276" t="s">
        <v>330</v>
      </c>
      <c r="C96" s="277">
        <v>247.5</v>
      </c>
      <c r="D96" s="278">
        <v>246.19999999999996</v>
      </c>
      <c r="E96" s="278">
        <v>243.74999999999991</v>
      </c>
      <c r="F96" s="278">
        <v>239.99999999999994</v>
      </c>
      <c r="G96" s="278">
        <v>237.5499999999999</v>
      </c>
      <c r="H96" s="278">
        <v>249.94999999999993</v>
      </c>
      <c r="I96" s="278">
        <v>252.39999999999998</v>
      </c>
      <c r="J96" s="278">
        <v>256.14999999999998</v>
      </c>
      <c r="K96" s="276">
        <v>248.65</v>
      </c>
      <c r="L96" s="276">
        <v>242.45</v>
      </c>
      <c r="M96" s="276">
        <v>0.90488999999999997</v>
      </c>
    </row>
    <row r="97" spans="1:13" s="16" customFormat="1">
      <c r="A97" s="267">
        <v>87</v>
      </c>
      <c r="B97" s="276" t="s">
        <v>338</v>
      </c>
      <c r="C97" s="277">
        <v>506.2</v>
      </c>
      <c r="D97" s="278">
        <v>502.68333333333334</v>
      </c>
      <c r="E97" s="278">
        <v>490.51666666666665</v>
      </c>
      <c r="F97" s="278">
        <v>474.83333333333331</v>
      </c>
      <c r="G97" s="278">
        <v>462.66666666666663</v>
      </c>
      <c r="H97" s="278">
        <v>518.36666666666667</v>
      </c>
      <c r="I97" s="278">
        <v>530.5333333333333</v>
      </c>
      <c r="J97" s="278">
        <v>546.2166666666667</v>
      </c>
      <c r="K97" s="276">
        <v>514.85</v>
      </c>
      <c r="L97" s="276">
        <v>487</v>
      </c>
      <c r="M97" s="276">
        <v>22.559850000000001</v>
      </c>
    </row>
    <row r="98" spans="1:13" s="16" customFormat="1">
      <c r="A98" s="267">
        <v>88</v>
      </c>
      <c r="B98" s="276" t="s">
        <v>336</v>
      </c>
      <c r="C98" s="277">
        <v>1130.55</v>
      </c>
      <c r="D98" s="278">
        <v>1140.5833333333333</v>
      </c>
      <c r="E98" s="278">
        <v>1111.2666666666664</v>
      </c>
      <c r="F98" s="278">
        <v>1091.9833333333331</v>
      </c>
      <c r="G98" s="278">
        <v>1062.6666666666663</v>
      </c>
      <c r="H98" s="278">
        <v>1159.8666666666666</v>
      </c>
      <c r="I98" s="278">
        <v>1189.1833333333336</v>
      </c>
      <c r="J98" s="278">
        <v>1208.4666666666667</v>
      </c>
      <c r="K98" s="276">
        <v>1169.9000000000001</v>
      </c>
      <c r="L98" s="276">
        <v>1121.3</v>
      </c>
      <c r="M98" s="276">
        <v>3.5578099999999999</v>
      </c>
    </row>
    <row r="99" spans="1:13" s="16" customFormat="1">
      <c r="A99" s="267">
        <v>89</v>
      </c>
      <c r="B99" s="276" t="s">
        <v>337</v>
      </c>
      <c r="C99" s="277">
        <v>11.7</v>
      </c>
      <c r="D99" s="278">
        <v>11.666666666666666</v>
      </c>
      <c r="E99" s="278">
        <v>11.583333333333332</v>
      </c>
      <c r="F99" s="278">
        <v>11.466666666666667</v>
      </c>
      <c r="G99" s="278">
        <v>11.383333333333333</v>
      </c>
      <c r="H99" s="278">
        <v>11.783333333333331</v>
      </c>
      <c r="I99" s="278">
        <v>11.866666666666664</v>
      </c>
      <c r="J99" s="278">
        <v>11.983333333333331</v>
      </c>
      <c r="K99" s="276">
        <v>11.75</v>
      </c>
      <c r="L99" s="276">
        <v>11.55</v>
      </c>
      <c r="M99" s="276">
        <v>29.858139999999999</v>
      </c>
    </row>
    <row r="100" spans="1:13" s="16" customFormat="1">
      <c r="A100" s="267">
        <v>90</v>
      </c>
      <c r="B100" s="276" t="s">
        <v>339</v>
      </c>
      <c r="C100" s="277">
        <v>202.1</v>
      </c>
      <c r="D100" s="278">
        <v>200.86666666666667</v>
      </c>
      <c r="E100" s="278">
        <v>194.83333333333334</v>
      </c>
      <c r="F100" s="278">
        <v>187.56666666666666</v>
      </c>
      <c r="G100" s="278">
        <v>181.53333333333333</v>
      </c>
      <c r="H100" s="278">
        <v>208.13333333333335</v>
      </c>
      <c r="I100" s="278">
        <v>214.16666666666666</v>
      </c>
      <c r="J100" s="278">
        <v>221.43333333333337</v>
      </c>
      <c r="K100" s="276">
        <v>206.9</v>
      </c>
      <c r="L100" s="276">
        <v>193.6</v>
      </c>
      <c r="M100" s="276">
        <v>15.92892</v>
      </c>
    </row>
    <row r="101" spans="1:13">
      <c r="A101" s="267">
        <v>91</v>
      </c>
      <c r="B101" s="276" t="s">
        <v>80</v>
      </c>
      <c r="C101" s="277">
        <v>315.05</v>
      </c>
      <c r="D101" s="278">
        <v>315.7</v>
      </c>
      <c r="E101" s="278">
        <v>311.89999999999998</v>
      </c>
      <c r="F101" s="278">
        <v>308.75</v>
      </c>
      <c r="G101" s="278">
        <v>304.95</v>
      </c>
      <c r="H101" s="278">
        <v>318.84999999999997</v>
      </c>
      <c r="I101" s="278">
        <v>322.65000000000003</v>
      </c>
      <c r="J101" s="278">
        <v>325.79999999999995</v>
      </c>
      <c r="K101" s="276">
        <v>319.5</v>
      </c>
      <c r="L101" s="276">
        <v>312.55</v>
      </c>
      <c r="M101" s="276">
        <v>10.900539999999999</v>
      </c>
    </row>
    <row r="102" spans="1:13">
      <c r="A102" s="267">
        <v>92</v>
      </c>
      <c r="B102" s="276" t="s">
        <v>340</v>
      </c>
      <c r="C102" s="277">
        <v>3097.35</v>
      </c>
      <c r="D102" s="278">
        <v>3110.1833333333329</v>
      </c>
      <c r="E102" s="278">
        <v>3057.1666666666661</v>
      </c>
      <c r="F102" s="278">
        <v>3016.9833333333331</v>
      </c>
      <c r="G102" s="278">
        <v>2963.9666666666662</v>
      </c>
      <c r="H102" s="278">
        <v>3150.3666666666659</v>
      </c>
      <c r="I102" s="278">
        <v>3203.3833333333332</v>
      </c>
      <c r="J102" s="278">
        <v>3243.5666666666657</v>
      </c>
      <c r="K102" s="276">
        <v>3163.2</v>
      </c>
      <c r="L102" s="276">
        <v>3070</v>
      </c>
      <c r="M102" s="276">
        <v>0.17166000000000001</v>
      </c>
    </row>
    <row r="103" spans="1:13">
      <c r="A103" s="267">
        <v>93</v>
      </c>
      <c r="B103" s="276" t="s">
        <v>81</v>
      </c>
      <c r="C103" s="277">
        <v>582.5</v>
      </c>
      <c r="D103" s="278">
        <v>583.2166666666667</v>
      </c>
      <c r="E103" s="278">
        <v>578.43333333333339</v>
      </c>
      <c r="F103" s="278">
        <v>574.36666666666667</v>
      </c>
      <c r="G103" s="278">
        <v>569.58333333333337</v>
      </c>
      <c r="H103" s="278">
        <v>587.28333333333342</v>
      </c>
      <c r="I103" s="278">
        <v>592.06666666666672</v>
      </c>
      <c r="J103" s="278">
        <v>596.13333333333344</v>
      </c>
      <c r="K103" s="276">
        <v>588</v>
      </c>
      <c r="L103" s="276">
        <v>579.15</v>
      </c>
      <c r="M103" s="276">
        <v>1.53874</v>
      </c>
    </row>
    <row r="104" spans="1:13">
      <c r="A104" s="267">
        <v>94</v>
      </c>
      <c r="B104" s="276" t="s">
        <v>334</v>
      </c>
      <c r="C104" s="277">
        <v>248.2</v>
      </c>
      <c r="D104" s="278">
        <v>249.6</v>
      </c>
      <c r="E104" s="278">
        <v>245</v>
      </c>
      <c r="F104" s="278">
        <v>241.8</v>
      </c>
      <c r="G104" s="278">
        <v>237.20000000000002</v>
      </c>
      <c r="H104" s="278">
        <v>252.79999999999998</v>
      </c>
      <c r="I104" s="278">
        <v>257.39999999999998</v>
      </c>
      <c r="J104" s="278">
        <v>260.59999999999997</v>
      </c>
      <c r="K104" s="276">
        <v>254.2</v>
      </c>
      <c r="L104" s="276">
        <v>246.4</v>
      </c>
      <c r="M104" s="276">
        <v>2.0248599999999999</v>
      </c>
    </row>
    <row r="105" spans="1:13">
      <c r="A105" s="267">
        <v>95</v>
      </c>
      <c r="B105" s="276" t="s">
        <v>342</v>
      </c>
      <c r="C105" s="277">
        <v>186.2</v>
      </c>
      <c r="D105" s="278">
        <v>186.4</v>
      </c>
      <c r="E105" s="278">
        <v>183.5</v>
      </c>
      <c r="F105" s="278">
        <v>180.79999999999998</v>
      </c>
      <c r="G105" s="278">
        <v>177.89999999999998</v>
      </c>
      <c r="H105" s="278">
        <v>189.10000000000002</v>
      </c>
      <c r="I105" s="278">
        <v>192.00000000000006</v>
      </c>
      <c r="J105" s="278">
        <v>194.70000000000005</v>
      </c>
      <c r="K105" s="276">
        <v>189.3</v>
      </c>
      <c r="L105" s="276">
        <v>183.7</v>
      </c>
      <c r="M105" s="276">
        <v>11.98297</v>
      </c>
    </row>
    <row r="106" spans="1:13">
      <c r="A106" s="267">
        <v>96</v>
      </c>
      <c r="B106" s="276" t="s">
        <v>343</v>
      </c>
      <c r="C106" s="277">
        <v>79.8</v>
      </c>
      <c r="D106" s="278">
        <v>80.3</v>
      </c>
      <c r="E106" s="278">
        <v>78.599999999999994</v>
      </c>
      <c r="F106" s="278">
        <v>77.399999999999991</v>
      </c>
      <c r="G106" s="278">
        <v>75.699999999999989</v>
      </c>
      <c r="H106" s="278">
        <v>81.5</v>
      </c>
      <c r="I106" s="278">
        <v>83.200000000000017</v>
      </c>
      <c r="J106" s="278">
        <v>84.4</v>
      </c>
      <c r="K106" s="276">
        <v>82</v>
      </c>
      <c r="L106" s="276">
        <v>79.099999999999994</v>
      </c>
      <c r="M106" s="276">
        <v>10.05317</v>
      </c>
    </row>
    <row r="107" spans="1:13">
      <c r="A107" s="267">
        <v>97</v>
      </c>
      <c r="B107" s="276" t="s">
        <v>82</v>
      </c>
      <c r="C107" s="277">
        <v>322.5</v>
      </c>
      <c r="D107" s="278">
        <v>318.90000000000003</v>
      </c>
      <c r="E107" s="278">
        <v>313.30000000000007</v>
      </c>
      <c r="F107" s="278">
        <v>304.10000000000002</v>
      </c>
      <c r="G107" s="278">
        <v>298.50000000000006</v>
      </c>
      <c r="H107" s="278">
        <v>328.10000000000008</v>
      </c>
      <c r="I107" s="278">
        <v>333.7000000000001</v>
      </c>
      <c r="J107" s="278">
        <v>342.90000000000009</v>
      </c>
      <c r="K107" s="276">
        <v>324.5</v>
      </c>
      <c r="L107" s="276">
        <v>309.7</v>
      </c>
      <c r="M107" s="276">
        <v>49.441009999999999</v>
      </c>
    </row>
    <row r="108" spans="1:13">
      <c r="A108" s="267">
        <v>98</v>
      </c>
      <c r="B108" s="284" t="s">
        <v>344</v>
      </c>
      <c r="C108" s="277">
        <v>446.5</v>
      </c>
      <c r="D108" s="278">
        <v>442.5</v>
      </c>
      <c r="E108" s="278">
        <v>436</v>
      </c>
      <c r="F108" s="278">
        <v>425.5</v>
      </c>
      <c r="G108" s="278">
        <v>419</v>
      </c>
      <c r="H108" s="278">
        <v>453</v>
      </c>
      <c r="I108" s="278">
        <v>459.5</v>
      </c>
      <c r="J108" s="278">
        <v>470</v>
      </c>
      <c r="K108" s="276">
        <v>449</v>
      </c>
      <c r="L108" s="276">
        <v>432</v>
      </c>
      <c r="M108" s="276">
        <v>0.68537000000000003</v>
      </c>
    </row>
    <row r="109" spans="1:13">
      <c r="A109" s="267">
        <v>99</v>
      </c>
      <c r="B109" s="276" t="s">
        <v>83</v>
      </c>
      <c r="C109" s="277">
        <v>742.55</v>
      </c>
      <c r="D109" s="278">
        <v>742.81666666666661</v>
      </c>
      <c r="E109" s="278">
        <v>733.73333333333323</v>
      </c>
      <c r="F109" s="278">
        <v>724.91666666666663</v>
      </c>
      <c r="G109" s="278">
        <v>715.83333333333326</v>
      </c>
      <c r="H109" s="278">
        <v>751.63333333333321</v>
      </c>
      <c r="I109" s="278">
        <v>760.7166666666667</v>
      </c>
      <c r="J109" s="278">
        <v>769.53333333333319</v>
      </c>
      <c r="K109" s="276">
        <v>751.9</v>
      </c>
      <c r="L109" s="276">
        <v>734</v>
      </c>
      <c r="M109" s="276">
        <v>73.132890000000003</v>
      </c>
    </row>
    <row r="110" spans="1:13">
      <c r="A110" s="267">
        <v>100</v>
      </c>
      <c r="B110" s="276" t="s">
        <v>84</v>
      </c>
      <c r="C110" s="277">
        <v>128.69999999999999</v>
      </c>
      <c r="D110" s="278">
        <v>128.4</v>
      </c>
      <c r="E110" s="278">
        <v>127.5</v>
      </c>
      <c r="F110" s="278">
        <v>126.3</v>
      </c>
      <c r="G110" s="278">
        <v>125.39999999999999</v>
      </c>
      <c r="H110" s="278">
        <v>129.60000000000002</v>
      </c>
      <c r="I110" s="278">
        <v>130.50000000000006</v>
      </c>
      <c r="J110" s="278">
        <v>131.70000000000002</v>
      </c>
      <c r="K110" s="276">
        <v>129.30000000000001</v>
      </c>
      <c r="L110" s="276">
        <v>127.2</v>
      </c>
      <c r="M110" s="276">
        <v>203.69193999999999</v>
      </c>
    </row>
    <row r="111" spans="1:13">
      <c r="A111" s="267">
        <v>101</v>
      </c>
      <c r="B111" s="276" t="s">
        <v>345</v>
      </c>
      <c r="C111" s="277">
        <v>339.15</v>
      </c>
      <c r="D111" s="278">
        <v>340.5</v>
      </c>
      <c r="E111" s="278">
        <v>336.95</v>
      </c>
      <c r="F111" s="278">
        <v>334.75</v>
      </c>
      <c r="G111" s="278">
        <v>331.2</v>
      </c>
      <c r="H111" s="278">
        <v>342.7</v>
      </c>
      <c r="I111" s="278">
        <v>346.24999999999994</v>
      </c>
      <c r="J111" s="278">
        <v>348.45</v>
      </c>
      <c r="K111" s="276">
        <v>344.05</v>
      </c>
      <c r="L111" s="276">
        <v>338.3</v>
      </c>
      <c r="M111" s="276">
        <v>2.8596699999999999</v>
      </c>
    </row>
    <row r="112" spans="1:13">
      <c r="A112" s="267">
        <v>102</v>
      </c>
      <c r="B112" s="276" t="s">
        <v>3634</v>
      </c>
      <c r="C112" s="277">
        <v>2303.9</v>
      </c>
      <c r="D112" s="278">
        <v>2301.75</v>
      </c>
      <c r="E112" s="278">
        <v>2274.5</v>
      </c>
      <c r="F112" s="278">
        <v>2245.1</v>
      </c>
      <c r="G112" s="278">
        <v>2217.85</v>
      </c>
      <c r="H112" s="278">
        <v>2331.15</v>
      </c>
      <c r="I112" s="278">
        <v>2358.4</v>
      </c>
      <c r="J112" s="278">
        <v>2387.8000000000002</v>
      </c>
      <c r="K112" s="276">
        <v>2329</v>
      </c>
      <c r="L112" s="276">
        <v>2272.35</v>
      </c>
      <c r="M112" s="276">
        <v>2.7368399999999999</v>
      </c>
    </row>
    <row r="113" spans="1:13">
      <c r="A113" s="267">
        <v>103</v>
      </c>
      <c r="B113" s="276" t="s">
        <v>85</v>
      </c>
      <c r="C113" s="277">
        <v>1533.45</v>
      </c>
      <c r="D113" s="278">
        <v>1526.4166666666667</v>
      </c>
      <c r="E113" s="278">
        <v>1510.8333333333335</v>
      </c>
      <c r="F113" s="278">
        <v>1488.2166666666667</v>
      </c>
      <c r="G113" s="278">
        <v>1472.6333333333334</v>
      </c>
      <c r="H113" s="278">
        <v>1549.0333333333335</v>
      </c>
      <c r="I113" s="278">
        <v>1564.616666666667</v>
      </c>
      <c r="J113" s="278">
        <v>1587.2333333333336</v>
      </c>
      <c r="K113" s="276">
        <v>1542</v>
      </c>
      <c r="L113" s="276">
        <v>1503.8</v>
      </c>
      <c r="M113" s="276">
        <v>7.3858800000000002</v>
      </c>
    </row>
    <row r="114" spans="1:13">
      <c r="A114" s="267">
        <v>104</v>
      </c>
      <c r="B114" s="276" t="s">
        <v>86</v>
      </c>
      <c r="C114" s="277">
        <v>409.05</v>
      </c>
      <c r="D114" s="278">
        <v>409.28333333333336</v>
      </c>
      <c r="E114" s="278">
        <v>401.7166666666667</v>
      </c>
      <c r="F114" s="278">
        <v>394.38333333333333</v>
      </c>
      <c r="G114" s="278">
        <v>386.81666666666666</v>
      </c>
      <c r="H114" s="278">
        <v>416.61666666666673</v>
      </c>
      <c r="I114" s="278">
        <v>424.18333333333345</v>
      </c>
      <c r="J114" s="278">
        <v>431.51666666666677</v>
      </c>
      <c r="K114" s="276">
        <v>416.85</v>
      </c>
      <c r="L114" s="276">
        <v>401.95</v>
      </c>
      <c r="M114" s="276">
        <v>29.922360000000001</v>
      </c>
    </row>
    <row r="115" spans="1:13">
      <c r="A115" s="267">
        <v>105</v>
      </c>
      <c r="B115" s="276" t="s">
        <v>236</v>
      </c>
      <c r="C115" s="277">
        <v>789.55</v>
      </c>
      <c r="D115" s="278">
        <v>776.51666666666677</v>
      </c>
      <c r="E115" s="278">
        <v>760.03333333333353</v>
      </c>
      <c r="F115" s="278">
        <v>730.51666666666677</v>
      </c>
      <c r="G115" s="278">
        <v>714.03333333333353</v>
      </c>
      <c r="H115" s="278">
        <v>806.03333333333353</v>
      </c>
      <c r="I115" s="278">
        <v>822.51666666666688</v>
      </c>
      <c r="J115" s="278">
        <v>852.03333333333353</v>
      </c>
      <c r="K115" s="276">
        <v>793</v>
      </c>
      <c r="L115" s="276">
        <v>747</v>
      </c>
      <c r="M115" s="276">
        <v>6.0698100000000004</v>
      </c>
    </row>
    <row r="116" spans="1:13">
      <c r="A116" s="267">
        <v>106</v>
      </c>
      <c r="B116" s="276" t="s">
        <v>346</v>
      </c>
      <c r="C116" s="277">
        <v>719.75</v>
      </c>
      <c r="D116" s="278">
        <v>713.36666666666667</v>
      </c>
      <c r="E116" s="278">
        <v>701.73333333333335</v>
      </c>
      <c r="F116" s="278">
        <v>683.7166666666667</v>
      </c>
      <c r="G116" s="278">
        <v>672.08333333333337</v>
      </c>
      <c r="H116" s="278">
        <v>731.38333333333333</v>
      </c>
      <c r="I116" s="278">
        <v>743.01666666666677</v>
      </c>
      <c r="J116" s="278">
        <v>761.0333333333333</v>
      </c>
      <c r="K116" s="276">
        <v>725</v>
      </c>
      <c r="L116" s="276">
        <v>695.35</v>
      </c>
      <c r="M116" s="276">
        <v>1.62808</v>
      </c>
    </row>
    <row r="117" spans="1:13">
      <c r="A117" s="267">
        <v>107</v>
      </c>
      <c r="B117" s="276" t="s">
        <v>331</v>
      </c>
      <c r="C117" s="277">
        <v>2022.6</v>
      </c>
      <c r="D117" s="278">
        <v>2010.2</v>
      </c>
      <c r="E117" s="278">
        <v>1992.4</v>
      </c>
      <c r="F117" s="278">
        <v>1962.2</v>
      </c>
      <c r="G117" s="278">
        <v>1944.4</v>
      </c>
      <c r="H117" s="278">
        <v>2040.4</v>
      </c>
      <c r="I117" s="278">
        <v>2058.1999999999998</v>
      </c>
      <c r="J117" s="278">
        <v>2088.4</v>
      </c>
      <c r="K117" s="276">
        <v>2028</v>
      </c>
      <c r="L117" s="276">
        <v>1980</v>
      </c>
      <c r="M117" s="276">
        <v>0.437</v>
      </c>
    </row>
    <row r="118" spans="1:13">
      <c r="A118" s="267">
        <v>108</v>
      </c>
      <c r="B118" s="276" t="s">
        <v>237</v>
      </c>
      <c r="C118" s="277">
        <v>294.3</v>
      </c>
      <c r="D118" s="278">
        <v>294.3</v>
      </c>
      <c r="E118" s="278">
        <v>288.20000000000005</v>
      </c>
      <c r="F118" s="278">
        <v>282.10000000000002</v>
      </c>
      <c r="G118" s="278">
        <v>276.00000000000006</v>
      </c>
      <c r="H118" s="278">
        <v>300.40000000000003</v>
      </c>
      <c r="I118" s="278">
        <v>306.50000000000006</v>
      </c>
      <c r="J118" s="278">
        <v>312.60000000000002</v>
      </c>
      <c r="K118" s="276">
        <v>300.39999999999998</v>
      </c>
      <c r="L118" s="276">
        <v>288.2</v>
      </c>
      <c r="M118" s="276">
        <v>20.225159999999999</v>
      </c>
    </row>
    <row r="119" spans="1:13">
      <c r="A119" s="267">
        <v>109</v>
      </c>
      <c r="B119" s="276" t="s">
        <v>2995</v>
      </c>
      <c r="C119" s="277">
        <v>251.95</v>
      </c>
      <c r="D119" s="278">
        <v>254.45000000000002</v>
      </c>
      <c r="E119" s="278">
        <v>247.90000000000003</v>
      </c>
      <c r="F119" s="278">
        <v>243.85000000000002</v>
      </c>
      <c r="G119" s="278">
        <v>237.30000000000004</v>
      </c>
      <c r="H119" s="278">
        <v>258.5</v>
      </c>
      <c r="I119" s="278">
        <v>265.05000000000007</v>
      </c>
      <c r="J119" s="278">
        <v>269.10000000000002</v>
      </c>
      <c r="K119" s="276">
        <v>261</v>
      </c>
      <c r="L119" s="276">
        <v>250.4</v>
      </c>
      <c r="M119" s="276">
        <v>1.6579699999999999</v>
      </c>
    </row>
    <row r="120" spans="1:13">
      <c r="A120" s="267">
        <v>110</v>
      </c>
      <c r="B120" s="276" t="s">
        <v>235</v>
      </c>
      <c r="C120" s="277">
        <v>188.1</v>
      </c>
      <c r="D120" s="278">
        <v>187.78333333333333</v>
      </c>
      <c r="E120" s="278">
        <v>183.56666666666666</v>
      </c>
      <c r="F120" s="278">
        <v>179.03333333333333</v>
      </c>
      <c r="G120" s="278">
        <v>174.81666666666666</v>
      </c>
      <c r="H120" s="278">
        <v>192.31666666666666</v>
      </c>
      <c r="I120" s="278">
        <v>196.5333333333333</v>
      </c>
      <c r="J120" s="278">
        <v>201.06666666666666</v>
      </c>
      <c r="K120" s="276">
        <v>192</v>
      </c>
      <c r="L120" s="276">
        <v>183.25</v>
      </c>
      <c r="M120" s="276">
        <v>22.794550000000001</v>
      </c>
    </row>
    <row r="121" spans="1:13">
      <c r="A121" s="267">
        <v>111</v>
      </c>
      <c r="B121" s="276" t="s">
        <v>87</v>
      </c>
      <c r="C121" s="277">
        <v>493</v>
      </c>
      <c r="D121" s="278">
        <v>490.13333333333338</v>
      </c>
      <c r="E121" s="278">
        <v>482.36666666666679</v>
      </c>
      <c r="F121" s="278">
        <v>471.73333333333341</v>
      </c>
      <c r="G121" s="278">
        <v>463.96666666666681</v>
      </c>
      <c r="H121" s="278">
        <v>500.76666666666677</v>
      </c>
      <c r="I121" s="278">
        <v>508.5333333333333</v>
      </c>
      <c r="J121" s="278">
        <v>519.16666666666674</v>
      </c>
      <c r="K121" s="276">
        <v>497.9</v>
      </c>
      <c r="L121" s="276">
        <v>479.5</v>
      </c>
      <c r="M121" s="276">
        <v>26.519200000000001</v>
      </c>
    </row>
    <row r="122" spans="1:13">
      <c r="A122" s="267">
        <v>112</v>
      </c>
      <c r="B122" s="276" t="s">
        <v>347</v>
      </c>
      <c r="C122" s="277">
        <v>428.75</v>
      </c>
      <c r="D122" s="278">
        <v>430.59999999999997</v>
      </c>
      <c r="E122" s="278">
        <v>424.14999999999992</v>
      </c>
      <c r="F122" s="278">
        <v>419.54999999999995</v>
      </c>
      <c r="G122" s="278">
        <v>413.09999999999991</v>
      </c>
      <c r="H122" s="278">
        <v>435.19999999999993</v>
      </c>
      <c r="I122" s="278">
        <v>441.65</v>
      </c>
      <c r="J122" s="278">
        <v>446.24999999999994</v>
      </c>
      <c r="K122" s="276">
        <v>437.05</v>
      </c>
      <c r="L122" s="276">
        <v>426</v>
      </c>
      <c r="M122" s="276">
        <v>6.64968</v>
      </c>
    </row>
    <row r="123" spans="1:13">
      <c r="A123" s="267">
        <v>113</v>
      </c>
      <c r="B123" s="276" t="s">
        <v>88</v>
      </c>
      <c r="C123" s="277">
        <v>511.65</v>
      </c>
      <c r="D123" s="278">
        <v>514.44999999999993</v>
      </c>
      <c r="E123" s="278">
        <v>506.69999999999982</v>
      </c>
      <c r="F123" s="278">
        <v>501.74999999999989</v>
      </c>
      <c r="G123" s="278">
        <v>493.99999999999977</v>
      </c>
      <c r="H123" s="278">
        <v>519.39999999999986</v>
      </c>
      <c r="I123" s="278">
        <v>527.15000000000009</v>
      </c>
      <c r="J123" s="278">
        <v>532.09999999999991</v>
      </c>
      <c r="K123" s="276">
        <v>522.20000000000005</v>
      </c>
      <c r="L123" s="276">
        <v>509.5</v>
      </c>
      <c r="M123" s="276">
        <v>30.163640000000001</v>
      </c>
    </row>
    <row r="124" spans="1:13">
      <c r="A124" s="267">
        <v>114</v>
      </c>
      <c r="B124" s="276" t="s">
        <v>238</v>
      </c>
      <c r="C124" s="277">
        <v>982</v>
      </c>
      <c r="D124" s="278">
        <v>977.30000000000007</v>
      </c>
      <c r="E124" s="278">
        <v>964.70000000000016</v>
      </c>
      <c r="F124" s="278">
        <v>947.40000000000009</v>
      </c>
      <c r="G124" s="278">
        <v>934.80000000000018</v>
      </c>
      <c r="H124" s="278">
        <v>994.60000000000014</v>
      </c>
      <c r="I124" s="278">
        <v>1007.2</v>
      </c>
      <c r="J124" s="278">
        <v>1024.5</v>
      </c>
      <c r="K124" s="276">
        <v>989.9</v>
      </c>
      <c r="L124" s="276">
        <v>960</v>
      </c>
      <c r="M124" s="276">
        <v>3.05803</v>
      </c>
    </row>
    <row r="125" spans="1:13">
      <c r="A125" s="267">
        <v>115</v>
      </c>
      <c r="B125" s="276" t="s">
        <v>348</v>
      </c>
      <c r="C125" s="277">
        <v>76.150000000000006</v>
      </c>
      <c r="D125" s="278">
        <v>76.283333333333346</v>
      </c>
      <c r="E125" s="278">
        <v>75.366666666666688</v>
      </c>
      <c r="F125" s="278">
        <v>74.583333333333343</v>
      </c>
      <c r="G125" s="278">
        <v>73.666666666666686</v>
      </c>
      <c r="H125" s="278">
        <v>77.066666666666691</v>
      </c>
      <c r="I125" s="278">
        <v>77.983333333333348</v>
      </c>
      <c r="J125" s="278">
        <v>78.766666666666694</v>
      </c>
      <c r="K125" s="276">
        <v>77.2</v>
      </c>
      <c r="L125" s="276">
        <v>75.5</v>
      </c>
      <c r="M125" s="276">
        <v>0.89197000000000004</v>
      </c>
    </row>
    <row r="126" spans="1:13">
      <c r="A126" s="267">
        <v>116</v>
      </c>
      <c r="B126" s="276" t="s">
        <v>355</v>
      </c>
      <c r="C126" s="277">
        <v>361.7</v>
      </c>
      <c r="D126" s="278">
        <v>359.2166666666667</v>
      </c>
      <c r="E126" s="278">
        <v>355.48333333333341</v>
      </c>
      <c r="F126" s="278">
        <v>349.26666666666671</v>
      </c>
      <c r="G126" s="278">
        <v>345.53333333333342</v>
      </c>
      <c r="H126" s="278">
        <v>365.43333333333339</v>
      </c>
      <c r="I126" s="278">
        <v>369.16666666666674</v>
      </c>
      <c r="J126" s="278">
        <v>375.38333333333338</v>
      </c>
      <c r="K126" s="276">
        <v>362.95</v>
      </c>
      <c r="L126" s="276">
        <v>353</v>
      </c>
      <c r="M126" s="276">
        <v>1.6981200000000001</v>
      </c>
    </row>
    <row r="127" spans="1:13">
      <c r="A127" s="267">
        <v>117</v>
      </c>
      <c r="B127" s="276" t="s">
        <v>356</v>
      </c>
      <c r="C127" s="277">
        <v>144.85</v>
      </c>
      <c r="D127" s="278">
        <v>142.71666666666667</v>
      </c>
      <c r="E127" s="278">
        <v>138.13333333333333</v>
      </c>
      <c r="F127" s="278">
        <v>131.41666666666666</v>
      </c>
      <c r="G127" s="278">
        <v>126.83333333333331</v>
      </c>
      <c r="H127" s="278">
        <v>149.43333333333334</v>
      </c>
      <c r="I127" s="278">
        <v>154.01666666666665</v>
      </c>
      <c r="J127" s="278">
        <v>160.73333333333335</v>
      </c>
      <c r="K127" s="276">
        <v>147.30000000000001</v>
      </c>
      <c r="L127" s="276">
        <v>136</v>
      </c>
      <c r="M127" s="276">
        <v>6.5080299999999998</v>
      </c>
    </row>
    <row r="128" spans="1:13">
      <c r="A128" s="267">
        <v>118</v>
      </c>
      <c r="B128" s="276" t="s">
        <v>349</v>
      </c>
      <c r="C128" s="277">
        <v>90.9</v>
      </c>
      <c r="D128" s="278">
        <v>91.100000000000009</v>
      </c>
      <c r="E128" s="278">
        <v>89.850000000000023</v>
      </c>
      <c r="F128" s="278">
        <v>88.800000000000011</v>
      </c>
      <c r="G128" s="278">
        <v>87.550000000000026</v>
      </c>
      <c r="H128" s="278">
        <v>92.15000000000002</v>
      </c>
      <c r="I128" s="278">
        <v>93.399999999999991</v>
      </c>
      <c r="J128" s="278">
        <v>94.450000000000017</v>
      </c>
      <c r="K128" s="276">
        <v>92.35</v>
      </c>
      <c r="L128" s="276">
        <v>90.05</v>
      </c>
      <c r="M128" s="276">
        <v>20.578299999999999</v>
      </c>
    </row>
    <row r="129" spans="1:13">
      <c r="A129" s="267">
        <v>119</v>
      </c>
      <c r="B129" s="276" t="s">
        <v>350</v>
      </c>
      <c r="C129" s="277">
        <v>339.95</v>
      </c>
      <c r="D129" s="278">
        <v>338.81666666666666</v>
      </c>
      <c r="E129" s="278">
        <v>336.18333333333334</v>
      </c>
      <c r="F129" s="278">
        <v>332.41666666666669</v>
      </c>
      <c r="G129" s="278">
        <v>329.78333333333336</v>
      </c>
      <c r="H129" s="278">
        <v>342.58333333333331</v>
      </c>
      <c r="I129" s="278">
        <v>345.21666666666664</v>
      </c>
      <c r="J129" s="278">
        <v>348.98333333333329</v>
      </c>
      <c r="K129" s="276">
        <v>341.45</v>
      </c>
      <c r="L129" s="276">
        <v>335.05</v>
      </c>
      <c r="M129" s="276">
        <v>0.58701000000000003</v>
      </c>
    </row>
    <row r="130" spans="1:13">
      <c r="A130" s="267">
        <v>120</v>
      </c>
      <c r="B130" s="276" t="s">
        <v>351</v>
      </c>
      <c r="C130" s="277">
        <v>803.15</v>
      </c>
      <c r="D130" s="278">
        <v>809.83333333333337</v>
      </c>
      <c r="E130" s="278">
        <v>793.81666666666672</v>
      </c>
      <c r="F130" s="278">
        <v>784.48333333333335</v>
      </c>
      <c r="G130" s="278">
        <v>768.4666666666667</v>
      </c>
      <c r="H130" s="278">
        <v>819.16666666666674</v>
      </c>
      <c r="I130" s="278">
        <v>835.18333333333339</v>
      </c>
      <c r="J130" s="278">
        <v>844.51666666666677</v>
      </c>
      <c r="K130" s="276">
        <v>825.85</v>
      </c>
      <c r="L130" s="276">
        <v>800.5</v>
      </c>
      <c r="M130" s="276">
        <v>6.2224599999999999</v>
      </c>
    </row>
    <row r="131" spans="1:13">
      <c r="A131" s="267">
        <v>121</v>
      </c>
      <c r="B131" s="276" t="s">
        <v>352</v>
      </c>
      <c r="C131" s="277">
        <v>132.55000000000001</v>
      </c>
      <c r="D131" s="278">
        <v>133.20000000000002</v>
      </c>
      <c r="E131" s="278">
        <v>129.60000000000002</v>
      </c>
      <c r="F131" s="278">
        <v>126.65</v>
      </c>
      <c r="G131" s="278">
        <v>123.05000000000001</v>
      </c>
      <c r="H131" s="278">
        <v>136.15000000000003</v>
      </c>
      <c r="I131" s="278">
        <v>139.75</v>
      </c>
      <c r="J131" s="278">
        <v>142.70000000000005</v>
      </c>
      <c r="K131" s="276">
        <v>136.80000000000001</v>
      </c>
      <c r="L131" s="276">
        <v>130.25</v>
      </c>
      <c r="M131" s="276">
        <v>24.682099999999998</v>
      </c>
    </row>
    <row r="132" spans="1:13">
      <c r="A132" s="267">
        <v>122</v>
      </c>
      <c r="B132" s="276" t="s">
        <v>1220</v>
      </c>
      <c r="C132" s="277">
        <v>704.15</v>
      </c>
      <c r="D132" s="278">
        <v>706.63333333333321</v>
      </c>
      <c r="E132" s="278">
        <v>696.56666666666638</v>
      </c>
      <c r="F132" s="278">
        <v>688.98333333333312</v>
      </c>
      <c r="G132" s="278">
        <v>678.91666666666629</v>
      </c>
      <c r="H132" s="278">
        <v>714.21666666666647</v>
      </c>
      <c r="I132" s="278">
        <v>724.2833333333333</v>
      </c>
      <c r="J132" s="278">
        <v>731.86666666666656</v>
      </c>
      <c r="K132" s="276">
        <v>716.7</v>
      </c>
      <c r="L132" s="276">
        <v>699.05</v>
      </c>
      <c r="M132" s="276">
        <v>0.40001999999999999</v>
      </c>
    </row>
    <row r="133" spans="1:13">
      <c r="A133" s="267">
        <v>123</v>
      </c>
      <c r="B133" s="276" t="s">
        <v>90</v>
      </c>
      <c r="C133" s="277">
        <v>10.45</v>
      </c>
      <c r="D133" s="278">
        <v>10.533333333333333</v>
      </c>
      <c r="E133" s="278">
        <v>10.266666666666666</v>
      </c>
      <c r="F133" s="278">
        <v>10.083333333333332</v>
      </c>
      <c r="G133" s="278">
        <v>9.8166666666666647</v>
      </c>
      <c r="H133" s="278">
        <v>10.716666666666667</v>
      </c>
      <c r="I133" s="278">
        <v>10.983333333333336</v>
      </c>
      <c r="J133" s="278">
        <v>11.166666666666668</v>
      </c>
      <c r="K133" s="276">
        <v>10.8</v>
      </c>
      <c r="L133" s="276">
        <v>10.35</v>
      </c>
      <c r="M133" s="276">
        <v>71.280600000000007</v>
      </c>
    </row>
    <row r="134" spans="1:13">
      <c r="A134" s="267">
        <v>124</v>
      </c>
      <c r="B134" s="276" t="s">
        <v>91</v>
      </c>
      <c r="C134" s="277">
        <v>3427</v>
      </c>
      <c r="D134" s="278">
        <v>3437.3333333333335</v>
      </c>
      <c r="E134" s="278">
        <v>3384.666666666667</v>
      </c>
      <c r="F134" s="278">
        <v>3342.3333333333335</v>
      </c>
      <c r="G134" s="278">
        <v>3289.666666666667</v>
      </c>
      <c r="H134" s="278">
        <v>3479.666666666667</v>
      </c>
      <c r="I134" s="278">
        <v>3532.3333333333339</v>
      </c>
      <c r="J134" s="278">
        <v>3574.666666666667</v>
      </c>
      <c r="K134" s="276">
        <v>3490</v>
      </c>
      <c r="L134" s="276">
        <v>3395</v>
      </c>
      <c r="M134" s="276">
        <v>16.528510000000001</v>
      </c>
    </row>
    <row r="135" spans="1:13">
      <c r="A135" s="267">
        <v>125</v>
      </c>
      <c r="B135" s="276" t="s">
        <v>357</v>
      </c>
      <c r="C135" s="277">
        <v>10097.25</v>
      </c>
      <c r="D135" s="278">
        <v>10110.75</v>
      </c>
      <c r="E135" s="278">
        <v>9936.5</v>
      </c>
      <c r="F135" s="278">
        <v>9775.75</v>
      </c>
      <c r="G135" s="278">
        <v>9601.5</v>
      </c>
      <c r="H135" s="278">
        <v>10271.5</v>
      </c>
      <c r="I135" s="278">
        <v>10445.75</v>
      </c>
      <c r="J135" s="278">
        <v>10606.5</v>
      </c>
      <c r="K135" s="276">
        <v>10285</v>
      </c>
      <c r="L135" s="276">
        <v>9950</v>
      </c>
      <c r="M135" s="276">
        <v>0.45433000000000001</v>
      </c>
    </row>
    <row r="136" spans="1:13">
      <c r="A136" s="267">
        <v>126</v>
      </c>
      <c r="B136" s="276" t="s">
        <v>93</v>
      </c>
      <c r="C136" s="277">
        <v>188.35</v>
      </c>
      <c r="D136" s="278">
        <v>187.68333333333331</v>
      </c>
      <c r="E136" s="278">
        <v>184.66666666666663</v>
      </c>
      <c r="F136" s="278">
        <v>180.98333333333332</v>
      </c>
      <c r="G136" s="278">
        <v>177.96666666666664</v>
      </c>
      <c r="H136" s="278">
        <v>191.36666666666662</v>
      </c>
      <c r="I136" s="278">
        <v>194.38333333333333</v>
      </c>
      <c r="J136" s="278">
        <v>198.06666666666661</v>
      </c>
      <c r="K136" s="276">
        <v>190.7</v>
      </c>
      <c r="L136" s="276">
        <v>184</v>
      </c>
      <c r="M136" s="276">
        <v>133.19246999999999</v>
      </c>
    </row>
    <row r="137" spans="1:13">
      <c r="A137" s="267">
        <v>127</v>
      </c>
      <c r="B137" s="276" t="s">
        <v>231</v>
      </c>
      <c r="C137" s="277">
        <v>2432.15</v>
      </c>
      <c r="D137" s="278">
        <v>2438.0833333333335</v>
      </c>
      <c r="E137" s="278">
        <v>2368.2166666666672</v>
      </c>
      <c r="F137" s="278">
        <v>2304.2833333333338</v>
      </c>
      <c r="G137" s="278">
        <v>2234.4166666666674</v>
      </c>
      <c r="H137" s="278">
        <v>2502.0166666666669</v>
      </c>
      <c r="I137" s="278">
        <v>2571.8833333333328</v>
      </c>
      <c r="J137" s="278">
        <v>2635.8166666666666</v>
      </c>
      <c r="K137" s="276">
        <v>2507.9499999999998</v>
      </c>
      <c r="L137" s="276">
        <v>2374.15</v>
      </c>
      <c r="M137" s="276">
        <v>11.27375</v>
      </c>
    </row>
    <row r="138" spans="1:13">
      <c r="A138" s="267">
        <v>128</v>
      </c>
      <c r="B138" s="276" t="s">
        <v>94</v>
      </c>
      <c r="C138" s="277">
        <v>4784.1499999999996</v>
      </c>
      <c r="D138" s="278">
        <v>4811.333333333333</v>
      </c>
      <c r="E138" s="278">
        <v>4742.8166666666657</v>
      </c>
      <c r="F138" s="278">
        <v>4701.4833333333327</v>
      </c>
      <c r="G138" s="278">
        <v>4632.9666666666653</v>
      </c>
      <c r="H138" s="278">
        <v>4852.6666666666661</v>
      </c>
      <c r="I138" s="278">
        <v>4921.1833333333343</v>
      </c>
      <c r="J138" s="278">
        <v>4962.5166666666664</v>
      </c>
      <c r="K138" s="276">
        <v>4879.8500000000004</v>
      </c>
      <c r="L138" s="276">
        <v>4770</v>
      </c>
      <c r="M138" s="276">
        <v>12.832129999999999</v>
      </c>
    </row>
    <row r="139" spans="1:13">
      <c r="A139" s="267">
        <v>129</v>
      </c>
      <c r="B139" s="276" t="s">
        <v>1263</v>
      </c>
      <c r="C139" s="277">
        <v>716.4</v>
      </c>
      <c r="D139" s="278">
        <v>717.58333333333337</v>
      </c>
      <c r="E139" s="278">
        <v>711.16666666666674</v>
      </c>
      <c r="F139" s="278">
        <v>705.93333333333339</v>
      </c>
      <c r="G139" s="278">
        <v>699.51666666666677</v>
      </c>
      <c r="H139" s="278">
        <v>722.81666666666672</v>
      </c>
      <c r="I139" s="278">
        <v>729.23333333333346</v>
      </c>
      <c r="J139" s="278">
        <v>734.4666666666667</v>
      </c>
      <c r="K139" s="276">
        <v>724</v>
      </c>
      <c r="L139" s="276">
        <v>712.35</v>
      </c>
      <c r="M139" s="276">
        <v>0.34038000000000002</v>
      </c>
    </row>
    <row r="140" spans="1:13">
      <c r="A140" s="267">
        <v>130</v>
      </c>
      <c r="B140" s="276" t="s">
        <v>239</v>
      </c>
      <c r="C140" s="277">
        <v>57.75</v>
      </c>
      <c r="D140" s="278">
        <v>56.766666666666673</v>
      </c>
      <c r="E140" s="278">
        <v>55.783333333333346</v>
      </c>
      <c r="F140" s="278">
        <v>53.81666666666667</v>
      </c>
      <c r="G140" s="278">
        <v>52.833333333333343</v>
      </c>
      <c r="H140" s="278">
        <v>58.733333333333348</v>
      </c>
      <c r="I140" s="278">
        <v>59.716666666666683</v>
      </c>
      <c r="J140" s="278">
        <v>61.683333333333351</v>
      </c>
      <c r="K140" s="276">
        <v>57.75</v>
      </c>
      <c r="L140" s="276">
        <v>54.8</v>
      </c>
      <c r="M140" s="276">
        <v>86.899479999999997</v>
      </c>
    </row>
    <row r="141" spans="1:13">
      <c r="A141" s="267">
        <v>131</v>
      </c>
      <c r="B141" s="276" t="s">
        <v>95</v>
      </c>
      <c r="C141" s="277">
        <v>2541.6999999999998</v>
      </c>
      <c r="D141" s="278">
        <v>2532.2833333333333</v>
      </c>
      <c r="E141" s="278">
        <v>2500.5666666666666</v>
      </c>
      <c r="F141" s="278">
        <v>2459.4333333333334</v>
      </c>
      <c r="G141" s="278">
        <v>2427.7166666666667</v>
      </c>
      <c r="H141" s="278">
        <v>2573.4166666666665</v>
      </c>
      <c r="I141" s="278">
        <v>2605.1333333333328</v>
      </c>
      <c r="J141" s="278">
        <v>2646.2666666666664</v>
      </c>
      <c r="K141" s="276">
        <v>2564</v>
      </c>
      <c r="L141" s="276">
        <v>2491.15</v>
      </c>
      <c r="M141" s="276">
        <v>21.122630000000001</v>
      </c>
    </row>
    <row r="142" spans="1:13">
      <c r="A142" s="267">
        <v>132</v>
      </c>
      <c r="B142" s="276" t="s">
        <v>359</v>
      </c>
      <c r="C142" s="277">
        <v>300.14999999999998</v>
      </c>
      <c r="D142" s="278">
        <v>295.38333333333327</v>
      </c>
      <c r="E142" s="278">
        <v>288.31666666666655</v>
      </c>
      <c r="F142" s="278">
        <v>276.48333333333329</v>
      </c>
      <c r="G142" s="278">
        <v>269.41666666666657</v>
      </c>
      <c r="H142" s="278">
        <v>307.21666666666653</v>
      </c>
      <c r="I142" s="278">
        <v>314.28333333333325</v>
      </c>
      <c r="J142" s="278">
        <v>326.1166666666665</v>
      </c>
      <c r="K142" s="276">
        <v>302.45</v>
      </c>
      <c r="L142" s="276">
        <v>283.55</v>
      </c>
      <c r="M142" s="276">
        <v>6.7027900000000002</v>
      </c>
    </row>
    <row r="143" spans="1:13">
      <c r="A143" s="267">
        <v>133</v>
      </c>
      <c r="B143" s="276" t="s">
        <v>360</v>
      </c>
      <c r="C143" s="277">
        <v>88.4</v>
      </c>
      <c r="D143" s="278">
        <v>87.233333333333348</v>
      </c>
      <c r="E143" s="278">
        <v>84.516666666666694</v>
      </c>
      <c r="F143" s="278">
        <v>80.63333333333334</v>
      </c>
      <c r="G143" s="278">
        <v>77.916666666666686</v>
      </c>
      <c r="H143" s="278">
        <v>91.116666666666703</v>
      </c>
      <c r="I143" s="278">
        <v>93.833333333333343</v>
      </c>
      <c r="J143" s="278">
        <v>97.716666666666711</v>
      </c>
      <c r="K143" s="276">
        <v>89.95</v>
      </c>
      <c r="L143" s="276">
        <v>83.35</v>
      </c>
      <c r="M143" s="276">
        <v>29.950659999999999</v>
      </c>
    </row>
    <row r="144" spans="1:13">
      <c r="A144" s="267">
        <v>134</v>
      </c>
      <c r="B144" s="276" t="s">
        <v>361</v>
      </c>
      <c r="C144" s="277">
        <v>117.9</v>
      </c>
      <c r="D144" s="278">
        <v>119.3</v>
      </c>
      <c r="E144" s="278">
        <v>116.1</v>
      </c>
      <c r="F144" s="278">
        <v>114.3</v>
      </c>
      <c r="G144" s="278">
        <v>111.1</v>
      </c>
      <c r="H144" s="278">
        <v>121.1</v>
      </c>
      <c r="I144" s="278">
        <v>124.30000000000001</v>
      </c>
      <c r="J144" s="278">
        <v>126.1</v>
      </c>
      <c r="K144" s="276">
        <v>122.5</v>
      </c>
      <c r="L144" s="276">
        <v>117.5</v>
      </c>
      <c r="M144" s="276">
        <v>0.59469000000000005</v>
      </c>
    </row>
    <row r="145" spans="1:13">
      <c r="A145" s="267">
        <v>135</v>
      </c>
      <c r="B145" s="276" t="s">
        <v>240</v>
      </c>
      <c r="C145" s="277">
        <v>382.5</v>
      </c>
      <c r="D145" s="278">
        <v>382.75</v>
      </c>
      <c r="E145" s="278">
        <v>377.1</v>
      </c>
      <c r="F145" s="278">
        <v>371.70000000000005</v>
      </c>
      <c r="G145" s="278">
        <v>366.05000000000007</v>
      </c>
      <c r="H145" s="278">
        <v>388.15</v>
      </c>
      <c r="I145" s="278">
        <v>393.79999999999995</v>
      </c>
      <c r="J145" s="278">
        <v>399.19999999999993</v>
      </c>
      <c r="K145" s="276">
        <v>388.4</v>
      </c>
      <c r="L145" s="276">
        <v>377.35</v>
      </c>
      <c r="M145" s="276">
        <v>4.0102099999999998</v>
      </c>
    </row>
    <row r="146" spans="1:13">
      <c r="A146" s="267">
        <v>136</v>
      </c>
      <c r="B146" s="276" t="s">
        <v>241</v>
      </c>
      <c r="C146" s="277">
        <v>1026.55</v>
      </c>
      <c r="D146" s="278">
        <v>1032.5</v>
      </c>
      <c r="E146" s="278">
        <v>1015.0999999999999</v>
      </c>
      <c r="F146" s="278">
        <v>1003.6499999999999</v>
      </c>
      <c r="G146" s="278">
        <v>986.24999999999977</v>
      </c>
      <c r="H146" s="278">
        <v>1043.95</v>
      </c>
      <c r="I146" s="278">
        <v>1061.3500000000001</v>
      </c>
      <c r="J146" s="278">
        <v>1072.8000000000002</v>
      </c>
      <c r="K146" s="276">
        <v>1049.9000000000001</v>
      </c>
      <c r="L146" s="276">
        <v>1021.05</v>
      </c>
      <c r="M146" s="276">
        <v>2.5734300000000001</v>
      </c>
    </row>
    <row r="147" spans="1:13">
      <c r="A147" s="267">
        <v>137</v>
      </c>
      <c r="B147" s="276" t="s">
        <v>242</v>
      </c>
      <c r="C147" s="277">
        <v>70.650000000000006</v>
      </c>
      <c r="D147" s="278">
        <v>70.933333333333337</v>
      </c>
      <c r="E147" s="278">
        <v>70.26666666666668</v>
      </c>
      <c r="F147" s="278">
        <v>69.88333333333334</v>
      </c>
      <c r="G147" s="278">
        <v>69.216666666666683</v>
      </c>
      <c r="H147" s="278">
        <v>71.316666666666677</v>
      </c>
      <c r="I147" s="278">
        <v>71.983333333333334</v>
      </c>
      <c r="J147" s="278">
        <v>72.366666666666674</v>
      </c>
      <c r="K147" s="276">
        <v>71.599999999999994</v>
      </c>
      <c r="L147" s="276">
        <v>70.55</v>
      </c>
      <c r="M147" s="276">
        <v>14.211180000000001</v>
      </c>
    </row>
    <row r="148" spans="1:13">
      <c r="A148" s="267">
        <v>138</v>
      </c>
      <c r="B148" s="276" t="s">
        <v>96</v>
      </c>
      <c r="C148" s="277">
        <v>51.95</v>
      </c>
      <c r="D148" s="278">
        <v>52.083333333333336</v>
      </c>
      <c r="E148" s="278">
        <v>51.516666666666673</v>
      </c>
      <c r="F148" s="278">
        <v>51.083333333333336</v>
      </c>
      <c r="G148" s="278">
        <v>50.516666666666673</v>
      </c>
      <c r="H148" s="278">
        <v>52.516666666666673</v>
      </c>
      <c r="I148" s="278">
        <v>53.083333333333336</v>
      </c>
      <c r="J148" s="278">
        <v>53.516666666666673</v>
      </c>
      <c r="K148" s="276">
        <v>52.65</v>
      </c>
      <c r="L148" s="276">
        <v>51.65</v>
      </c>
      <c r="M148" s="276">
        <v>48.802590000000002</v>
      </c>
    </row>
    <row r="149" spans="1:13">
      <c r="A149" s="267">
        <v>139</v>
      </c>
      <c r="B149" s="276" t="s">
        <v>362</v>
      </c>
      <c r="C149" s="277">
        <v>527.95000000000005</v>
      </c>
      <c r="D149" s="278">
        <v>519.30000000000007</v>
      </c>
      <c r="E149" s="278">
        <v>506.10000000000014</v>
      </c>
      <c r="F149" s="278">
        <v>484.25000000000006</v>
      </c>
      <c r="G149" s="278">
        <v>471.05000000000013</v>
      </c>
      <c r="H149" s="278">
        <v>541.15000000000009</v>
      </c>
      <c r="I149" s="278">
        <v>554.35000000000014</v>
      </c>
      <c r="J149" s="278">
        <v>576.20000000000016</v>
      </c>
      <c r="K149" s="276">
        <v>532.5</v>
      </c>
      <c r="L149" s="276">
        <v>497.45</v>
      </c>
      <c r="M149" s="276">
        <v>1.5455000000000001</v>
      </c>
    </row>
    <row r="150" spans="1:13">
      <c r="A150" s="267">
        <v>140</v>
      </c>
      <c r="B150" s="276" t="s">
        <v>1297</v>
      </c>
      <c r="C150" s="277">
        <v>1363.7</v>
      </c>
      <c r="D150" s="278">
        <v>1369.2333333333333</v>
      </c>
      <c r="E150" s="278">
        <v>1345.4666666666667</v>
      </c>
      <c r="F150" s="278">
        <v>1327.2333333333333</v>
      </c>
      <c r="G150" s="278">
        <v>1303.4666666666667</v>
      </c>
      <c r="H150" s="278">
        <v>1387.4666666666667</v>
      </c>
      <c r="I150" s="278">
        <v>1411.2333333333336</v>
      </c>
      <c r="J150" s="278">
        <v>1429.4666666666667</v>
      </c>
      <c r="K150" s="276">
        <v>1393</v>
      </c>
      <c r="L150" s="276">
        <v>1351</v>
      </c>
      <c r="M150" s="276">
        <v>3.2379999999999999E-2</v>
      </c>
    </row>
    <row r="151" spans="1:13">
      <c r="A151" s="267">
        <v>141</v>
      </c>
      <c r="B151" s="276" t="s">
        <v>97</v>
      </c>
      <c r="C151" s="277">
        <v>1422.3</v>
      </c>
      <c r="D151" s="278">
        <v>1419.0333333333335</v>
      </c>
      <c r="E151" s="278">
        <v>1404.2666666666671</v>
      </c>
      <c r="F151" s="278">
        <v>1386.2333333333336</v>
      </c>
      <c r="G151" s="278">
        <v>1371.4666666666672</v>
      </c>
      <c r="H151" s="278">
        <v>1437.0666666666671</v>
      </c>
      <c r="I151" s="278">
        <v>1451.8333333333335</v>
      </c>
      <c r="J151" s="278">
        <v>1469.866666666667</v>
      </c>
      <c r="K151" s="276">
        <v>1433.8</v>
      </c>
      <c r="L151" s="276">
        <v>1401</v>
      </c>
      <c r="M151" s="276">
        <v>16.957460000000001</v>
      </c>
    </row>
    <row r="152" spans="1:13">
      <c r="A152" s="267">
        <v>143</v>
      </c>
      <c r="B152" s="276" t="s">
        <v>98</v>
      </c>
      <c r="C152" s="277">
        <v>170.35</v>
      </c>
      <c r="D152" s="278">
        <v>170.63333333333335</v>
      </c>
      <c r="E152" s="278">
        <v>169.26666666666671</v>
      </c>
      <c r="F152" s="278">
        <v>168.18333333333337</v>
      </c>
      <c r="G152" s="278">
        <v>166.81666666666672</v>
      </c>
      <c r="H152" s="278">
        <v>171.7166666666667</v>
      </c>
      <c r="I152" s="278">
        <v>173.08333333333331</v>
      </c>
      <c r="J152" s="278">
        <v>174.16666666666669</v>
      </c>
      <c r="K152" s="276">
        <v>172</v>
      </c>
      <c r="L152" s="276">
        <v>169.55</v>
      </c>
      <c r="M152" s="276">
        <v>48.658250000000002</v>
      </c>
    </row>
    <row r="153" spans="1:13">
      <c r="A153" s="267">
        <v>144</v>
      </c>
      <c r="B153" s="276" t="s">
        <v>243</v>
      </c>
      <c r="C153" s="277">
        <v>7.2</v>
      </c>
      <c r="D153" s="278">
        <v>7.1833333333333336</v>
      </c>
      <c r="E153" s="278">
        <v>7.0166666666666675</v>
      </c>
      <c r="F153" s="278">
        <v>6.8333333333333339</v>
      </c>
      <c r="G153" s="278">
        <v>6.6666666666666679</v>
      </c>
      <c r="H153" s="278">
        <v>7.3666666666666671</v>
      </c>
      <c r="I153" s="278">
        <v>7.5333333333333332</v>
      </c>
      <c r="J153" s="278">
        <v>7.7166666666666668</v>
      </c>
      <c r="K153" s="276">
        <v>7.35</v>
      </c>
      <c r="L153" s="276">
        <v>7</v>
      </c>
      <c r="M153" s="276">
        <v>91.630759999999995</v>
      </c>
    </row>
    <row r="154" spans="1:13">
      <c r="A154" s="267">
        <v>145</v>
      </c>
      <c r="B154" s="276" t="s">
        <v>364</v>
      </c>
      <c r="C154" s="277">
        <v>324.8</v>
      </c>
      <c r="D154" s="278">
        <v>327.91666666666669</v>
      </c>
      <c r="E154" s="278">
        <v>318.88333333333338</v>
      </c>
      <c r="F154" s="278">
        <v>312.9666666666667</v>
      </c>
      <c r="G154" s="278">
        <v>303.93333333333339</v>
      </c>
      <c r="H154" s="278">
        <v>333.83333333333337</v>
      </c>
      <c r="I154" s="278">
        <v>342.86666666666667</v>
      </c>
      <c r="J154" s="278">
        <v>348.78333333333336</v>
      </c>
      <c r="K154" s="276">
        <v>336.95</v>
      </c>
      <c r="L154" s="276">
        <v>322</v>
      </c>
      <c r="M154" s="276">
        <v>2.01892</v>
      </c>
    </row>
    <row r="155" spans="1:13">
      <c r="A155" s="267">
        <v>146</v>
      </c>
      <c r="B155" s="276" t="s">
        <v>99</v>
      </c>
      <c r="C155" s="277">
        <v>58.05</v>
      </c>
      <c r="D155" s="278">
        <v>57.833333333333336</v>
      </c>
      <c r="E155" s="278">
        <v>57.116666666666674</v>
      </c>
      <c r="F155" s="278">
        <v>56.183333333333337</v>
      </c>
      <c r="G155" s="278">
        <v>55.466666666666676</v>
      </c>
      <c r="H155" s="278">
        <v>58.766666666666673</v>
      </c>
      <c r="I155" s="278">
        <v>59.483333333333327</v>
      </c>
      <c r="J155" s="278">
        <v>60.416666666666671</v>
      </c>
      <c r="K155" s="276">
        <v>58.55</v>
      </c>
      <c r="L155" s="276">
        <v>56.9</v>
      </c>
      <c r="M155" s="276">
        <v>346.51877999999999</v>
      </c>
    </row>
    <row r="156" spans="1:13">
      <c r="A156" s="267">
        <v>147</v>
      </c>
      <c r="B156" s="276" t="s">
        <v>367</v>
      </c>
      <c r="C156" s="277">
        <v>276.8</v>
      </c>
      <c r="D156" s="278">
        <v>276.61666666666667</v>
      </c>
      <c r="E156" s="278">
        <v>274.83333333333337</v>
      </c>
      <c r="F156" s="278">
        <v>272.86666666666667</v>
      </c>
      <c r="G156" s="278">
        <v>271.08333333333337</v>
      </c>
      <c r="H156" s="278">
        <v>278.58333333333337</v>
      </c>
      <c r="I156" s="278">
        <v>280.36666666666667</v>
      </c>
      <c r="J156" s="278">
        <v>282.33333333333337</v>
      </c>
      <c r="K156" s="276">
        <v>278.39999999999998</v>
      </c>
      <c r="L156" s="276">
        <v>274.64999999999998</v>
      </c>
      <c r="M156" s="276">
        <v>1.74644</v>
      </c>
    </row>
    <row r="157" spans="1:13">
      <c r="A157" s="267">
        <v>148</v>
      </c>
      <c r="B157" s="276" t="s">
        <v>366</v>
      </c>
      <c r="C157" s="277">
        <v>2596.85</v>
      </c>
      <c r="D157" s="278">
        <v>2608.5666666666671</v>
      </c>
      <c r="E157" s="278">
        <v>2569.1333333333341</v>
      </c>
      <c r="F157" s="278">
        <v>2541.416666666667</v>
      </c>
      <c r="G157" s="278">
        <v>2501.983333333334</v>
      </c>
      <c r="H157" s="278">
        <v>2636.2833333333342</v>
      </c>
      <c r="I157" s="278">
        <v>2675.7166666666676</v>
      </c>
      <c r="J157" s="278">
        <v>2703.4333333333343</v>
      </c>
      <c r="K157" s="276">
        <v>2648</v>
      </c>
      <c r="L157" s="276">
        <v>2580.85</v>
      </c>
      <c r="M157" s="276">
        <v>0.49840000000000001</v>
      </c>
    </row>
    <row r="158" spans="1:13">
      <c r="A158" s="267">
        <v>149</v>
      </c>
      <c r="B158" s="276" t="s">
        <v>368</v>
      </c>
      <c r="C158" s="277">
        <v>610.75</v>
      </c>
      <c r="D158" s="278">
        <v>610.58333333333337</v>
      </c>
      <c r="E158" s="278">
        <v>598.16666666666674</v>
      </c>
      <c r="F158" s="278">
        <v>585.58333333333337</v>
      </c>
      <c r="G158" s="278">
        <v>573.16666666666674</v>
      </c>
      <c r="H158" s="278">
        <v>623.16666666666674</v>
      </c>
      <c r="I158" s="278">
        <v>635.58333333333348</v>
      </c>
      <c r="J158" s="278">
        <v>648.16666666666674</v>
      </c>
      <c r="K158" s="276">
        <v>623</v>
      </c>
      <c r="L158" s="276">
        <v>598</v>
      </c>
      <c r="M158" s="276">
        <v>1.2598100000000001</v>
      </c>
    </row>
    <row r="159" spans="1:13">
      <c r="A159" s="267">
        <v>150</v>
      </c>
      <c r="B159" s="276" t="s">
        <v>2940</v>
      </c>
      <c r="C159" s="277">
        <v>528.25</v>
      </c>
      <c r="D159" s="278">
        <v>531.63333333333333</v>
      </c>
      <c r="E159" s="278">
        <v>521.76666666666665</v>
      </c>
      <c r="F159" s="278">
        <v>515.2833333333333</v>
      </c>
      <c r="G159" s="278">
        <v>505.41666666666663</v>
      </c>
      <c r="H159" s="278">
        <v>538.11666666666667</v>
      </c>
      <c r="I159" s="278">
        <v>547.98333333333323</v>
      </c>
      <c r="J159" s="278">
        <v>554.4666666666667</v>
      </c>
      <c r="K159" s="276">
        <v>541.5</v>
      </c>
      <c r="L159" s="276">
        <v>525.15</v>
      </c>
      <c r="M159" s="276">
        <v>1.2795099999999999</v>
      </c>
    </row>
    <row r="160" spans="1:13">
      <c r="A160" s="267">
        <v>151</v>
      </c>
      <c r="B160" s="276" t="s">
        <v>370</v>
      </c>
      <c r="C160" s="277">
        <v>141.85</v>
      </c>
      <c r="D160" s="278">
        <v>141.63333333333335</v>
      </c>
      <c r="E160" s="278">
        <v>138.76666666666671</v>
      </c>
      <c r="F160" s="278">
        <v>135.68333333333337</v>
      </c>
      <c r="G160" s="278">
        <v>132.81666666666672</v>
      </c>
      <c r="H160" s="278">
        <v>144.7166666666667</v>
      </c>
      <c r="I160" s="278">
        <v>147.58333333333331</v>
      </c>
      <c r="J160" s="278">
        <v>150.66666666666669</v>
      </c>
      <c r="K160" s="276">
        <v>144.5</v>
      </c>
      <c r="L160" s="276">
        <v>138.55000000000001</v>
      </c>
      <c r="M160" s="276">
        <v>18.51079</v>
      </c>
    </row>
    <row r="161" spans="1:13">
      <c r="A161" s="267">
        <v>152</v>
      </c>
      <c r="B161" s="276" t="s">
        <v>244</v>
      </c>
      <c r="C161" s="277">
        <v>68.349999999999994</v>
      </c>
      <c r="D161" s="278">
        <v>69.066666666666663</v>
      </c>
      <c r="E161" s="278">
        <v>66.833333333333329</v>
      </c>
      <c r="F161" s="278">
        <v>65.316666666666663</v>
      </c>
      <c r="G161" s="278">
        <v>63.083333333333329</v>
      </c>
      <c r="H161" s="278">
        <v>70.583333333333329</v>
      </c>
      <c r="I161" s="278">
        <v>72.816666666666677</v>
      </c>
      <c r="J161" s="278">
        <v>74.333333333333329</v>
      </c>
      <c r="K161" s="276">
        <v>71.3</v>
      </c>
      <c r="L161" s="276">
        <v>67.55</v>
      </c>
      <c r="M161" s="276">
        <v>69.861620000000002</v>
      </c>
    </row>
    <row r="162" spans="1:13">
      <c r="A162" s="267">
        <v>153</v>
      </c>
      <c r="B162" s="276" t="s">
        <v>369</v>
      </c>
      <c r="C162" s="277">
        <v>75.900000000000006</v>
      </c>
      <c r="D162" s="278">
        <v>75.3</v>
      </c>
      <c r="E162" s="278">
        <v>73.949999999999989</v>
      </c>
      <c r="F162" s="278">
        <v>71.999999999999986</v>
      </c>
      <c r="G162" s="278">
        <v>70.649999999999977</v>
      </c>
      <c r="H162" s="278">
        <v>77.25</v>
      </c>
      <c r="I162" s="278">
        <v>78.599999999999994</v>
      </c>
      <c r="J162" s="278">
        <v>80.550000000000011</v>
      </c>
      <c r="K162" s="276">
        <v>76.650000000000006</v>
      </c>
      <c r="L162" s="276">
        <v>73.349999999999994</v>
      </c>
      <c r="M162" s="276">
        <v>29.146930000000001</v>
      </c>
    </row>
    <row r="163" spans="1:13">
      <c r="A163" s="267">
        <v>154</v>
      </c>
      <c r="B163" s="276" t="s">
        <v>100</v>
      </c>
      <c r="C163" s="277">
        <v>93.55</v>
      </c>
      <c r="D163" s="278">
        <v>93.966666666666654</v>
      </c>
      <c r="E163" s="278">
        <v>92.633333333333312</v>
      </c>
      <c r="F163" s="278">
        <v>91.716666666666654</v>
      </c>
      <c r="G163" s="278">
        <v>90.383333333333312</v>
      </c>
      <c r="H163" s="278">
        <v>94.883333333333312</v>
      </c>
      <c r="I163" s="278">
        <v>96.216666666666654</v>
      </c>
      <c r="J163" s="278">
        <v>97.133333333333312</v>
      </c>
      <c r="K163" s="276">
        <v>95.3</v>
      </c>
      <c r="L163" s="276">
        <v>93.05</v>
      </c>
      <c r="M163" s="276">
        <v>122.27481</v>
      </c>
    </row>
    <row r="164" spans="1:13">
      <c r="A164" s="267">
        <v>155</v>
      </c>
      <c r="B164" s="276" t="s">
        <v>375</v>
      </c>
      <c r="C164" s="277">
        <v>1945.6</v>
      </c>
      <c r="D164" s="278">
        <v>1919.1166666666668</v>
      </c>
      <c r="E164" s="278">
        <v>1851.4833333333336</v>
      </c>
      <c r="F164" s="278">
        <v>1757.3666666666668</v>
      </c>
      <c r="G164" s="278">
        <v>1689.7333333333336</v>
      </c>
      <c r="H164" s="278">
        <v>2013.2333333333336</v>
      </c>
      <c r="I164" s="278">
        <v>2080.8666666666668</v>
      </c>
      <c r="J164" s="278">
        <v>2174.9833333333336</v>
      </c>
      <c r="K164" s="276">
        <v>1986.75</v>
      </c>
      <c r="L164" s="276">
        <v>1825</v>
      </c>
      <c r="M164" s="276">
        <v>0.77702000000000004</v>
      </c>
    </row>
    <row r="165" spans="1:13">
      <c r="A165" s="267">
        <v>156</v>
      </c>
      <c r="B165" s="276" t="s">
        <v>376</v>
      </c>
      <c r="C165" s="277">
        <v>2110.6</v>
      </c>
      <c r="D165" s="278">
        <v>2099.4</v>
      </c>
      <c r="E165" s="278">
        <v>2063.8000000000002</v>
      </c>
      <c r="F165" s="278">
        <v>2017</v>
      </c>
      <c r="G165" s="278">
        <v>1981.4</v>
      </c>
      <c r="H165" s="278">
        <v>2146.2000000000003</v>
      </c>
      <c r="I165" s="278">
        <v>2181.7999999999997</v>
      </c>
      <c r="J165" s="278">
        <v>2228.6000000000004</v>
      </c>
      <c r="K165" s="276">
        <v>2135</v>
      </c>
      <c r="L165" s="276">
        <v>2052.6</v>
      </c>
      <c r="M165" s="276">
        <v>0.30642999999999998</v>
      </c>
    </row>
    <row r="166" spans="1:13">
      <c r="A166" s="267">
        <v>157</v>
      </c>
      <c r="B166" s="276" t="s">
        <v>372</v>
      </c>
      <c r="C166" s="277">
        <v>275.10000000000002</v>
      </c>
      <c r="D166" s="278">
        <v>271.06666666666666</v>
      </c>
      <c r="E166" s="278">
        <v>267.0333333333333</v>
      </c>
      <c r="F166" s="278">
        <v>258.96666666666664</v>
      </c>
      <c r="G166" s="278">
        <v>254.93333333333328</v>
      </c>
      <c r="H166" s="278">
        <v>279.13333333333333</v>
      </c>
      <c r="I166" s="278">
        <v>283.16666666666674</v>
      </c>
      <c r="J166" s="278">
        <v>291.23333333333335</v>
      </c>
      <c r="K166" s="276">
        <v>275.10000000000002</v>
      </c>
      <c r="L166" s="276">
        <v>263</v>
      </c>
      <c r="M166" s="276">
        <v>6.7914899999999996</v>
      </c>
    </row>
    <row r="167" spans="1:13">
      <c r="A167" s="267">
        <v>158</v>
      </c>
      <c r="B167" s="276" t="s">
        <v>382</v>
      </c>
      <c r="C167" s="277">
        <v>248.5</v>
      </c>
      <c r="D167" s="278">
        <v>246.08333333333334</v>
      </c>
      <c r="E167" s="278">
        <v>242.16666666666669</v>
      </c>
      <c r="F167" s="278">
        <v>235.83333333333334</v>
      </c>
      <c r="G167" s="278">
        <v>231.91666666666669</v>
      </c>
      <c r="H167" s="278">
        <v>252.41666666666669</v>
      </c>
      <c r="I167" s="278">
        <v>256.33333333333337</v>
      </c>
      <c r="J167" s="278">
        <v>262.66666666666669</v>
      </c>
      <c r="K167" s="276">
        <v>250</v>
      </c>
      <c r="L167" s="276">
        <v>239.75</v>
      </c>
      <c r="M167" s="276">
        <v>3.3823400000000001</v>
      </c>
    </row>
    <row r="168" spans="1:13">
      <c r="A168" s="267">
        <v>159</v>
      </c>
      <c r="B168" s="276" t="s">
        <v>373</v>
      </c>
      <c r="C168" s="277">
        <v>93.45</v>
      </c>
      <c r="D168" s="278">
        <v>93.616666666666674</v>
      </c>
      <c r="E168" s="278">
        <v>92.233333333333348</v>
      </c>
      <c r="F168" s="278">
        <v>91.01666666666668</v>
      </c>
      <c r="G168" s="278">
        <v>89.633333333333354</v>
      </c>
      <c r="H168" s="278">
        <v>94.833333333333343</v>
      </c>
      <c r="I168" s="278">
        <v>96.216666666666669</v>
      </c>
      <c r="J168" s="278">
        <v>97.433333333333337</v>
      </c>
      <c r="K168" s="276">
        <v>95</v>
      </c>
      <c r="L168" s="276">
        <v>92.4</v>
      </c>
      <c r="M168" s="276">
        <v>0.76812000000000002</v>
      </c>
    </row>
    <row r="169" spans="1:13">
      <c r="A169" s="267">
        <v>160</v>
      </c>
      <c r="B169" s="276" t="s">
        <v>374</v>
      </c>
      <c r="C169" s="277">
        <v>166.9</v>
      </c>
      <c r="D169" s="278">
        <v>166.95000000000002</v>
      </c>
      <c r="E169" s="278">
        <v>163.80000000000004</v>
      </c>
      <c r="F169" s="278">
        <v>160.70000000000002</v>
      </c>
      <c r="G169" s="278">
        <v>157.55000000000004</v>
      </c>
      <c r="H169" s="278">
        <v>170.05000000000004</v>
      </c>
      <c r="I169" s="278">
        <v>173.20000000000002</v>
      </c>
      <c r="J169" s="278">
        <v>176.30000000000004</v>
      </c>
      <c r="K169" s="276">
        <v>170.1</v>
      </c>
      <c r="L169" s="276">
        <v>163.85</v>
      </c>
      <c r="M169" s="276">
        <v>2.49316</v>
      </c>
    </row>
    <row r="170" spans="1:13">
      <c r="A170" s="267">
        <v>161</v>
      </c>
      <c r="B170" s="276" t="s">
        <v>245</v>
      </c>
      <c r="C170" s="277">
        <v>126.05</v>
      </c>
      <c r="D170" s="278">
        <v>126.23333333333333</v>
      </c>
      <c r="E170" s="278">
        <v>124.06666666666666</v>
      </c>
      <c r="F170" s="278">
        <v>122.08333333333333</v>
      </c>
      <c r="G170" s="278">
        <v>119.91666666666666</v>
      </c>
      <c r="H170" s="278">
        <v>128.21666666666667</v>
      </c>
      <c r="I170" s="278">
        <v>130.38333333333333</v>
      </c>
      <c r="J170" s="278">
        <v>132.36666666666667</v>
      </c>
      <c r="K170" s="276">
        <v>128.4</v>
      </c>
      <c r="L170" s="276">
        <v>124.25</v>
      </c>
      <c r="M170" s="276">
        <v>4.2598700000000003</v>
      </c>
    </row>
    <row r="171" spans="1:13">
      <c r="A171" s="267">
        <v>162</v>
      </c>
      <c r="B171" s="276" t="s">
        <v>378</v>
      </c>
      <c r="C171" s="277">
        <v>5878.05</v>
      </c>
      <c r="D171" s="278">
        <v>5832.0166666666664</v>
      </c>
      <c r="E171" s="278">
        <v>5701.0333333333328</v>
      </c>
      <c r="F171" s="278">
        <v>5524.0166666666664</v>
      </c>
      <c r="G171" s="278">
        <v>5393.0333333333328</v>
      </c>
      <c r="H171" s="278">
        <v>6009.0333333333328</v>
      </c>
      <c r="I171" s="278">
        <v>6140.0166666666664</v>
      </c>
      <c r="J171" s="278">
        <v>6317.0333333333328</v>
      </c>
      <c r="K171" s="276">
        <v>5963</v>
      </c>
      <c r="L171" s="276">
        <v>5655</v>
      </c>
      <c r="M171" s="276">
        <v>0.27871000000000001</v>
      </c>
    </row>
    <row r="172" spans="1:13">
      <c r="A172" s="267">
        <v>163</v>
      </c>
      <c r="B172" s="276" t="s">
        <v>379</v>
      </c>
      <c r="C172" s="277">
        <v>1444.05</v>
      </c>
      <c r="D172" s="278">
        <v>1443.6333333333332</v>
      </c>
      <c r="E172" s="278">
        <v>1432.9166666666665</v>
      </c>
      <c r="F172" s="278">
        <v>1421.7833333333333</v>
      </c>
      <c r="G172" s="278">
        <v>1411.0666666666666</v>
      </c>
      <c r="H172" s="278">
        <v>1454.7666666666664</v>
      </c>
      <c r="I172" s="278">
        <v>1465.4833333333331</v>
      </c>
      <c r="J172" s="278">
        <v>1476.6166666666663</v>
      </c>
      <c r="K172" s="276">
        <v>1454.35</v>
      </c>
      <c r="L172" s="276">
        <v>1432.5</v>
      </c>
      <c r="M172" s="276">
        <v>0.37928000000000001</v>
      </c>
    </row>
    <row r="173" spans="1:13">
      <c r="A173" s="267">
        <v>164</v>
      </c>
      <c r="B173" s="276" t="s">
        <v>101</v>
      </c>
      <c r="C173" s="277">
        <v>487.2</v>
      </c>
      <c r="D173" s="278">
        <v>486.61666666666662</v>
      </c>
      <c r="E173" s="278">
        <v>481.33333333333326</v>
      </c>
      <c r="F173" s="278">
        <v>475.46666666666664</v>
      </c>
      <c r="G173" s="278">
        <v>470.18333333333328</v>
      </c>
      <c r="H173" s="278">
        <v>492.48333333333323</v>
      </c>
      <c r="I173" s="278">
        <v>497.76666666666665</v>
      </c>
      <c r="J173" s="278">
        <v>503.63333333333321</v>
      </c>
      <c r="K173" s="276">
        <v>491.9</v>
      </c>
      <c r="L173" s="276">
        <v>480.75</v>
      </c>
      <c r="M173" s="276">
        <v>18.226120000000002</v>
      </c>
    </row>
    <row r="174" spans="1:13">
      <c r="A174" s="267">
        <v>165</v>
      </c>
      <c r="B174" s="276" t="s">
        <v>387</v>
      </c>
      <c r="C174" s="277">
        <v>45.85</v>
      </c>
      <c r="D174" s="278">
        <v>45.066666666666663</v>
      </c>
      <c r="E174" s="278">
        <v>43.833333333333329</v>
      </c>
      <c r="F174" s="278">
        <v>41.816666666666663</v>
      </c>
      <c r="G174" s="278">
        <v>40.583333333333329</v>
      </c>
      <c r="H174" s="278">
        <v>47.083333333333329</v>
      </c>
      <c r="I174" s="278">
        <v>48.316666666666663</v>
      </c>
      <c r="J174" s="278">
        <v>50.333333333333329</v>
      </c>
      <c r="K174" s="276">
        <v>46.3</v>
      </c>
      <c r="L174" s="276">
        <v>43.05</v>
      </c>
      <c r="M174" s="276">
        <v>42.682969999999997</v>
      </c>
    </row>
    <row r="175" spans="1:13">
      <c r="A175" s="267">
        <v>166</v>
      </c>
      <c r="B175" s="276" t="s">
        <v>1396</v>
      </c>
      <c r="C175" s="277">
        <v>3528.2</v>
      </c>
      <c r="D175" s="278">
        <v>3496.1666666666665</v>
      </c>
      <c r="E175" s="278">
        <v>3422.0333333333328</v>
      </c>
      <c r="F175" s="278">
        <v>3315.8666666666663</v>
      </c>
      <c r="G175" s="278">
        <v>3241.7333333333327</v>
      </c>
      <c r="H175" s="278">
        <v>3602.333333333333</v>
      </c>
      <c r="I175" s="278">
        <v>3676.4666666666672</v>
      </c>
      <c r="J175" s="278">
        <v>3782.6333333333332</v>
      </c>
      <c r="K175" s="276">
        <v>3570.3</v>
      </c>
      <c r="L175" s="276">
        <v>3390</v>
      </c>
      <c r="M175" s="276">
        <v>0.58499999999999996</v>
      </c>
    </row>
    <row r="176" spans="1:13">
      <c r="A176" s="267">
        <v>167</v>
      </c>
      <c r="B176" s="276" t="s">
        <v>103</v>
      </c>
      <c r="C176" s="277">
        <v>24.35</v>
      </c>
      <c r="D176" s="278">
        <v>24.433333333333337</v>
      </c>
      <c r="E176" s="278">
        <v>24.016666666666673</v>
      </c>
      <c r="F176" s="278">
        <v>23.683333333333337</v>
      </c>
      <c r="G176" s="278">
        <v>23.266666666666673</v>
      </c>
      <c r="H176" s="278">
        <v>24.766666666666673</v>
      </c>
      <c r="I176" s="278">
        <v>25.183333333333337</v>
      </c>
      <c r="J176" s="278">
        <v>25.516666666666673</v>
      </c>
      <c r="K176" s="276">
        <v>24.85</v>
      </c>
      <c r="L176" s="276">
        <v>24.1</v>
      </c>
      <c r="M176" s="276">
        <v>97.587450000000004</v>
      </c>
    </row>
    <row r="177" spans="1:13">
      <c r="A177" s="267">
        <v>168</v>
      </c>
      <c r="B177" s="276" t="s">
        <v>388</v>
      </c>
      <c r="C177" s="277">
        <v>190.9</v>
      </c>
      <c r="D177" s="278">
        <v>193.18333333333331</v>
      </c>
      <c r="E177" s="278">
        <v>187.71666666666661</v>
      </c>
      <c r="F177" s="278">
        <v>184.5333333333333</v>
      </c>
      <c r="G177" s="278">
        <v>179.06666666666661</v>
      </c>
      <c r="H177" s="278">
        <v>196.36666666666662</v>
      </c>
      <c r="I177" s="278">
        <v>201.83333333333331</v>
      </c>
      <c r="J177" s="278">
        <v>205.01666666666662</v>
      </c>
      <c r="K177" s="276">
        <v>198.65</v>
      </c>
      <c r="L177" s="276">
        <v>190</v>
      </c>
      <c r="M177" s="276">
        <v>5.3353900000000003</v>
      </c>
    </row>
    <row r="178" spans="1:13">
      <c r="A178" s="267">
        <v>169</v>
      </c>
      <c r="B178" s="276" t="s">
        <v>380</v>
      </c>
      <c r="C178" s="277">
        <v>875.25</v>
      </c>
      <c r="D178" s="278">
        <v>871.66666666666663</v>
      </c>
      <c r="E178" s="278">
        <v>865.33333333333326</v>
      </c>
      <c r="F178" s="278">
        <v>855.41666666666663</v>
      </c>
      <c r="G178" s="278">
        <v>849.08333333333326</v>
      </c>
      <c r="H178" s="278">
        <v>881.58333333333326</v>
      </c>
      <c r="I178" s="278">
        <v>887.91666666666652</v>
      </c>
      <c r="J178" s="278">
        <v>897.83333333333326</v>
      </c>
      <c r="K178" s="276">
        <v>878</v>
      </c>
      <c r="L178" s="276">
        <v>861.75</v>
      </c>
      <c r="M178" s="276">
        <v>0.43459999999999999</v>
      </c>
    </row>
    <row r="179" spans="1:13">
      <c r="A179" s="267">
        <v>170</v>
      </c>
      <c r="B179" s="276" t="s">
        <v>246</v>
      </c>
      <c r="C179" s="277">
        <v>504.85</v>
      </c>
      <c r="D179" s="278">
        <v>503.76666666666665</v>
      </c>
      <c r="E179" s="278">
        <v>502.08333333333331</v>
      </c>
      <c r="F179" s="278">
        <v>499.31666666666666</v>
      </c>
      <c r="G179" s="278">
        <v>497.63333333333333</v>
      </c>
      <c r="H179" s="278">
        <v>506.5333333333333</v>
      </c>
      <c r="I179" s="278">
        <v>508.2166666666667</v>
      </c>
      <c r="J179" s="278">
        <v>510.98333333333329</v>
      </c>
      <c r="K179" s="276">
        <v>505.45</v>
      </c>
      <c r="L179" s="276">
        <v>501</v>
      </c>
      <c r="M179" s="276">
        <v>0.75149999999999995</v>
      </c>
    </row>
    <row r="180" spans="1:13">
      <c r="A180" s="267">
        <v>171</v>
      </c>
      <c r="B180" s="276" t="s">
        <v>104</v>
      </c>
      <c r="C180" s="277">
        <v>679.05</v>
      </c>
      <c r="D180" s="278">
        <v>681.31666666666672</v>
      </c>
      <c r="E180" s="278">
        <v>673.18333333333339</v>
      </c>
      <c r="F180" s="278">
        <v>667.31666666666672</v>
      </c>
      <c r="G180" s="278">
        <v>659.18333333333339</v>
      </c>
      <c r="H180" s="278">
        <v>687.18333333333339</v>
      </c>
      <c r="I180" s="278">
        <v>695.31666666666683</v>
      </c>
      <c r="J180" s="278">
        <v>701.18333333333339</v>
      </c>
      <c r="K180" s="276">
        <v>689.45</v>
      </c>
      <c r="L180" s="276">
        <v>675.45</v>
      </c>
      <c r="M180" s="276">
        <v>9.8108900000000006</v>
      </c>
    </row>
    <row r="181" spans="1:13">
      <c r="A181" s="267">
        <v>172</v>
      </c>
      <c r="B181" s="276" t="s">
        <v>247</v>
      </c>
      <c r="C181" s="277">
        <v>395.2</v>
      </c>
      <c r="D181" s="278">
        <v>396.4666666666667</v>
      </c>
      <c r="E181" s="278">
        <v>389.93333333333339</v>
      </c>
      <c r="F181" s="278">
        <v>384.66666666666669</v>
      </c>
      <c r="G181" s="278">
        <v>378.13333333333338</v>
      </c>
      <c r="H181" s="278">
        <v>401.73333333333341</v>
      </c>
      <c r="I181" s="278">
        <v>408.26666666666671</v>
      </c>
      <c r="J181" s="278">
        <v>413.53333333333342</v>
      </c>
      <c r="K181" s="276">
        <v>403</v>
      </c>
      <c r="L181" s="276">
        <v>391.2</v>
      </c>
      <c r="M181" s="276">
        <v>3.7175199999999999</v>
      </c>
    </row>
    <row r="182" spans="1:13">
      <c r="A182" s="267">
        <v>173</v>
      </c>
      <c r="B182" s="276" t="s">
        <v>248</v>
      </c>
      <c r="C182" s="277">
        <v>1033.4000000000001</v>
      </c>
      <c r="D182" s="278">
        <v>1029.1333333333334</v>
      </c>
      <c r="E182" s="278">
        <v>1002.2666666666669</v>
      </c>
      <c r="F182" s="278">
        <v>971.13333333333344</v>
      </c>
      <c r="G182" s="278">
        <v>944.26666666666688</v>
      </c>
      <c r="H182" s="278">
        <v>1060.2666666666669</v>
      </c>
      <c r="I182" s="278">
        <v>1087.1333333333332</v>
      </c>
      <c r="J182" s="278">
        <v>1118.2666666666669</v>
      </c>
      <c r="K182" s="276">
        <v>1056</v>
      </c>
      <c r="L182" s="276">
        <v>998</v>
      </c>
      <c r="M182" s="276">
        <v>26.15737</v>
      </c>
    </row>
    <row r="183" spans="1:13">
      <c r="A183" s="267">
        <v>174</v>
      </c>
      <c r="B183" s="276" t="s">
        <v>389</v>
      </c>
      <c r="C183" s="277">
        <v>90.75</v>
      </c>
      <c r="D183" s="278">
        <v>91</v>
      </c>
      <c r="E183" s="278">
        <v>90</v>
      </c>
      <c r="F183" s="278">
        <v>89.25</v>
      </c>
      <c r="G183" s="278">
        <v>88.25</v>
      </c>
      <c r="H183" s="278">
        <v>91.75</v>
      </c>
      <c r="I183" s="278">
        <v>92.75</v>
      </c>
      <c r="J183" s="278">
        <v>93.5</v>
      </c>
      <c r="K183" s="276">
        <v>92</v>
      </c>
      <c r="L183" s="276">
        <v>90.25</v>
      </c>
      <c r="M183" s="276">
        <v>1.77406</v>
      </c>
    </row>
    <row r="184" spans="1:13">
      <c r="A184" s="267">
        <v>175</v>
      </c>
      <c r="B184" s="276" t="s">
        <v>381</v>
      </c>
      <c r="C184" s="277">
        <v>386.35</v>
      </c>
      <c r="D184" s="278">
        <v>383.11666666666662</v>
      </c>
      <c r="E184" s="278">
        <v>378.23333333333323</v>
      </c>
      <c r="F184" s="278">
        <v>370.11666666666662</v>
      </c>
      <c r="G184" s="278">
        <v>365.23333333333323</v>
      </c>
      <c r="H184" s="278">
        <v>391.23333333333323</v>
      </c>
      <c r="I184" s="278">
        <v>396.11666666666656</v>
      </c>
      <c r="J184" s="278">
        <v>404.23333333333323</v>
      </c>
      <c r="K184" s="276">
        <v>388</v>
      </c>
      <c r="L184" s="276">
        <v>375</v>
      </c>
      <c r="M184" s="276">
        <v>9.6889699999999994</v>
      </c>
    </row>
    <row r="185" spans="1:13">
      <c r="A185" s="267">
        <v>176</v>
      </c>
      <c r="B185" s="276" t="s">
        <v>249</v>
      </c>
      <c r="C185" s="277">
        <v>180.1</v>
      </c>
      <c r="D185" s="278">
        <v>180.36666666666667</v>
      </c>
      <c r="E185" s="278">
        <v>178.13333333333335</v>
      </c>
      <c r="F185" s="278">
        <v>176.16666666666669</v>
      </c>
      <c r="G185" s="278">
        <v>173.93333333333337</v>
      </c>
      <c r="H185" s="278">
        <v>182.33333333333334</v>
      </c>
      <c r="I185" s="278">
        <v>184.56666666666669</v>
      </c>
      <c r="J185" s="278">
        <v>186.53333333333333</v>
      </c>
      <c r="K185" s="276">
        <v>182.6</v>
      </c>
      <c r="L185" s="276">
        <v>178.4</v>
      </c>
      <c r="M185" s="276">
        <v>4.7343900000000003</v>
      </c>
    </row>
    <row r="186" spans="1:13">
      <c r="A186" s="267">
        <v>177</v>
      </c>
      <c r="B186" s="276" t="s">
        <v>105</v>
      </c>
      <c r="C186" s="277">
        <v>842.9</v>
      </c>
      <c r="D186" s="278">
        <v>843.98333333333323</v>
      </c>
      <c r="E186" s="278">
        <v>834.46666666666647</v>
      </c>
      <c r="F186" s="278">
        <v>826.03333333333319</v>
      </c>
      <c r="G186" s="278">
        <v>816.51666666666642</v>
      </c>
      <c r="H186" s="278">
        <v>852.41666666666652</v>
      </c>
      <c r="I186" s="278">
        <v>861.93333333333317</v>
      </c>
      <c r="J186" s="278">
        <v>870.36666666666656</v>
      </c>
      <c r="K186" s="276">
        <v>853.5</v>
      </c>
      <c r="L186" s="276">
        <v>835.55</v>
      </c>
      <c r="M186" s="276">
        <v>18.85867</v>
      </c>
    </row>
    <row r="187" spans="1:13">
      <c r="A187" s="267">
        <v>178</v>
      </c>
      <c r="B187" s="276" t="s">
        <v>383</v>
      </c>
      <c r="C187" s="277">
        <v>73.75</v>
      </c>
      <c r="D187" s="278">
        <v>73.783333333333331</v>
      </c>
      <c r="E187" s="278">
        <v>73.066666666666663</v>
      </c>
      <c r="F187" s="278">
        <v>72.383333333333326</v>
      </c>
      <c r="G187" s="278">
        <v>71.666666666666657</v>
      </c>
      <c r="H187" s="278">
        <v>74.466666666666669</v>
      </c>
      <c r="I187" s="278">
        <v>75.183333333333337</v>
      </c>
      <c r="J187" s="278">
        <v>75.866666666666674</v>
      </c>
      <c r="K187" s="276">
        <v>74.5</v>
      </c>
      <c r="L187" s="276">
        <v>73.099999999999994</v>
      </c>
      <c r="M187" s="276">
        <v>4.3326399999999996</v>
      </c>
    </row>
    <row r="188" spans="1:13">
      <c r="A188" s="267">
        <v>179</v>
      </c>
      <c r="B188" s="276" t="s">
        <v>384</v>
      </c>
      <c r="C188" s="277">
        <v>554.35</v>
      </c>
      <c r="D188" s="278">
        <v>554.35</v>
      </c>
      <c r="E188" s="278">
        <v>545</v>
      </c>
      <c r="F188" s="278">
        <v>535.65</v>
      </c>
      <c r="G188" s="278">
        <v>526.29999999999995</v>
      </c>
      <c r="H188" s="278">
        <v>563.70000000000005</v>
      </c>
      <c r="I188" s="278">
        <v>573.05000000000018</v>
      </c>
      <c r="J188" s="278">
        <v>582.40000000000009</v>
      </c>
      <c r="K188" s="276">
        <v>563.70000000000005</v>
      </c>
      <c r="L188" s="276">
        <v>545</v>
      </c>
      <c r="M188" s="276">
        <v>1.73108</v>
      </c>
    </row>
    <row r="189" spans="1:13">
      <c r="A189" s="267">
        <v>180</v>
      </c>
      <c r="B189" s="276" t="s">
        <v>1439</v>
      </c>
      <c r="C189" s="277">
        <v>192.25</v>
      </c>
      <c r="D189" s="278">
        <v>193.61666666666667</v>
      </c>
      <c r="E189" s="278">
        <v>190.23333333333335</v>
      </c>
      <c r="F189" s="278">
        <v>188.21666666666667</v>
      </c>
      <c r="G189" s="278">
        <v>184.83333333333334</v>
      </c>
      <c r="H189" s="278">
        <v>195.63333333333335</v>
      </c>
      <c r="I189" s="278">
        <v>199.01666666666668</v>
      </c>
      <c r="J189" s="278">
        <v>201.03333333333336</v>
      </c>
      <c r="K189" s="276">
        <v>197</v>
      </c>
      <c r="L189" s="276">
        <v>191.6</v>
      </c>
      <c r="M189" s="276">
        <v>0.86250000000000004</v>
      </c>
    </row>
    <row r="190" spans="1:13">
      <c r="A190" s="267">
        <v>181</v>
      </c>
      <c r="B190" s="276" t="s">
        <v>390</v>
      </c>
      <c r="C190" s="277">
        <v>63.85</v>
      </c>
      <c r="D190" s="278">
        <v>64.2</v>
      </c>
      <c r="E190" s="278">
        <v>63.25</v>
      </c>
      <c r="F190" s="278">
        <v>62.65</v>
      </c>
      <c r="G190" s="278">
        <v>61.699999999999996</v>
      </c>
      <c r="H190" s="278">
        <v>64.800000000000011</v>
      </c>
      <c r="I190" s="278">
        <v>65.750000000000028</v>
      </c>
      <c r="J190" s="278">
        <v>66.350000000000009</v>
      </c>
      <c r="K190" s="276">
        <v>65.150000000000006</v>
      </c>
      <c r="L190" s="276">
        <v>63.6</v>
      </c>
      <c r="M190" s="276">
        <v>9.2319499999999994</v>
      </c>
    </row>
    <row r="191" spans="1:13">
      <c r="A191" s="267">
        <v>182</v>
      </c>
      <c r="B191" s="276" t="s">
        <v>250</v>
      </c>
      <c r="C191" s="277">
        <v>191.1</v>
      </c>
      <c r="D191" s="278">
        <v>191.15</v>
      </c>
      <c r="E191" s="278">
        <v>189.95000000000002</v>
      </c>
      <c r="F191" s="278">
        <v>188.8</v>
      </c>
      <c r="G191" s="278">
        <v>187.60000000000002</v>
      </c>
      <c r="H191" s="278">
        <v>192.3</v>
      </c>
      <c r="I191" s="278">
        <v>193.5</v>
      </c>
      <c r="J191" s="278">
        <v>194.65</v>
      </c>
      <c r="K191" s="276">
        <v>192.35</v>
      </c>
      <c r="L191" s="276">
        <v>190</v>
      </c>
      <c r="M191" s="276">
        <v>5.1832200000000004</v>
      </c>
    </row>
    <row r="192" spans="1:13">
      <c r="A192" s="267">
        <v>183</v>
      </c>
      <c r="B192" s="276" t="s">
        <v>385</v>
      </c>
      <c r="C192" s="277">
        <v>316.7</v>
      </c>
      <c r="D192" s="278">
        <v>315.93333333333334</v>
      </c>
      <c r="E192" s="278">
        <v>313.86666666666667</v>
      </c>
      <c r="F192" s="278">
        <v>311.03333333333336</v>
      </c>
      <c r="G192" s="278">
        <v>308.9666666666667</v>
      </c>
      <c r="H192" s="278">
        <v>318.76666666666665</v>
      </c>
      <c r="I192" s="278">
        <v>320.83333333333337</v>
      </c>
      <c r="J192" s="278">
        <v>323.66666666666663</v>
      </c>
      <c r="K192" s="276">
        <v>318</v>
      </c>
      <c r="L192" s="276">
        <v>313.10000000000002</v>
      </c>
      <c r="M192" s="276">
        <v>0.47366000000000003</v>
      </c>
    </row>
    <row r="193" spans="1:13">
      <c r="A193" s="267">
        <v>184</v>
      </c>
      <c r="B193" s="276" t="s">
        <v>386</v>
      </c>
      <c r="C193" s="277">
        <v>311</v>
      </c>
      <c r="D193" s="278">
        <v>310.51666666666671</v>
      </c>
      <c r="E193" s="278">
        <v>308.33333333333343</v>
      </c>
      <c r="F193" s="278">
        <v>305.66666666666674</v>
      </c>
      <c r="G193" s="278">
        <v>303.48333333333346</v>
      </c>
      <c r="H193" s="278">
        <v>313.18333333333339</v>
      </c>
      <c r="I193" s="278">
        <v>315.36666666666667</v>
      </c>
      <c r="J193" s="278">
        <v>318.03333333333336</v>
      </c>
      <c r="K193" s="276">
        <v>312.7</v>
      </c>
      <c r="L193" s="276">
        <v>307.85000000000002</v>
      </c>
      <c r="M193" s="276">
        <v>5.1207599999999998</v>
      </c>
    </row>
    <row r="194" spans="1:13">
      <c r="A194" s="267">
        <v>185</v>
      </c>
      <c r="B194" s="276" t="s">
        <v>391</v>
      </c>
      <c r="C194" s="277">
        <v>709.85</v>
      </c>
      <c r="D194" s="278">
        <v>708.26666666666677</v>
      </c>
      <c r="E194" s="278">
        <v>696.58333333333348</v>
      </c>
      <c r="F194" s="278">
        <v>683.31666666666672</v>
      </c>
      <c r="G194" s="278">
        <v>671.63333333333344</v>
      </c>
      <c r="H194" s="278">
        <v>721.53333333333353</v>
      </c>
      <c r="I194" s="278">
        <v>733.2166666666667</v>
      </c>
      <c r="J194" s="278">
        <v>746.48333333333358</v>
      </c>
      <c r="K194" s="276">
        <v>719.95</v>
      </c>
      <c r="L194" s="276">
        <v>695</v>
      </c>
      <c r="M194" s="276">
        <v>0.30393999999999999</v>
      </c>
    </row>
    <row r="195" spans="1:13">
      <c r="A195" s="267">
        <v>186</v>
      </c>
      <c r="B195" s="276" t="s">
        <v>399</v>
      </c>
      <c r="C195" s="277">
        <v>779.6</v>
      </c>
      <c r="D195" s="278">
        <v>776.25</v>
      </c>
      <c r="E195" s="278">
        <v>765.5</v>
      </c>
      <c r="F195" s="278">
        <v>751.4</v>
      </c>
      <c r="G195" s="278">
        <v>740.65</v>
      </c>
      <c r="H195" s="278">
        <v>790.35</v>
      </c>
      <c r="I195" s="278">
        <v>801.1</v>
      </c>
      <c r="J195" s="278">
        <v>815.2</v>
      </c>
      <c r="K195" s="276">
        <v>787</v>
      </c>
      <c r="L195" s="276">
        <v>762.15</v>
      </c>
      <c r="M195" s="276">
        <v>4.5677099999999999</v>
      </c>
    </row>
    <row r="196" spans="1:13">
      <c r="A196" s="267">
        <v>187</v>
      </c>
      <c r="B196" s="276" t="s">
        <v>392</v>
      </c>
      <c r="C196" s="277">
        <v>28.5</v>
      </c>
      <c r="D196" s="278">
        <v>28.383333333333336</v>
      </c>
      <c r="E196" s="278">
        <v>28.116666666666674</v>
      </c>
      <c r="F196" s="278">
        <v>27.733333333333338</v>
      </c>
      <c r="G196" s="278">
        <v>27.466666666666676</v>
      </c>
      <c r="H196" s="278">
        <v>28.766666666666673</v>
      </c>
      <c r="I196" s="278">
        <v>29.033333333333331</v>
      </c>
      <c r="J196" s="278">
        <v>29.416666666666671</v>
      </c>
      <c r="K196" s="276">
        <v>28.65</v>
      </c>
      <c r="L196" s="276">
        <v>28</v>
      </c>
      <c r="M196" s="276">
        <v>2.1372</v>
      </c>
    </row>
    <row r="197" spans="1:13">
      <c r="A197" s="267">
        <v>188</v>
      </c>
      <c r="B197" s="276" t="s">
        <v>393</v>
      </c>
      <c r="C197" s="277">
        <v>857.9</v>
      </c>
      <c r="D197" s="278">
        <v>851.28333333333342</v>
      </c>
      <c r="E197" s="278">
        <v>842.56666666666683</v>
      </c>
      <c r="F197" s="278">
        <v>827.23333333333346</v>
      </c>
      <c r="G197" s="278">
        <v>818.51666666666688</v>
      </c>
      <c r="H197" s="278">
        <v>866.61666666666679</v>
      </c>
      <c r="I197" s="278">
        <v>875.33333333333326</v>
      </c>
      <c r="J197" s="278">
        <v>890.66666666666674</v>
      </c>
      <c r="K197" s="276">
        <v>860</v>
      </c>
      <c r="L197" s="276">
        <v>835.95</v>
      </c>
      <c r="M197" s="276">
        <v>0.42687000000000003</v>
      </c>
    </row>
    <row r="198" spans="1:13">
      <c r="A198" s="267">
        <v>189</v>
      </c>
      <c r="B198" s="276" t="s">
        <v>106</v>
      </c>
      <c r="C198" s="277">
        <v>844.7</v>
      </c>
      <c r="D198" s="278">
        <v>841.61666666666679</v>
      </c>
      <c r="E198" s="278">
        <v>833.63333333333355</v>
      </c>
      <c r="F198" s="278">
        <v>822.56666666666672</v>
      </c>
      <c r="G198" s="278">
        <v>814.58333333333348</v>
      </c>
      <c r="H198" s="278">
        <v>852.68333333333362</v>
      </c>
      <c r="I198" s="278">
        <v>860.66666666666674</v>
      </c>
      <c r="J198" s="278">
        <v>871.73333333333369</v>
      </c>
      <c r="K198" s="276">
        <v>849.6</v>
      </c>
      <c r="L198" s="276">
        <v>830.55</v>
      </c>
      <c r="M198" s="276">
        <v>22.875109999999999</v>
      </c>
    </row>
    <row r="199" spans="1:13">
      <c r="A199" s="267">
        <v>190</v>
      </c>
      <c r="B199" s="276" t="s">
        <v>108</v>
      </c>
      <c r="C199" s="277">
        <v>815</v>
      </c>
      <c r="D199" s="278">
        <v>822.31666666666661</v>
      </c>
      <c r="E199" s="278">
        <v>806.68333333333317</v>
      </c>
      <c r="F199" s="278">
        <v>798.36666666666656</v>
      </c>
      <c r="G199" s="278">
        <v>782.73333333333312</v>
      </c>
      <c r="H199" s="278">
        <v>830.63333333333321</v>
      </c>
      <c r="I199" s="278">
        <v>846.26666666666665</v>
      </c>
      <c r="J199" s="278">
        <v>854.58333333333326</v>
      </c>
      <c r="K199" s="276">
        <v>837.95</v>
      </c>
      <c r="L199" s="276">
        <v>814</v>
      </c>
      <c r="M199" s="276">
        <v>59.779029999999999</v>
      </c>
    </row>
    <row r="200" spans="1:13">
      <c r="A200" s="267">
        <v>191</v>
      </c>
      <c r="B200" s="276" t="s">
        <v>109</v>
      </c>
      <c r="C200" s="277">
        <v>2349</v>
      </c>
      <c r="D200" s="278">
        <v>2340.3833333333332</v>
      </c>
      <c r="E200" s="278">
        <v>2316.0166666666664</v>
      </c>
      <c r="F200" s="278">
        <v>2283.0333333333333</v>
      </c>
      <c r="G200" s="278">
        <v>2258.6666666666665</v>
      </c>
      <c r="H200" s="278">
        <v>2373.3666666666663</v>
      </c>
      <c r="I200" s="278">
        <v>2397.7333333333331</v>
      </c>
      <c r="J200" s="278">
        <v>2430.7166666666662</v>
      </c>
      <c r="K200" s="276">
        <v>2364.75</v>
      </c>
      <c r="L200" s="276">
        <v>2307.4</v>
      </c>
      <c r="M200" s="276">
        <v>73.930520000000001</v>
      </c>
    </row>
    <row r="201" spans="1:13">
      <c r="A201" s="267">
        <v>192</v>
      </c>
      <c r="B201" s="276" t="s">
        <v>252</v>
      </c>
      <c r="C201" s="277">
        <v>2504.9</v>
      </c>
      <c r="D201" s="278">
        <v>2503.1</v>
      </c>
      <c r="E201" s="278">
        <v>2481.7999999999997</v>
      </c>
      <c r="F201" s="278">
        <v>2458.6999999999998</v>
      </c>
      <c r="G201" s="278">
        <v>2437.3999999999996</v>
      </c>
      <c r="H201" s="278">
        <v>2526.1999999999998</v>
      </c>
      <c r="I201" s="278">
        <v>2547.5</v>
      </c>
      <c r="J201" s="278">
        <v>2570.6</v>
      </c>
      <c r="K201" s="276">
        <v>2524.4</v>
      </c>
      <c r="L201" s="276">
        <v>2480</v>
      </c>
      <c r="M201" s="276">
        <v>5.5770999999999997</v>
      </c>
    </row>
    <row r="202" spans="1:13">
      <c r="A202" s="267">
        <v>193</v>
      </c>
      <c r="B202" s="276" t="s">
        <v>110</v>
      </c>
      <c r="C202" s="277">
        <v>1408.45</v>
      </c>
      <c r="D202" s="278">
        <v>1400.55</v>
      </c>
      <c r="E202" s="278">
        <v>1388.5</v>
      </c>
      <c r="F202" s="278">
        <v>1368.55</v>
      </c>
      <c r="G202" s="278">
        <v>1356.5</v>
      </c>
      <c r="H202" s="278">
        <v>1420.5</v>
      </c>
      <c r="I202" s="278">
        <v>1432.5499999999997</v>
      </c>
      <c r="J202" s="278">
        <v>1452.5</v>
      </c>
      <c r="K202" s="276">
        <v>1412.6</v>
      </c>
      <c r="L202" s="276">
        <v>1380.6</v>
      </c>
      <c r="M202" s="276">
        <v>155.29949999999999</v>
      </c>
    </row>
    <row r="203" spans="1:13">
      <c r="A203" s="267">
        <v>194</v>
      </c>
      <c r="B203" s="276" t="s">
        <v>253</v>
      </c>
      <c r="C203" s="277">
        <v>670.05</v>
      </c>
      <c r="D203" s="278">
        <v>659.68333333333328</v>
      </c>
      <c r="E203" s="278">
        <v>645.36666666666656</v>
      </c>
      <c r="F203" s="278">
        <v>620.68333333333328</v>
      </c>
      <c r="G203" s="278">
        <v>606.36666666666656</v>
      </c>
      <c r="H203" s="278">
        <v>684.36666666666656</v>
      </c>
      <c r="I203" s="278">
        <v>698.68333333333339</v>
      </c>
      <c r="J203" s="278">
        <v>723.36666666666656</v>
      </c>
      <c r="K203" s="276">
        <v>674</v>
      </c>
      <c r="L203" s="276">
        <v>635</v>
      </c>
      <c r="M203" s="276">
        <v>97.407529999999994</v>
      </c>
    </row>
    <row r="204" spans="1:13">
      <c r="A204" s="267">
        <v>195</v>
      </c>
      <c r="B204" s="276" t="s">
        <v>251</v>
      </c>
      <c r="C204" s="277">
        <v>703.65</v>
      </c>
      <c r="D204" s="278">
        <v>707.61666666666679</v>
      </c>
      <c r="E204" s="278">
        <v>697.23333333333358</v>
      </c>
      <c r="F204" s="278">
        <v>690.81666666666683</v>
      </c>
      <c r="G204" s="278">
        <v>680.43333333333362</v>
      </c>
      <c r="H204" s="278">
        <v>714.03333333333353</v>
      </c>
      <c r="I204" s="278">
        <v>724.41666666666674</v>
      </c>
      <c r="J204" s="278">
        <v>730.83333333333348</v>
      </c>
      <c r="K204" s="276">
        <v>718</v>
      </c>
      <c r="L204" s="276">
        <v>701.2</v>
      </c>
      <c r="M204" s="276">
        <v>1.2213700000000001</v>
      </c>
    </row>
    <row r="205" spans="1:13">
      <c r="A205" s="267">
        <v>196</v>
      </c>
      <c r="B205" s="276" t="s">
        <v>394</v>
      </c>
      <c r="C205" s="277">
        <v>205.95</v>
      </c>
      <c r="D205" s="278">
        <v>201.95000000000002</v>
      </c>
      <c r="E205" s="278">
        <v>196.50000000000003</v>
      </c>
      <c r="F205" s="278">
        <v>187.05</v>
      </c>
      <c r="G205" s="278">
        <v>181.60000000000002</v>
      </c>
      <c r="H205" s="278">
        <v>211.40000000000003</v>
      </c>
      <c r="I205" s="278">
        <v>216.85000000000002</v>
      </c>
      <c r="J205" s="278">
        <v>226.30000000000004</v>
      </c>
      <c r="K205" s="276">
        <v>207.4</v>
      </c>
      <c r="L205" s="276">
        <v>192.5</v>
      </c>
      <c r="M205" s="276">
        <v>13.64419</v>
      </c>
    </row>
    <row r="206" spans="1:13">
      <c r="A206" s="267">
        <v>197</v>
      </c>
      <c r="B206" s="276" t="s">
        <v>395</v>
      </c>
      <c r="C206" s="277">
        <v>272.85000000000002</v>
      </c>
      <c r="D206" s="278">
        <v>276.61666666666667</v>
      </c>
      <c r="E206" s="278">
        <v>266.23333333333335</v>
      </c>
      <c r="F206" s="278">
        <v>259.61666666666667</v>
      </c>
      <c r="G206" s="278">
        <v>249.23333333333335</v>
      </c>
      <c r="H206" s="278">
        <v>283.23333333333335</v>
      </c>
      <c r="I206" s="278">
        <v>293.61666666666667</v>
      </c>
      <c r="J206" s="278">
        <v>300.23333333333335</v>
      </c>
      <c r="K206" s="276">
        <v>287</v>
      </c>
      <c r="L206" s="276">
        <v>270</v>
      </c>
      <c r="M206" s="276">
        <v>0.57260999999999995</v>
      </c>
    </row>
    <row r="207" spans="1:13">
      <c r="A207" s="267">
        <v>198</v>
      </c>
      <c r="B207" s="276" t="s">
        <v>111</v>
      </c>
      <c r="C207" s="277">
        <v>3031.3</v>
      </c>
      <c r="D207" s="278">
        <v>3060.1</v>
      </c>
      <c r="E207" s="278">
        <v>2972.2</v>
      </c>
      <c r="F207" s="278">
        <v>2913.1</v>
      </c>
      <c r="G207" s="278">
        <v>2825.2</v>
      </c>
      <c r="H207" s="278">
        <v>3119.2</v>
      </c>
      <c r="I207" s="278">
        <v>3207.1000000000004</v>
      </c>
      <c r="J207" s="278">
        <v>3266.2</v>
      </c>
      <c r="K207" s="276">
        <v>3148</v>
      </c>
      <c r="L207" s="276">
        <v>3001</v>
      </c>
      <c r="M207" s="276">
        <v>19.335599999999999</v>
      </c>
    </row>
    <row r="208" spans="1:13">
      <c r="A208" s="267">
        <v>199</v>
      </c>
      <c r="B208" s="276" t="s">
        <v>396</v>
      </c>
      <c r="C208" s="277">
        <v>16.899999999999999</v>
      </c>
      <c r="D208" s="278">
        <v>17.033333333333335</v>
      </c>
      <c r="E208" s="278">
        <v>16.716666666666669</v>
      </c>
      <c r="F208" s="278">
        <v>16.533333333333335</v>
      </c>
      <c r="G208" s="278">
        <v>16.216666666666669</v>
      </c>
      <c r="H208" s="278">
        <v>17.216666666666669</v>
      </c>
      <c r="I208" s="278">
        <v>17.533333333333339</v>
      </c>
      <c r="J208" s="278">
        <v>17.716666666666669</v>
      </c>
      <c r="K208" s="276">
        <v>17.350000000000001</v>
      </c>
      <c r="L208" s="276">
        <v>16.850000000000001</v>
      </c>
      <c r="M208" s="276">
        <v>71.733329999999995</v>
      </c>
    </row>
    <row r="209" spans="1:13">
      <c r="A209" s="267">
        <v>200</v>
      </c>
      <c r="B209" s="276" t="s">
        <v>398</v>
      </c>
      <c r="C209" s="277">
        <v>121.95</v>
      </c>
      <c r="D209" s="278">
        <v>122.28333333333335</v>
      </c>
      <c r="E209" s="278">
        <v>119.66666666666669</v>
      </c>
      <c r="F209" s="278">
        <v>117.38333333333334</v>
      </c>
      <c r="G209" s="278">
        <v>114.76666666666668</v>
      </c>
      <c r="H209" s="278">
        <v>124.56666666666669</v>
      </c>
      <c r="I209" s="278">
        <v>127.18333333333334</v>
      </c>
      <c r="J209" s="278">
        <v>129.4666666666667</v>
      </c>
      <c r="K209" s="276">
        <v>124.9</v>
      </c>
      <c r="L209" s="276">
        <v>120</v>
      </c>
      <c r="M209" s="276">
        <v>1.4442600000000001</v>
      </c>
    </row>
    <row r="210" spans="1:13">
      <c r="A210" s="267">
        <v>201</v>
      </c>
      <c r="B210" s="276" t="s">
        <v>114</v>
      </c>
      <c r="C210" s="277">
        <v>213.55</v>
      </c>
      <c r="D210" s="278">
        <v>213.21666666666667</v>
      </c>
      <c r="E210" s="278">
        <v>210.43333333333334</v>
      </c>
      <c r="F210" s="278">
        <v>207.31666666666666</v>
      </c>
      <c r="G210" s="278">
        <v>204.53333333333333</v>
      </c>
      <c r="H210" s="278">
        <v>216.33333333333334</v>
      </c>
      <c r="I210" s="278">
        <v>219.1166666666667</v>
      </c>
      <c r="J210" s="278">
        <v>222.23333333333335</v>
      </c>
      <c r="K210" s="276">
        <v>216</v>
      </c>
      <c r="L210" s="276">
        <v>210.1</v>
      </c>
      <c r="M210" s="276">
        <v>222.84208000000001</v>
      </c>
    </row>
    <row r="211" spans="1:13">
      <c r="A211" s="267">
        <v>202</v>
      </c>
      <c r="B211" s="276" t="s">
        <v>400</v>
      </c>
      <c r="C211" s="277">
        <v>36.700000000000003</v>
      </c>
      <c r="D211" s="278">
        <v>36.233333333333334</v>
      </c>
      <c r="E211" s="278">
        <v>35.466666666666669</v>
      </c>
      <c r="F211" s="278">
        <v>34.233333333333334</v>
      </c>
      <c r="G211" s="278">
        <v>33.466666666666669</v>
      </c>
      <c r="H211" s="278">
        <v>37.466666666666669</v>
      </c>
      <c r="I211" s="278">
        <v>38.233333333333334</v>
      </c>
      <c r="J211" s="278">
        <v>39.466666666666669</v>
      </c>
      <c r="K211" s="276">
        <v>37</v>
      </c>
      <c r="L211" s="276">
        <v>35</v>
      </c>
      <c r="M211" s="276">
        <v>27.486440000000002</v>
      </c>
    </row>
    <row r="212" spans="1:13">
      <c r="A212" s="267">
        <v>203</v>
      </c>
      <c r="B212" s="276" t="s">
        <v>115</v>
      </c>
      <c r="C212" s="277">
        <v>217.7</v>
      </c>
      <c r="D212" s="278">
        <v>218.91666666666666</v>
      </c>
      <c r="E212" s="278">
        <v>214.43333333333331</v>
      </c>
      <c r="F212" s="278">
        <v>211.16666666666666</v>
      </c>
      <c r="G212" s="278">
        <v>206.68333333333331</v>
      </c>
      <c r="H212" s="278">
        <v>222.18333333333331</v>
      </c>
      <c r="I212" s="278">
        <v>226.66666666666666</v>
      </c>
      <c r="J212" s="278">
        <v>229.93333333333331</v>
      </c>
      <c r="K212" s="276">
        <v>223.4</v>
      </c>
      <c r="L212" s="276">
        <v>215.65</v>
      </c>
      <c r="M212" s="276">
        <v>81.403639999999996</v>
      </c>
    </row>
    <row r="213" spans="1:13">
      <c r="A213" s="267">
        <v>204</v>
      </c>
      <c r="B213" s="276" t="s">
        <v>116</v>
      </c>
      <c r="C213" s="277">
        <v>2177.6</v>
      </c>
      <c r="D213" s="278">
        <v>2189.9833333333331</v>
      </c>
      <c r="E213" s="278">
        <v>2159.6166666666663</v>
      </c>
      <c r="F213" s="278">
        <v>2141.6333333333332</v>
      </c>
      <c r="G213" s="278">
        <v>2111.2666666666664</v>
      </c>
      <c r="H213" s="278">
        <v>2207.9666666666662</v>
      </c>
      <c r="I213" s="278">
        <v>2238.333333333333</v>
      </c>
      <c r="J213" s="278">
        <v>2256.3166666666662</v>
      </c>
      <c r="K213" s="276">
        <v>2220.35</v>
      </c>
      <c r="L213" s="276">
        <v>2172</v>
      </c>
      <c r="M213" s="276">
        <v>27.335419999999999</v>
      </c>
    </row>
    <row r="214" spans="1:13">
      <c r="A214" s="267">
        <v>205</v>
      </c>
      <c r="B214" s="276" t="s">
        <v>254</v>
      </c>
      <c r="C214" s="277">
        <v>224.15</v>
      </c>
      <c r="D214" s="278">
        <v>225.08333333333334</v>
      </c>
      <c r="E214" s="278">
        <v>221.56666666666669</v>
      </c>
      <c r="F214" s="278">
        <v>218.98333333333335</v>
      </c>
      <c r="G214" s="278">
        <v>215.4666666666667</v>
      </c>
      <c r="H214" s="278">
        <v>227.66666666666669</v>
      </c>
      <c r="I214" s="278">
        <v>231.18333333333334</v>
      </c>
      <c r="J214" s="278">
        <v>233.76666666666668</v>
      </c>
      <c r="K214" s="276">
        <v>228.6</v>
      </c>
      <c r="L214" s="276">
        <v>222.5</v>
      </c>
      <c r="M214" s="276">
        <v>8.2701600000000006</v>
      </c>
    </row>
    <row r="215" spans="1:13">
      <c r="A215" s="267">
        <v>206</v>
      </c>
      <c r="B215" s="276" t="s">
        <v>401</v>
      </c>
      <c r="C215" s="277">
        <v>29910.15</v>
      </c>
      <c r="D215" s="278">
        <v>29862.783333333336</v>
      </c>
      <c r="E215" s="278">
        <v>29725.666666666672</v>
      </c>
      <c r="F215" s="278">
        <v>29541.183333333334</v>
      </c>
      <c r="G215" s="278">
        <v>29404.066666666669</v>
      </c>
      <c r="H215" s="278">
        <v>30047.266666666674</v>
      </c>
      <c r="I215" s="278">
        <v>30184.383333333335</v>
      </c>
      <c r="J215" s="278">
        <v>30368.866666666676</v>
      </c>
      <c r="K215" s="276">
        <v>29999.9</v>
      </c>
      <c r="L215" s="276">
        <v>29678.3</v>
      </c>
      <c r="M215" s="276">
        <v>3.1510000000000003E-2</v>
      </c>
    </row>
    <row r="216" spans="1:13">
      <c r="A216" s="267">
        <v>207</v>
      </c>
      <c r="B216" s="276" t="s">
        <v>397</v>
      </c>
      <c r="C216" s="277">
        <v>45.15</v>
      </c>
      <c r="D216" s="278">
        <v>45.699999999999996</v>
      </c>
      <c r="E216" s="278">
        <v>44.249999999999993</v>
      </c>
      <c r="F216" s="278">
        <v>43.349999999999994</v>
      </c>
      <c r="G216" s="278">
        <v>41.899999999999991</v>
      </c>
      <c r="H216" s="278">
        <v>46.599999999999994</v>
      </c>
      <c r="I216" s="278">
        <v>48.05</v>
      </c>
      <c r="J216" s="278">
        <v>48.949999999999996</v>
      </c>
      <c r="K216" s="276">
        <v>47.15</v>
      </c>
      <c r="L216" s="276">
        <v>44.8</v>
      </c>
      <c r="M216" s="276">
        <v>57.812739999999998</v>
      </c>
    </row>
    <row r="217" spans="1:13">
      <c r="A217" s="267">
        <v>208</v>
      </c>
      <c r="B217" s="276" t="s">
        <v>255</v>
      </c>
      <c r="C217" s="277">
        <v>33.450000000000003</v>
      </c>
      <c r="D217" s="278">
        <v>33.31666666666667</v>
      </c>
      <c r="E217" s="278">
        <v>32.533333333333339</v>
      </c>
      <c r="F217" s="278">
        <v>31.616666666666667</v>
      </c>
      <c r="G217" s="278">
        <v>30.833333333333336</v>
      </c>
      <c r="H217" s="278">
        <v>34.233333333333341</v>
      </c>
      <c r="I217" s="278">
        <v>35.016666666666673</v>
      </c>
      <c r="J217" s="278">
        <v>35.933333333333344</v>
      </c>
      <c r="K217" s="276">
        <v>34.1</v>
      </c>
      <c r="L217" s="276">
        <v>32.4</v>
      </c>
      <c r="M217" s="276">
        <v>20.874210000000001</v>
      </c>
    </row>
    <row r="218" spans="1:13">
      <c r="A218" s="267">
        <v>209</v>
      </c>
      <c r="B218" s="276" t="s">
        <v>415</v>
      </c>
      <c r="C218" s="277">
        <v>60.1</v>
      </c>
      <c r="D218" s="278">
        <v>61.25</v>
      </c>
      <c r="E218" s="278">
        <v>58.6</v>
      </c>
      <c r="F218" s="278">
        <v>57.1</v>
      </c>
      <c r="G218" s="278">
        <v>54.45</v>
      </c>
      <c r="H218" s="278">
        <v>62.75</v>
      </c>
      <c r="I218" s="278">
        <v>65.400000000000006</v>
      </c>
      <c r="J218" s="278">
        <v>66.900000000000006</v>
      </c>
      <c r="K218" s="276">
        <v>63.9</v>
      </c>
      <c r="L218" s="276">
        <v>59.75</v>
      </c>
      <c r="M218" s="276">
        <v>81.917519999999996</v>
      </c>
    </row>
    <row r="219" spans="1:13">
      <c r="A219" s="267">
        <v>210</v>
      </c>
      <c r="B219" s="276" t="s">
        <v>117</v>
      </c>
      <c r="C219" s="277">
        <v>180.55</v>
      </c>
      <c r="D219" s="278">
        <v>180.5</v>
      </c>
      <c r="E219" s="278">
        <v>175.25</v>
      </c>
      <c r="F219" s="278">
        <v>169.95</v>
      </c>
      <c r="G219" s="278">
        <v>164.7</v>
      </c>
      <c r="H219" s="278">
        <v>185.8</v>
      </c>
      <c r="I219" s="278">
        <v>191.05</v>
      </c>
      <c r="J219" s="278">
        <v>196.35000000000002</v>
      </c>
      <c r="K219" s="276">
        <v>185.75</v>
      </c>
      <c r="L219" s="276">
        <v>175.2</v>
      </c>
      <c r="M219" s="276">
        <v>141.62276</v>
      </c>
    </row>
    <row r="220" spans="1:13">
      <c r="A220" s="267">
        <v>211</v>
      </c>
      <c r="B220" s="276" t="s">
        <v>118</v>
      </c>
      <c r="C220" s="277">
        <v>486.4</v>
      </c>
      <c r="D220" s="278">
        <v>485.84999999999997</v>
      </c>
      <c r="E220" s="278">
        <v>478.69999999999993</v>
      </c>
      <c r="F220" s="278">
        <v>470.99999999999994</v>
      </c>
      <c r="G220" s="278">
        <v>463.84999999999991</v>
      </c>
      <c r="H220" s="278">
        <v>493.54999999999995</v>
      </c>
      <c r="I220" s="278">
        <v>500.69999999999993</v>
      </c>
      <c r="J220" s="278">
        <v>508.4</v>
      </c>
      <c r="K220" s="276">
        <v>493</v>
      </c>
      <c r="L220" s="276">
        <v>478.15</v>
      </c>
      <c r="M220" s="276">
        <v>361.27377999999999</v>
      </c>
    </row>
    <row r="221" spans="1:13">
      <c r="A221" s="267">
        <v>213</v>
      </c>
      <c r="B221" s="276" t="s">
        <v>256</v>
      </c>
      <c r="C221" s="277">
        <v>1329.2</v>
      </c>
      <c r="D221" s="278">
        <v>1319.2666666666667</v>
      </c>
      <c r="E221" s="278">
        <v>1299.9333333333334</v>
      </c>
      <c r="F221" s="278">
        <v>1270.6666666666667</v>
      </c>
      <c r="G221" s="278">
        <v>1251.3333333333335</v>
      </c>
      <c r="H221" s="278">
        <v>1348.5333333333333</v>
      </c>
      <c r="I221" s="278">
        <v>1367.8666666666668</v>
      </c>
      <c r="J221" s="278">
        <v>1397.1333333333332</v>
      </c>
      <c r="K221" s="276">
        <v>1338.6</v>
      </c>
      <c r="L221" s="276">
        <v>1290</v>
      </c>
      <c r="M221" s="276">
        <v>9.5229800000000004</v>
      </c>
    </row>
    <row r="222" spans="1:13">
      <c r="A222" s="267">
        <v>214</v>
      </c>
      <c r="B222" s="276" t="s">
        <v>119</v>
      </c>
      <c r="C222" s="277">
        <v>448.95</v>
      </c>
      <c r="D222" s="278">
        <v>444.7</v>
      </c>
      <c r="E222" s="278">
        <v>438.4</v>
      </c>
      <c r="F222" s="278">
        <v>427.84999999999997</v>
      </c>
      <c r="G222" s="278">
        <v>421.54999999999995</v>
      </c>
      <c r="H222" s="278">
        <v>455.25</v>
      </c>
      <c r="I222" s="278">
        <v>461.55000000000007</v>
      </c>
      <c r="J222" s="278">
        <v>472.1</v>
      </c>
      <c r="K222" s="276">
        <v>451</v>
      </c>
      <c r="L222" s="276">
        <v>434.15</v>
      </c>
      <c r="M222" s="276">
        <v>21.42043</v>
      </c>
    </row>
    <row r="223" spans="1:13">
      <c r="A223" s="267">
        <v>215</v>
      </c>
      <c r="B223" s="276" t="s">
        <v>403</v>
      </c>
      <c r="C223" s="277">
        <v>2648.1</v>
      </c>
      <c r="D223" s="278">
        <v>2690.45</v>
      </c>
      <c r="E223" s="278">
        <v>2590.9499999999998</v>
      </c>
      <c r="F223" s="278">
        <v>2533.8000000000002</v>
      </c>
      <c r="G223" s="278">
        <v>2434.3000000000002</v>
      </c>
      <c r="H223" s="278">
        <v>2747.5999999999995</v>
      </c>
      <c r="I223" s="278">
        <v>2847.0999999999995</v>
      </c>
      <c r="J223" s="278">
        <v>2904.2499999999991</v>
      </c>
      <c r="K223" s="276">
        <v>2789.95</v>
      </c>
      <c r="L223" s="276">
        <v>2633.3</v>
      </c>
      <c r="M223" s="276">
        <v>4.6969999999999998E-2</v>
      </c>
    </row>
    <row r="224" spans="1:13">
      <c r="A224" s="267">
        <v>216</v>
      </c>
      <c r="B224" s="276" t="s">
        <v>257</v>
      </c>
      <c r="C224" s="277">
        <v>37.4</v>
      </c>
      <c r="D224" s="278">
        <v>37.4</v>
      </c>
      <c r="E224" s="278">
        <v>37.099999999999994</v>
      </c>
      <c r="F224" s="278">
        <v>36.799999999999997</v>
      </c>
      <c r="G224" s="278">
        <v>36.499999999999993</v>
      </c>
      <c r="H224" s="278">
        <v>37.699999999999996</v>
      </c>
      <c r="I224" s="278">
        <v>37.999999999999993</v>
      </c>
      <c r="J224" s="278">
        <v>38.299999999999997</v>
      </c>
      <c r="K224" s="276">
        <v>37.700000000000003</v>
      </c>
      <c r="L224" s="276">
        <v>37.1</v>
      </c>
      <c r="M224" s="276">
        <v>11.41085</v>
      </c>
    </row>
    <row r="225" spans="1:13">
      <c r="A225" s="267">
        <v>217</v>
      </c>
      <c r="B225" s="276" t="s">
        <v>120</v>
      </c>
      <c r="C225" s="277">
        <v>9.3000000000000007</v>
      </c>
      <c r="D225" s="278">
        <v>9.4666666666666668</v>
      </c>
      <c r="E225" s="278">
        <v>8.9333333333333336</v>
      </c>
      <c r="F225" s="278">
        <v>8.5666666666666664</v>
      </c>
      <c r="G225" s="278">
        <v>8.0333333333333332</v>
      </c>
      <c r="H225" s="278">
        <v>9.8333333333333339</v>
      </c>
      <c r="I225" s="278">
        <v>10.366666666666669</v>
      </c>
      <c r="J225" s="278">
        <v>10.733333333333334</v>
      </c>
      <c r="K225" s="276">
        <v>10</v>
      </c>
      <c r="L225" s="276">
        <v>9.1</v>
      </c>
      <c r="M225" s="276">
        <v>6357.2984800000004</v>
      </c>
    </row>
    <row r="226" spans="1:13">
      <c r="A226" s="267">
        <v>218</v>
      </c>
      <c r="B226" s="276" t="s">
        <v>404</v>
      </c>
      <c r="C226" s="277">
        <v>33.200000000000003</v>
      </c>
      <c r="D226" s="278">
        <v>32.75</v>
      </c>
      <c r="E226" s="278">
        <v>31.75</v>
      </c>
      <c r="F226" s="278">
        <v>30.3</v>
      </c>
      <c r="G226" s="278">
        <v>29.3</v>
      </c>
      <c r="H226" s="278">
        <v>34.200000000000003</v>
      </c>
      <c r="I226" s="278">
        <v>35.200000000000003</v>
      </c>
      <c r="J226" s="278">
        <v>36.65</v>
      </c>
      <c r="K226" s="276">
        <v>33.75</v>
      </c>
      <c r="L226" s="276">
        <v>31.3</v>
      </c>
      <c r="M226" s="276">
        <v>50.433190000000003</v>
      </c>
    </row>
    <row r="227" spans="1:13">
      <c r="A227" s="267">
        <v>219</v>
      </c>
      <c r="B227" s="276" t="s">
        <v>121</v>
      </c>
      <c r="C227" s="277">
        <v>33.6</v>
      </c>
      <c r="D227" s="278">
        <v>33.666666666666664</v>
      </c>
      <c r="E227" s="278">
        <v>33.333333333333329</v>
      </c>
      <c r="F227" s="278">
        <v>33.066666666666663</v>
      </c>
      <c r="G227" s="278">
        <v>32.733333333333327</v>
      </c>
      <c r="H227" s="278">
        <v>33.93333333333333</v>
      </c>
      <c r="I227" s="278">
        <v>34.266666666666659</v>
      </c>
      <c r="J227" s="278">
        <v>34.533333333333331</v>
      </c>
      <c r="K227" s="276">
        <v>34</v>
      </c>
      <c r="L227" s="276">
        <v>33.4</v>
      </c>
      <c r="M227" s="276">
        <v>202.16603000000001</v>
      </c>
    </row>
    <row r="228" spans="1:13">
      <c r="A228" s="267">
        <v>220</v>
      </c>
      <c r="B228" s="276" t="s">
        <v>416</v>
      </c>
      <c r="C228" s="277">
        <v>208.25</v>
      </c>
      <c r="D228" s="278">
        <v>209.43333333333331</v>
      </c>
      <c r="E228" s="278">
        <v>205.41666666666663</v>
      </c>
      <c r="F228" s="278">
        <v>202.58333333333331</v>
      </c>
      <c r="G228" s="278">
        <v>198.56666666666663</v>
      </c>
      <c r="H228" s="278">
        <v>212.26666666666662</v>
      </c>
      <c r="I228" s="278">
        <v>216.28333333333333</v>
      </c>
      <c r="J228" s="278">
        <v>219.11666666666662</v>
      </c>
      <c r="K228" s="276">
        <v>213.45</v>
      </c>
      <c r="L228" s="276">
        <v>206.6</v>
      </c>
      <c r="M228" s="276">
        <v>7.7197100000000001</v>
      </c>
    </row>
    <row r="229" spans="1:13">
      <c r="A229" s="267">
        <v>221</v>
      </c>
      <c r="B229" s="276" t="s">
        <v>405</v>
      </c>
      <c r="C229" s="277">
        <v>774.85</v>
      </c>
      <c r="D229" s="278">
        <v>781.30000000000007</v>
      </c>
      <c r="E229" s="278">
        <v>763.65000000000009</v>
      </c>
      <c r="F229" s="278">
        <v>752.45</v>
      </c>
      <c r="G229" s="278">
        <v>734.80000000000007</v>
      </c>
      <c r="H229" s="278">
        <v>792.50000000000011</v>
      </c>
      <c r="I229" s="278">
        <v>810.15</v>
      </c>
      <c r="J229" s="278">
        <v>821.35000000000014</v>
      </c>
      <c r="K229" s="276">
        <v>798.95</v>
      </c>
      <c r="L229" s="276">
        <v>770.1</v>
      </c>
      <c r="M229" s="276">
        <v>0.31900000000000001</v>
      </c>
    </row>
    <row r="230" spans="1:13">
      <c r="A230" s="267">
        <v>222</v>
      </c>
      <c r="B230" s="276" t="s">
        <v>406</v>
      </c>
      <c r="C230" s="277">
        <v>6.05</v>
      </c>
      <c r="D230" s="278">
        <v>6.083333333333333</v>
      </c>
      <c r="E230" s="278">
        <v>6.0166666666666657</v>
      </c>
      <c r="F230" s="278">
        <v>5.9833333333333325</v>
      </c>
      <c r="G230" s="278">
        <v>5.9166666666666652</v>
      </c>
      <c r="H230" s="278">
        <v>6.1166666666666663</v>
      </c>
      <c r="I230" s="278">
        <v>6.1833333333333345</v>
      </c>
      <c r="J230" s="278">
        <v>6.2166666666666668</v>
      </c>
      <c r="K230" s="276">
        <v>6.15</v>
      </c>
      <c r="L230" s="276">
        <v>6.05</v>
      </c>
      <c r="M230" s="276">
        <v>9.5234199999999998</v>
      </c>
    </row>
    <row r="231" spans="1:13">
      <c r="A231" s="267">
        <v>223</v>
      </c>
      <c r="B231" s="276" t="s">
        <v>122</v>
      </c>
      <c r="C231" s="277">
        <v>439</v>
      </c>
      <c r="D231" s="278">
        <v>436.86666666666662</v>
      </c>
      <c r="E231" s="278">
        <v>431.73333333333323</v>
      </c>
      <c r="F231" s="278">
        <v>424.46666666666664</v>
      </c>
      <c r="G231" s="278">
        <v>419.33333333333326</v>
      </c>
      <c r="H231" s="278">
        <v>444.13333333333321</v>
      </c>
      <c r="I231" s="278">
        <v>449.26666666666654</v>
      </c>
      <c r="J231" s="278">
        <v>456.53333333333319</v>
      </c>
      <c r="K231" s="276">
        <v>442</v>
      </c>
      <c r="L231" s="276">
        <v>429.6</v>
      </c>
      <c r="M231" s="276">
        <v>23.022179999999999</v>
      </c>
    </row>
    <row r="232" spans="1:13">
      <c r="A232" s="267">
        <v>224</v>
      </c>
      <c r="B232" s="276" t="s">
        <v>407</v>
      </c>
      <c r="C232" s="277">
        <v>112.55</v>
      </c>
      <c r="D232" s="278">
        <v>106.46666666666665</v>
      </c>
      <c r="E232" s="278">
        <v>100.38333333333331</v>
      </c>
      <c r="F232" s="278">
        <v>88.216666666666654</v>
      </c>
      <c r="G232" s="278">
        <v>82.133333333333312</v>
      </c>
      <c r="H232" s="278">
        <v>118.63333333333331</v>
      </c>
      <c r="I232" s="278">
        <v>124.71666666666665</v>
      </c>
      <c r="J232" s="278">
        <v>136.88333333333333</v>
      </c>
      <c r="K232" s="276">
        <v>112.55</v>
      </c>
      <c r="L232" s="276">
        <v>94.3</v>
      </c>
      <c r="M232" s="276">
        <v>43.155569999999997</v>
      </c>
    </row>
    <row r="233" spans="1:13">
      <c r="A233" s="267">
        <v>225</v>
      </c>
      <c r="B233" s="276" t="s">
        <v>1603</v>
      </c>
      <c r="C233" s="277">
        <v>994.95</v>
      </c>
      <c r="D233" s="278">
        <v>984.65</v>
      </c>
      <c r="E233" s="278">
        <v>970.3</v>
      </c>
      <c r="F233" s="278">
        <v>945.65</v>
      </c>
      <c r="G233" s="278">
        <v>931.3</v>
      </c>
      <c r="H233" s="278">
        <v>1009.3</v>
      </c>
      <c r="I233" s="278">
        <v>1023.6500000000001</v>
      </c>
      <c r="J233" s="278">
        <v>1048.3</v>
      </c>
      <c r="K233" s="276">
        <v>999</v>
      </c>
      <c r="L233" s="276">
        <v>960</v>
      </c>
      <c r="M233" s="276">
        <v>0.71572999999999998</v>
      </c>
    </row>
    <row r="234" spans="1:13">
      <c r="A234" s="267">
        <v>226</v>
      </c>
      <c r="B234" s="276" t="s">
        <v>260</v>
      </c>
      <c r="C234" s="277">
        <v>120.15</v>
      </c>
      <c r="D234" s="278">
        <v>118.96666666666665</v>
      </c>
      <c r="E234" s="278">
        <v>115.18333333333331</v>
      </c>
      <c r="F234" s="278">
        <v>110.21666666666665</v>
      </c>
      <c r="G234" s="278">
        <v>106.43333333333331</v>
      </c>
      <c r="H234" s="278">
        <v>123.93333333333331</v>
      </c>
      <c r="I234" s="278">
        <v>127.71666666666664</v>
      </c>
      <c r="J234" s="278">
        <v>132.68333333333331</v>
      </c>
      <c r="K234" s="276">
        <v>122.75</v>
      </c>
      <c r="L234" s="276">
        <v>114</v>
      </c>
      <c r="M234" s="276">
        <v>120.79563</v>
      </c>
    </row>
    <row r="235" spans="1:13">
      <c r="A235" s="267">
        <v>227</v>
      </c>
      <c r="B235" s="276" t="s">
        <v>412</v>
      </c>
      <c r="C235" s="277">
        <v>134.19999999999999</v>
      </c>
      <c r="D235" s="278">
        <v>131.36666666666667</v>
      </c>
      <c r="E235" s="278">
        <v>127.83333333333334</v>
      </c>
      <c r="F235" s="278">
        <v>121.46666666666667</v>
      </c>
      <c r="G235" s="278">
        <v>117.93333333333334</v>
      </c>
      <c r="H235" s="278">
        <v>137.73333333333335</v>
      </c>
      <c r="I235" s="278">
        <v>141.26666666666665</v>
      </c>
      <c r="J235" s="278">
        <v>147.63333333333335</v>
      </c>
      <c r="K235" s="276">
        <v>134.9</v>
      </c>
      <c r="L235" s="276">
        <v>125</v>
      </c>
      <c r="M235" s="276">
        <v>43.304549999999999</v>
      </c>
    </row>
    <row r="236" spans="1:13">
      <c r="A236" s="267">
        <v>228</v>
      </c>
      <c r="B236" s="276" t="s">
        <v>1615</v>
      </c>
      <c r="C236" s="277">
        <v>4859.5</v>
      </c>
      <c r="D236" s="278">
        <v>4859.2666666666664</v>
      </c>
      <c r="E236" s="278">
        <v>4730.2333333333327</v>
      </c>
      <c r="F236" s="278">
        <v>4600.9666666666662</v>
      </c>
      <c r="G236" s="278">
        <v>4471.9333333333325</v>
      </c>
      <c r="H236" s="278">
        <v>4988.5333333333328</v>
      </c>
      <c r="I236" s="278">
        <v>5117.5666666666657</v>
      </c>
      <c r="J236" s="278">
        <v>5246.833333333333</v>
      </c>
      <c r="K236" s="276">
        <v>4988.3</v>
      </c>
      <c r="L236" s="276">
        <v>4730</v>
      </c>
      <c r="M236" s="276">
        <v>0.50675000000000003</v>
      </c>
    </row>
    <row r="237" spans="1:13">
      <c r="A237" s="267">
        <v>229</v>
      </c>
      <c r="B237" s="276" t="s">
        <v>259</v>
      </c>
      <c r="C237" s="277">
        <v>64.400000000000006</v>
      </c>
      <c r="D237" s="278">
        <v>63.95000000000001</v>
      </c>
      <c r="E237" s="278">
        <v>62.700000000000017</v>
      </c>
      <c r="F237" s="278">
        <v>61.000000000000007</v>
      </c>
      <c r="G237" s="278">
        <v>59.750000000000014</v>
      </c>
      <c r="H237" s="278">
        <v>65.65000000000002</v>
      </c>
      <c r="I237" s="278">
        <v>66.900000000000006</v>
      </c>
      <c r="J237" s="278">
        <v>68.600000000000023</v>
      </c>
      <c r="K237" s="276">
        <v>65.2</v>
      </c>
      <c r="L237" s="276">
        <v>62.25</v>
      </c>
      <c r="M237" s="276">
        <v>25.384509999999999</v>
      </c>
    </row>
    <row r="238" spans="1:13">
      <c r="A238" s="267">
        <v>230</v>
      </c>
      <c r="B238" s="276" t="s">
        <v>123</v>
      </c>
      <c r="C238" s="277">
        <v>1643.7</v>
      </c>
      <c r="D238" s="278">
        <v>1633.1499999999999</v>
      </c>
      <c r="E238" s="278">
        <v>1596.2999999999997</v>
      </c>
      <c r="F238" s="278">
        <v>1548.8999999999999</v>
      </c>
      <c r="G238" s="278">
        <v>1512.0499999999997</v>
      </c>
      <c r="H238" s="278">
        <v>1680.5499999999997</v>
      </c>
      <c r="I238" s="278">
        <v>1717.3999999999996</v>
      </c>
      <c r="J238" s="278">
        <v>1764.7999999999997</v>
      </c>
      <c r="K238" s="276">
        <v>1670</v>
      </c>
      <c r="L238" s="276">
        <v>1585.75</v>
      </c>
      <c r="M238" s="276">
        <v>21.580780000000001</v>
      </c>
    </row>
    <row r="239" spans="1:13">
      <c r="A239" s="267">
        <v>231</v>
      </c>
      <c r="B239" s="276" t="s">
        <v>1622</v>
      </c>
      <c r="C239" s="277">
        <v>257.3</v>
      </c>
      <c r="D239" s="278">
        <v>257.75</v>
      </c>
      <c r="E239" s="278">
        <v>255.05</v>
      </c>
      <c r="F239" s="278">
        <v>252.8</v>
      </c>
      <c r="G239" s="278">
        <v>250.10000000000002</v>
      </c>
      <c r="H239" s="278">
        <v>260</v>
      </c>
      <c r="I239" s="278">
        <v>262.70000000000005</v>
      </c>
      <c r="J239" s="278">
        <v>264.95</v>
      </c>
      <c r="K239" s="276">
        <v>260.45</v>
      </c>
      <c r="L239" s="276">
        <v>255.5</v>
      </c>
      <c r="M239" s="276">
        <v>0.69974999999999998</v>
      </c>
    </row>
    <row r="240" spans="1:13">
      <c r="A240" s="267">
        <v>232</v>
      </c>
      <c r="B240" s="276" t="s">
        <v>418</v>
      </c>
      <c r="C240" s="277">
        <v>295.05</v>
      </c>
      <c r="D240" s="278">
        <v>297.33333333333331</v>
      </c>
      <c r="E240" s="278">
        <v>292.21666666666664</v>
      </c>
      <c r="F240" s="278">
        <v>289.38333333333333</v>
      </c>
      <c r="G240" s="278">
        <v>284.26666666666665</v>
      </c>
      <c r="H240" s="278">
        <v>300.16666666666663</v>
      </c>
      <c r="I240" s="278">
        <v>305.2833333333333</v>
      </c>
      <c r="J240" s="278">
        <v>308.11666666666662</v>
      </c>
      <c r="K240" s="276">
        <v>302.45</v>
      </c>
      <c r="L240" s="276">
        <v>294.5</v>
      </c>
      <c r="M240" s="276">
        <v>7.7090000000000006E-2</v>
      </c>
    </row>
    <row r="241" spans="1:13">
      <c r="A241" s="267">
        <v>233</v>
      </c>
      <c r="B241" s="276" t="s">
        <v>124</v>
      </c>
      <c r="C241" s="277">
        <v>784.15</v>
      </c>
      <c r="D241" s="278">
        <v>783.38333333333333</v>
      </c>
      <c r="E241" s="278">
        <v>773.01666666666665</v>
      </c>
      <c r="F241" s="278">
        <v>761.88333333333333</v>
      </c>
      <c r="G241" s="278">
        <v>751.51666666666665</v>
      </c>
      <c r="H241" s="278">
        <v>794.51666666666665</v>
      </c>
      <c r="I241" s="278">
        <v>804.88333333333321</v>
      </c>
      <c r="J241" s="278">
        <v>816.01666666666665</v>
      </c>
      <c r="K241" s="276">
        <v>793.75</v>
      </c>
      <c r="L241" s="276">
        <v>772.25</v>
      </c>
      <c r="M241" s="276">
        <v>148.73173</v>
      </c>
    </row>
    <row r="242" spans="1:13">
      <c r="A242" s="267">
        <v>234</v>
      </c>
      <c r="B242" s="276" t="s">
        <v>419</v>
      </c>
      <c r="C242" s="277">
        <v>81.55</v>
      </c>
      <c r="D242" s="278">
        <v>81.733333333333334</v>
      </c>
      <c r="E242" s="278">
        <v>80.466666666666669</v>
      </c>
      <c r="F242" s="278">
        <v>79.38333333333334</v>
      </c>
      <c r="G242" s="278">
        <v>78.116666666666674</v>
      </c>
      <c r="H242" s="278">
        <v>82.816666666666663</v>
      </c>
      <c r="I242" s="278">
        <v>84.083333333333343</v>
      </c>
      <c r="J242" s="278">
        <v>85.166666666666657</v>
      </c>
      <c r="K242" s="276">
        <v>83</v>
      </c>
      <c r="L242" s="276">
        <v>80.650000000000006</v>
      </c>
      <c r="M242" s="276">
        <v>6.3246799999999999</v>
      </c>
    </row>
    <row r="243" spans="1:13">
      <c r="A243" s="267">
        <v>235</v>
      </c>
      <c r="B243" s="276" t="s">
        <v>125</v>
      </c>
      <c r="C243" s="277">
        <v>185.5</v>
      </c>
      <c r="D243" s="278">
        <v>184.54999999999998</v>
      </c>
      <c r="E243" s="278">
        <v>182.34999999999997</v>
      </c>
      <c r="F243" s="278">
        <v>179.2</v>
      </c>
      <c r="G243" s="278">
        <v>176.99999999999997</v>
      </c>
      <c r="H243" s="278">
        <v>187.69999999999996</v>
      </c>
      <c r="I243" s="278">
        <v>189.89999999999995</v>
      </c>
      <c r="J243" s="278">
        <v>193.04999999999995</v>
      </c>
      <c r="K243" s="276">
        <v>186.75</v>
      </c>
      <c r="L243" s="276">
        <v>181.4</v>
      </c>
      <c r="M243" s="276">
        <v>77.136669999999995</v>
      </c>
    </row>
    <row r="244" spans="1:13">
      <c r="A244" s="267">
        <v>236</v>
      </c>
      <c r="B244" s="276" t="s">
        <v>126</v>
      </c>
      <c r="C244" s="277">
        <v>1123.7</v>
      </c>
      <c r="D244" s="278">
        <v>1127.1166666666666</v>
      </c>
      <c r="E244" s="278">
        <v>1109.2333333333331</v>
      </c>
      <c r="F244" s="278">
        <v>1094.7666666666667</v>
      </c>
      <c r="G244" s="278">
        <v>1076.8833333333332</v>
      </c>
      <c r="H244" s="278">
        <v>1141.583333333333</v>
      </c>
      <c r="I244" s="278">
        <v>1159.4666666666667</v>
      </c>
      <c r="J244" s="278">
        <v>1173.9333333333329</v>
      </c>
      <c r="K244" s="276">
        <v>1145</v>
      </c>
      <c r="L244" s="276">
        <v>1112.6500000000001</v>
      </c>
      <c r="M244" s="276">
        <v>128.13968</v>
      </c>
    </row>
    <row r="245" spans="1:13">
      <c r="A245" s="267">
        <v>237</v>
      </c>
      <c r="B245" s="276" t="s">
        <v>1645</v>
      </c>
      <c r="C245" s="277">
        <v>590.4</v>
      </c>
      <c r="D245" s="278">
        <v>591.13333333333333</v>
      </c>
      <c r="E245" s="278">
        <v>585.26666666666665</v>
      </c>
      <c r="F245" s="278">
        <v>580.13333333333333</v>
      </c>
      <c r="G245" s="278">
        <v>574.26666666666665</v>
      </c>
      <c r="H245" s="278">
        <v>596.26666666666665</v>
      </c>
      <c r="I245" s="278">
        <v>602.13333333333321</v>
      </c>
      <c r="J245" s="278">
        <v>607.26666666666665</v>
      </c>
      <c r="K245" s="276">
        <v>597</v>
      </c>
      <c r="L245" s="276">
        <v>586</v>
      </c>
      <c r="M245" s="276">
        <v>0.1169</v>
      </c>
    </row>
    <row r="246" spans="1:13">
      <c r="A246" s="267">
        <v>238</v>
      </c>
      <c r="B246" s="276" t="s">
        <v>420</v>
      </c>
      <c r="C246" s="277">
        <v>269</v>
      </c>
      <c r="D246" s="278">
        <v>271.7833333333333</v>
      </c>
      <c r="E246" s="278">
        <v>264.76666666666659</v>
      </c>
      <c r="F246" s="278">
        <v>260.5333333333333</v>
      </c>
      <c r="G246" s="278">
        <v>253.51666666666659</v>
      </c>
      <c r="H246" s="278">
        <v>276.01666666666659</v>
      </c>
      <c r="I246" s="278">
        <v>283.03333333333325</v>
      </c>
      <c r="J246" s="278">
        <v>287.26666666666659</v>
      </c>
      <c r="K246" s="276">
        <v>278.8</v>
      </c>
      <c r="L246" s="276">
        <v>267.55</v>
      </c>
      <c r="M246" s="276">
        <v>8.3216999999999999</v>
      </c>
    </row>
    <row r="247" spans="1:13">
      <c r="A247" s="267">
        <v>239</v>
      </c>
      <c r="B247" s="276" t="s">
        <v>421</v>
      </c>
      <c r="C247" s="277">
        <v>258.3</v>
      </c>
      <c r="D247" s="278">
        <v>257.91666666666669</v>
      </c>
      <c r="E247" s="278">
        <v>252.38333333333338</v>
      </c>
      <c r="F247" s="278">
        <v>246.4666666666667</v>
      </c>
      <c r="G247" s="278">
        <v>240.93333333333339</v>
      </c>
      <c r="H247" s="278">
        <v>263.83333333333337</v>
      </c>
      <c r="I247" s="278">
        <v>269.36666666666667</v>
      </c>
      <c r="J247" s="278">
        <v>275.28333333333336</v>
      </c>
      <c r="K247" s="276">
        <v>263.45</v>
      </c>
      <c r="L247" s="276">
        <v>252</v>
      </c>
      <c r="M247" s="276">
        <v>5.0411999999999999</v>
      </c>
    </row>
    <row r="248" spans="1:13">
      <c r="A248" s="267">
        <v>240</v>
      </c>
      <c r="B248" s="276" t="s">
        <v>417</v>
      </c>
      <c r="C248" s="277">
        <v>9.4</v>
      </c>
      <c r="D248" s="278">
        <v>9.4500000000000011</v>
      </c>
      <c r="E248" s="278">
        <v>9.3500000000000014</v>
      </c>
      <c r="F248" s="278">
        <v>9.3000000000000007</v>
      </c>
      <c r="G248" s="278">
        <v>9.2000000000000011</v>
      </c>
      <c r="H248" s="278">
        <v>9.5000000000000018</v>
      </c>
      <c r="I248" s="278">
        <v>9.6</v>
      </c>
      <c r="J248" s="278">
        <v>9.6500000000000021</v>
      </c>
      <c r="K248" s="276">
        <v>9.5500000000000007</v>
      </c>
      <c r="L248" s="276">
        <v>9.4</v>
      </c>
      <c r="M248" s="276">
        <v>11.20687</v>
      </c>
    </row>
    <row r="249" spans="1:13">
      <c r="A249" s="267">
        <v>241</v>
      </c>
      <c r="B249" s="276" t="s">
        <v>127</v>
      </c>
      <c r="C249" s="277">
        <v>84.95</v>
      </c>
      <c r="D249" s="278">
        <v>85.483333333333334</v>
      </c>
      <c r="E249" s="278">
        <v>83.966666666666669</v>
      </c>
      <c r="F249" s="278">
        <v>82.983333333333334</v>
      </c>
      <c r="G249" s="278">
        <v>81.466666666666669</v>
      </c>
      <c r="H249" s="278">
        <v>86.466666666666669</v>
      </c>
      <c r="I249" s="278">
        <v>87.983333333333348</v>
      </c>
      <c r="J249" s="278">
        <v>88.966666666666669</v>
      </c>
      <c r="K249" s="276">
        <v>87</v>
      </c>
      <c r="L249" s="276">
        <v>84.5</v>
      </c>
      <c r="M249" s="276">
        <v>250.35014000000001</v>
      </c>
    </row>
    <row r="250" spans="1:13">
      <c r="A250" s="267">
        <v>242</v>
      </c>
      <c r="B250" s="276" t="s">
        <v>262</v>
      </c>
      <c r="C250" s="277">
        <v>2102.35</v>
      </c>
      <c r="D250" s="278">
        <v>2098.5166666666669</v>
      </c>
      <c r="E250" s="278">
        <v>2073.0333333333338</v>
      </c>
      <c r="F250" s="278">
        <v>2043.7166666666667</v>
      </c>
      <c r="G250" s="278">
        <v>2018.2333333333336</v>
      </c>
      <c r="H250" s="278">
        <v>2127.8333333333339</v>
      </c>
      <c r="I250" s="278">
        <v>2153.3166666666666</v>
      </c>
      <c r="J250" s="278">
        <v>2182.6333333333341</v>
      </c>
      <c r="K250" s="276">
        <v>2124</v>
      </c>
      <c r="L250" s="276">
        <v>2069.1999999999998</v>
      </c>
      <c r="M250" s="276">
        <v>8.5922499999999999</v>
      </c>
    </row>
    <row r="251" spans="1:13">
      <c r="A251" s="267">
        <v>243</v>
      </c>
      <c r="B251" s="276" t="s">
        <v>408</v>
      </c>
      <c r="C251" s="277">
        <v>113.4</v>
      </c>
      <c r="D251" s="278">
        <v>113.25</v>
      </c>
      <c r="E251" s="278">
        <v>111.65</v>
      </c>
      <c r="F251" s="278">
        <v>109.9</v>
      </c>
      <c r="G251" s="278">
        <v>108.30000000000001</v>
      </c>
      <c r="H251" s="278">
        <v>115</v>
      </c>
      <c r="I251" s="278">
        <v>116.6</v>
      </c>
      <c r="J251" s="278">
        <v>118.35</v>
      </c>
      <c r="K251" s="276">
        <v>114.85</v>
      </c>
      <c r="L251" s="276">
        <v>111.5</v>
      </c>
      <c r="M251" s="276">
        <v>7.2317600000000004</v>
      </c>
    </row>
    <row r="252" spans="1:13">
      <c r="A252" s="267">
        <v>244</v>
      </c>
      <c r="B252" s="276" t="s">
        <v>409</v>
      </c>
      <c r="C252" s="277">
        <v>81.7</v>
      </c>
      <c r="D252" s="278">
        <v>82.016666666666666</v>
      </c>
      <c r="E252" s="278">
        <v>81.183333333333337</v>
      </c>
      <c r="F252" s="278">
        <v>80.666666666666671</v>
      </c>
      <c r="G252" s="278">
        <v>79.833333333333343</v>
      </c>
      <c r="H252" s="278">
        <v>82.533333333333331</v>
      </c>
      <c r="I252" s="278">
        <v>83.366666666666674</v>
      </c>
      <c r="J252" s="278">
        <v>83.883333333333326</v>
      </c>
      <c r="K252" s="276">
        <v>82.85</v>
      </c>
      <c r="L252" s="276">
        <v>81.5</v>
      </c>
      <c r="M252" s="276">
        <v>2.1674899999999999</v>
      </c>
    </row>
    <row r="253" spans="1:13">
      <c r="A253" s="267">
        <v>245</v>
      </c>
      <c r="B253" s="276" t="s">
        <v>2931</v>
      </c>
      <c r="C253" s="277">
        <v>1380.3</v>
      </c>
      <c r="D253" s="278">
        <v>1386.6333333333332</v>
      </c>
      <c r="E253" s="278">
        <v>1366.2666666666664</v>
      </c>
      <c r="F253" s="278">
        <v>1352.2333333333331</v>
      </c>
      <c r="G253" s="278">
        <v>1331.8666666666663</v>
      </c>
      <c r="H253" s="278">
        <v>1400.6666666666665</v>
      </c>
      <c r="I253" s="278">
        <v>1421.0333333333333</v>
      </c>
      <c r="J253" s="278">
        <v>1435.0666666666666</v>
      </c>
      <c r="K253" s="276">
        <v>1407</v>
      </c>
      <c r="L253" s="276">
        <v>1372.6</v>
      </c>
      <c r="M253" s="276">
        <v>4.1871200000000002</v>
      </c>
    </row>
    <row r="254" spans="1:13">
      <c r="A254" s="267">
        <v>246</v>
      </c>
      <c r="B254" s="276" t="s">
        <v>402</v>
      </c>
      <c r="C254" s="277">
        <v>456.45</v>
      </c>
      <c r="D254" s="278">
        <v>455.95</v>
      </c>
      <c r="E254" s="278">
        <v>451.59999999999997</v>
      </c>
      <c r="F254" s="278">
        <v>446.75</v>
      </c>
      <c r="G254" s="278">
        <v>442.4</v>
      </c>
      <c r="H254" s="278">
        <v>460.79999999999995</v>
      </c>
      <c r="I254" s="278">
        <v>465.15</v>
      </c>
      <c r="J254" s="278">
        <v>469.99999999999994</v>
      </c>
      <c r="K254" s="276">
        <v>460.3</v>
      </c>
      <c r="L254" s="276">
        <v>451.1</v>
      </c>
      <c r="M254" s="276">
        <v>3.11409</v>
      </c>
    </row>
    <row r="255" spans="1:13">
      <c r="A255" s="267">
        <v>247</v>
      </c>
      <c r="B255" s="276" t="s">
        <v>128</v>
      </c>
      <c r="C255" s="277">
        <v>187.35</v>
      </c>
      <c r="D255" s="278">
        <v>187.71666666666667</v>
      </c>
      <c r="E255" s="278">
        <v>186.03333333333333</v>
      </c>
      <c r="F255" s="278">
        <v>184.71666666666667</v>
      </c>
      <c r="G255" s="278">
        <v>183.03333333333333</v>
      </c>
      <c r="H255" s="278">
        <v>189.03333333333333</v>
      </c>
      <c r="I255" s="278">
        <v>190.71666666666667</v>
      </c>
      <c r="J255" s="278">
        <v>192.03333333333333</v>
      </c>
      <c r="K255" s="276">
        <v>189.4</v>
      </c>
      <c r="L255" s="276">
        <v>186.4</v>
      </c>
      <c r="M255" s="276">
        <v>209.50588999999999</v>
      </c>
    </row>
    <row r="256" spans="1:13">
      <c r="A256" s="267">
        <v>248</v>
      </c>
      <c r="B256" s="276" t="s">
        <v>413</v>
      </c>
      <c r="C256" s="277">
        <v>261.55</v>
      </c>
      <c r="D256" s="278">
        <v>259.39999999999998</v>
      </c>
      <c r="E256" s="278">
        <v>250.79999999999995</v>
      </c>
      <c r="F256" s="278">
        <v>240.04999999999998</v>
      </c>
      <c r="G256" s="278">
        <v>231.44999999999996</v>
      </c>
      <c r="H256" s="278">
        <v>270.14999999999998</v>
      </c>
      <c r="I256" s="278">
        <v>278.75</v>
      </c>
      <c r="J256" s="278">
        <v>289.49999999999994</v>
      </c>
      <c r="K256" s="276">
        <v>268</v>
      </c>
      <c r="L256" s="276">
        <v>248.65</v>
      </c>
      <c r="M256" s="276">
        <v>2.7939099999999999</v>
      </c>
    </row>
    <row r="257" spans="1:13">
      <c r="A257" s="267">
        <v>249</v>
      </c>
      <c r="B257" s="276" t="s">
        <v>411</v>
      </c>
      <c r="C257" s="277">
        <v>123.2</v>
      </c>
      <c r="D257" s="278">
        <v>123.28333333333335</v>
      </c>
      <c r="E257" s="278">
        <v>122.16666666666669</v>
      </c>
      <c r="F257" s="278">
        <v>121.13333333333334</v>
      </c>
      <c r="G257" s="278">
        <v>120.01666666666668</v>
      </c>
      <c r="H257" s="278">
        <v>124.31666666666669</v>
      </c>
      <c r="I257" s="278">
        <v>125.43333333333334</v>
      </c>
      <c r="J257" s="278">
        <v>126.4666666666667</v>
      </c>
      <c r="K257" s="276">
        <v>124.4</v>
      </c>
      <c r="L257" s="276">
        <v>122.25</v>
      </c>
      <c r="M257" s="276">
        <v>4.0366999999999997</v>
      </c>
    </row>
    <row r="258" spans="1:13">
      <c r="A258" s="267">
        <v>250</v>
      </c>
      <c r="B258" s="276" t="s">
        <v>431</v>
      </c>
      <c r="C258" s="277">
        <v>15.85</v>
      </c>
      <c r="D258" s="278">
        <v>15.800000000000002</v>
      </c>
      <c r="E258" s="278">
        <v>15.600000000000005</v>
      </c>
      <c r="F258" s="278">
        <v>15.350000000000003</v>
      </c>
      <c r="G258" s="278">
        <v>15.150000000000006</v>
      </c>
      <c r="H258" s="278">
        <v>16.050000000000004</v>
      </c>
      <c r="I258" s="278">
        <v>16.250000000000004</v>
      </c>
      <c r="J258" s="278">
        <v>16.500000000000004</v>
      </c>
      <c r="K258" s="276">
        <v>16</v>
      </c>
      <c r="L258" s="276">
        <v>15.55</v>
      </c>
      <c r="M258" s="276">
        <v>14.869339999999999</v>
      </c>
    </row>
    <row r="259" spans="1:13">
      <c r="A259" s="267">
        <v>251</v>
      </c>
      <c r="B259" s="276" t="s">
        <v>428</v>
      </c>
      <c r="C259" s="277">
        <v>37.200000000000003</v>
      </c>
      <c r="D259" s="278">
        <v>37.15</v>
      </c>
      <c r="E259" s="278">
        <v>36.799999999999997</v>
      </c>
      <c r="F259" s="278">
        <v>36.4</v>
      </c>
      <c r="G259" s="278">
        <v>36.049999999999997</v>
      </c>
      <c r="H259" s="278">
        <v>37.549999999999997</v>
      </c>
      <c r="I259" s="278">
        <v>37.900000000000006</v>
      </c>
      <c r="J259" s="278">
        <v>38.299999999999997</v>
      </c>
      <c r="K259" s="276">
        <v>37.5</v>
      </c>
      <c r="L259" s="276">
        <v>36.75</v>
      </c>
      <c r="M259" s="276">
        <v>3.0001799999999998</v>
      </c>
    </row>
    <row r="260" spans="1:13">
      <c r="A260" s="267">
        <v>252</v>
      </c>
      <c r="B260" s="276" t="s">
        <v>429</v>
      </c>
      <c r="C260" s="277">
        <v>89.55</v>
      </c>
      <c r="D260" s="278">
        <v>89.383333333333326</v>
      </c>
      <c r="E260" s="278">
        <v>87.966666666666654</v>
      </c>
      <c r="F260" s="278">
        <v>86.383333333333326</v>
      </c>
      <c r="G260" s="278">
        <v>84.966666666666654</v>
      </c>
      <c r="H260" s="278">
        <v>90.966666666666654</v>
      </c>
      <c r="I260" s="278">
        <v>92.38333333333334</v>
      </c>
      <c r="J260" s="278">
        <v>93.966666666666654</v>
      </c>
      <c r="K260" s="276">
        <v>90.8</v>
      </c>
      <c r="L260" s="276">
        <v>87.8</v>
      </c>
      <c r="M260" s="276">
        <v>12.54265</v>
      </c>
    </row>
    <row r="261" spans="1:13">
      <c r="A261" s="267">
        <v>253</v>
      </c>
      <c r="B261" s="276" t="s">
        <v>432</v>
      </c>
      <c r="C261" s="277">
        <v>49.65</v>
      </c>
      <c r="D261" s="278">
        <v>49.5</v>
      </c>
      <c r="E261" s="278">
        <v>49</v>
      </c>
      <c r="F261" s="278">
        <v>48.35</v>
      </c>
      <c r="G261" s="278">
        <v>47.85</v>
      </c>
      <c r="H261" s="278">
        <v>50.15</v>
      </c>
      <c r="I261" s="278">
        <v>50.65</v>
      </c>
      <c r="J261" s="278">
        <v>51.3</v>
      </c>
      <c r="K261" s="276">
        <v>50</v>
      </c>
      <c r="L261" s="276">
        <v>48.85</v>
      </c>
      <c r="M261" s="276">
        <v>12.3071</v>
      </c>
    </row>
    <row r="262" spans="1:13">
      <c r="A262" s="267">
        <v>254</v>
      </c>
      <c r="B262" s="276" t="s">
        <v>422</v>
      </c>
      <c r="C262" s="277">
        <v>956</v>
      </c>
      <c r="D262" s="278">
        <v>958.16666666666663</v>
      </c>
      <c r="E262" s="278">
        <v>947.83333333333326</v>
      </c>
      <c r="F262" s="278">
        <v>939.66666666666663</v>
      </c>
      <c r="G262" s="278">
        <v>929.33333333333326</v>
      </c>
      <c r="H262" s="278">
        <v>966.33333333333326</v>
      </c>
      <c r="I262" s="278">
        <v>976.66666666666652</v>
      </c>
      <c r="J262" s="278">
        <v>984.83333333333326</v>
      </c>
      <c r="K262" s="276">
        <v>968.5</v>
      </c>
      <c r="L262" s="276">
        <v>950</v>
      </c>
      <c r="M262" s="276">
        <v>1.0300800000000001</v>
      </c>
    </row>
    <row r="263" spans="1:13">
      <c r="A263" s="267">
        <v>255</v>
      </c>
      <c r="B263" s="276" t="s">
        <v>436</v>
      </c>
      <c r="C263" s="277">
        <v>2180.6999999999998</v>
      </c>
      <c r="D263" s="278">
        <v>2184.7333333333331</v>
      </c>
      <c r="E263" s="278">
        <v>2166.0166666666664</v>
      </c>
      <c r="F263" s="278">
        <v>2151.3333333333335</v>
      </c>
      <c r="G263" s="278">
        <v>2132.6166666666668</v>
      </c>
      <c r="H263" s="278">
        <v>2199.4166666666661</v>
      </c>
      <c r="I263" s="278">
        <v>2218.1333333333323</v>
      </c>
      <c r="J263" s="278">
        <v>2232.8166666666657</v>
      </c>
      <c r="K263" s="276">
        <v>2203.4499999999998</v>
      </c>
      <c r="L263" s="276">
        <v>2170.0500000000002</v>
      </c>
      <c r="M263" s="276">
        <v>0.10405</v>
      </c>
    </row>
    <row r="264" spans="1:13">
      <c r="A264" s="267">
        <v>256</v>
      </c>
      <c r="B264" s="276" t="s">
        <v>433</v>
      </c>
      <c r="C264" s="277">
        <v>65.650000000000006</v>
      </c>
      <c r="D264" s="278">
        <v>66.233333333333334</v>
      </c>
      <c r="E264" s="278">
        <v>64.716666666666669</v>
      </c>
      <c r="F264" s="278">
        <v>63.783333333333331</v>
      </c>
      <c r="G264" s="278">
        <v>62.266666666666666</v>
      </c>
      <c r="H264" s="278">
        <v>67.166666666666671</v>
      </c>
      <c r="I264" s="278">
        <v>68.683333333333351</v>
      </c>
      <c r="J264" s="278">
        <v>69.616666666666674</v>
      </c>
      <c r="K264" s="276">
        <v>67.75</v>
      </c>
      <c r="L264" s="276">
        <v>65.3</v>
      </c>
      <c r="M264" s="276">
        <v>11.726380000000001</v>
      </c>
    </row>
    <row r="265" spans="1:13">
      <c r="A265" s="267">
        <v>257</v>
      </c>
      <c r="B265" s="276" t="s">
        <v>129</v>
      </c>
      <c r="C265" s="277">
        <v>228.85</v>
      </c>
      <c r="D265" s="278">
        <v>225.53333333333333</v>
      </c>
      <c r="E265" s="278">
        <v>220.31666666666666</v>
      </c>
      <c r="F265" s="278">
        <v>211.78333333333333</v>
      </c>
      <c r="G265" s="278">
        <v>206.56666666666666</v>
      </c>
      <c r="H265" s="278">
        <v>234.06666666666666</v>
      </c>
      <c r="I265" s="278">
        <v>239.2833333333333</v>
      </c>
      <c r="J265" s="278">
        <v>247.81666666666666</v>
      </c>
      <c r="K265" s="276">
        <v>230.75</v>
      </c>
      <c r="L265" s="276">
        <v>217</v>
      </c>
      <c r="M265" s="276">
        <v>109.20316</v>
      </c>
    </row>
    <row r="266" spans="1:13">
      <c r="A266" s="267">
        <v>258</v>
      </c>
      <c r="B266" s="276" t="s">
        <v>423</v>
      </c>
      <c r="C266" s="277">
        <v>1912.1</v>
      </c>
      <c r="D266" s="278">
        <v>1908.4666666666665</v>
      </c>
      <c r="E266" s="278">
        <v>1896.633333333333</v>
      </c>
      <c r="F266" s="278">
        <v>1881.1666666666665</v>
      </c>
      <c r="G266" s="278">
        <v>1869.333333333333</v>
      </c>
      <c r="H266" s="278">
        <v>1923.9333333333329</v>
      </c>
      <c r="I266" s="278">
        <v>1935.7666666666664</v>
      </c>
      <c r="J266" s="278">
        <v>1951.2333333333329</v>
      </c>
      <c r="K266" s="276">
        <v>1920.3</v>
      </c>
      <c r="L266" s="276">
        <v>1893</v>
      </c>
      <c r="M266" s="276">
        <v>1.5873900000000001</v>
      </c>
    </row>
    <row r="267" spans="1:13">
      <c r="A267" s="267">
        <v>259</v>
      </c>
      <c r="B267" s="276" t="s">
        <v>424</v>
      </c>
      <c r="C267" s="277">
        <v>355.25</v>
      </c>
      <c r="D267" s="278">
        <v>348.38333333333338</v>
      </c>
      <c r="E267" s="278">
        <v>340.76666666666677</v>
      </c>
      <c r="F267" s="278">
        <v>326.28333333333336</v>
      </c>
      <c r="G267" s="278">
        <v>318.66666666666674</v>
      </c>
      <c r="H267" s="278">
        <v>362.86666666666679</v>
      </c>
      <c r="I267" s="278">
        <v>370.48333333333346</v>
      </c>
      <c r="J267" s="278">
        <v>384.96666666666681</v>
      </c>
      <c r="K267" s="276">
        <v>356</v>
      </c>
      <c r="L267" s="276">
        <v>333.9</v>
      </c>
      <c r="M267" s="276">
        <v>11.097099999999999</v>
      </c>
    </row>
    <row r="268" spans="1:13">
      <c r="A268" s="267">
        <v>260</v>
      </c>
      <c r="B268" s="276" t="s">
        <v>425</v>
      </c>
      <c r="C268" s="277">
        <v>90.7</v>
      </c>
      <c r="D268" s="278">
        <v>90.933333333333337</v>
      </c>
      <c r="E268" s="278">
        <v>90.216666666666669</v>
      </c>
      <c r="F268" s="278">
        <v>89.733333333333334</v>
      </c>
      <c r="G268" s="278">
        <v>89.016666666666666</v>
      </c>
      <c r="H268" s="278">
        <v>91.416666666666671</v>
      </c>
      <c r="I268" s="278">
        <v>92.13333333333334</v>
      </c>
      <c r="J268" s="278">
        <v>92.616666666666674</v>
      </c>
      <c r="K268" s="276">
        <v>91.65</v>
      </c>
      <c r="L268" s="276">
        <v>90.45</v>
      </c>
      <c r="M268" s="276">
        <v>3.2947899999999999</v>
      </c>
    </row>
    <row r="269" spans="1:13">
      <c r="A269" s="267">
        <v>261</v>
      </c>
      <c r="B269" s="276" t="s">
        <v>426</v>
      </c>
      <c r="C269" s="277">
        <v>79.8</v>
      </c>
      <c r="D269" s="278">
        <v>79.733333333333334</v>
      </c>
      <c r="E269" s="278">
        <v>76.466666666666669</v>
      </c>
      <c r="F269" s="278">
        <v>73.13333333333334</v>
      </c>
      <c r="G269" s="278">
        <v>69.866666666666674</v>
      </c>
      <c r="H269" s="278">
        <v>83.066666666666663</v>
      </c>
      <c r="I269" s="278">
        <v>86.333333333333343</v>
      </c>
      <c r="J269" s="278">
        <v>89.666666666666657</v>
      </c>
      <c r="K269" s="276">
        <v>83</v>
      </c>
      <c r="L269" s="276">
        <v>76.400000000000006</v>
      </c>
      <c r="M269" s="276">
        <v>38.019640000000003</v>
      </c>
    </row>
    <row r="270" spans="1:13">
      <c r="A270" s="267">
        <v>262</v>
      </c>
      <c r="B270" s="276" t="s">
        <v>427</v>
      </c>
      <c r="C270" s="277">
        <v>78.150000000000006</v>
      </c>
      <c r="D270" s="278">
        <v>77.833333333333329</v>
      </c>
      <c r="E270" s="278">
        <v>77.016666666666652</v>
      </c>
      <c r="F270" s="278">
        <v>75.883333333333326</v>
      </c>
      <c r="G270" s="278">
        <v>75.066666666666649</v>
      </c>
      <c r="H270" s="278">
        <v>78.966666666666654</v>
      </c>
      <c r="I270" s="278">
        <v>79.783333333333346</v>
      </c>
      <c r="J270" s="278">
        <v>80.916666666666657</v>
      </c>
      <c r="K270" s="276">
        <v>78.650000000000006</v>
      </c>
      <c r="L270" s="276">
        <v>76.7</v>
      </c>
      <c r="M270" s="276">
        <v>15.65619</v>
      </c>
    </row>
    <row r="271" spans="1:13">
      <c r="A271" s="267">
        <v>263</v>
      </c>
      <c r="B271" s="276" t="s">
        <v>435</v>
      </c>
      <c r="C271" s="277">
        <v>63</v>
      </c>
      <c r="D271" s="278">
        <v>62.733333333333327</v>
      </c>
      <c r="E271" s="278">
        <v>61.966666666666654</v>
      </c>
      <c r="F271" s="278">
        <v>60.93333333333333</v>
      </c>
      <c r="G271" s="278">
        <v>60.166666666666657</v>
      </c>
      <c r="H271" s="278">
        <v>63.766666666666652</v>
      </c>
      <c r="I271" s="278">
        <v>64.533333333333317</v>
      </c>
      <c r="J271" s="278">
        <v>65.566666666666649</v>
      </c>
      <c r="K271" s="276">
        <v>63.5</v>
      </c>
      <c r="L271" s="276">
        <v>61.7</v>
      </c>
      <c r="M271" s="276">
        <v>15.2791</v>
      </c>
    </row>
    <row r="272" spans="1:13">
      <c r="A272" s="267">
        <v>264</v>
      </c>
      <c r="B272" s="276" t="s">
        <v>434</v>
      </c>
      <c r="C272" s="277">
        <v>121.05</v>
      </c>
      <c r="D272" s="278">
        <v>120.26666666666667</v>
      </c>
      <c r="E272" s="278">
        <v>117.73333333333333</v>
      </c>
      <c r="F272" s="278">
        <v>114.41666666666667</v>
      </c>
      <c r="G272" s="278">
        <v>111.88333333333334</v>
      </c>
      <c r="H272" s="278">
        <v>123.58333333333333</v>
      </c>
      <c r="I272" s="278">
        <v>126.11666666666666</v>
      </c>
      <c r="J272" s="278">
        <v>129.43333333333334</v>
      </c>
      <c r="K272" s="276">
        <v>122.8</v>
      </c>
      <c r="L272" s="276">
        <v>116.95</v>
      </c>
      <c r="M272" s="276">
        <v>19.186319999999998</v>
      </c>
    </row>
    <row r="273" spans="1:13">
      <c r="A273" s="267">
        <v>265</v>
      </c>
      <c r="B273" s="276" t="s">
        <v>263</v>
      </c>
      <c r="C273" s="277">
        <v>61.7</v>
      </c>
      <c r="D273" s="278">
        <v>62.516666666666673</v>
      </c>
      <c r="E273" s="278">
        <v>60.733333333333348</v>
      </c>
      <c r="F273" s="278">
        <v>59.766666666666673</v>
      </c>
      <c r="G273" s="278">
        <v>57.983333333333348</v>
      </c>
      <c r="H273" s="278">
        <v>63.483333333333348</v>
      </c>
      <c r="I273" s="278">
        <v>65.266666666666666</v>
      </c>
      <c r="J273" s="278">
        <v>66.233333333333348</v>
      </c>
      <c r="K273" s="276">
        <v>64.3</v>
      </c>
      <c r="L273" s="276">
        <v>61.55</v>
      </c>
      <c r="M273" s="276">
        <v>10.84313</v>
      </c>
    </row>
    <row r="274" spans="1:13">
      <c r="A274" s="267">
        <v>266</v>
      </c>
      <c r="B274" s="276" t="s">
        <v>130</v>
      </c>
      <c r="C274" s="277">
        <v>340.95</v>
      </c>
      <c r="D274" s="278">
        <v>343.68333333333339</v>
      </c>
      <c r="E274" s="278">
        <v>336.86666666666679</v>
      </c>
      <c r="F274" s="278">
        <v>332.78333333333342</v>
      </c>
      <c r="G274" s="278">
        <v>325.96666666666681</v>
      </c>
      <c r="H274" s="278">
        <v>347.76666666666677</v>
      </c>
      <c r="I274" s="278">
        <v>354.58333333333337</v>
      </c>
      <c r="J274" s="278">
        <v>358.66666666666674</v>
      </c>
      <c r="K274" s="276">
        <v>350.5</v>
      </c>
      <c r="L274" s="276">
        <v>339.6</v>
      </c>
      <c r="M274" s="276">
        <v>73.897469999999998</v>
      </c>
    </row>
    <row r="275" spans="1:13">
      <c r="A275" s="267">
        <v>267</v>
      </c>
      <c r="B275" s="276" t="s">
        <v>264</v>
      </c>
      <c r="C275" s="277">
        <v>690.65</v>
      </c>
      <c r="D275" s="278">
        <v>693.88333333333333</v>
      </c>
      <c r="E275" s="278">
        <v>681.76666666666665</v>
      </c>
      <c r="F275" s="278">
        <v>672.88333333333333</v>
      </c>
      <c r="G275" s="278">
        <v>660.76666666666665</v>
      </c>
      <c r="H275" s="278">
        <v>702.76666666666665</v>
      </c>
      <c r="I275" s="278">
        <v>714.88333333333321</v>
      </c>
      <c r="J275" s="278">
        <v>723.76666666666665</v>
      </c>
      <c r="K275" s="276">
        <v>706</v>
      </c>
      <c r="L275" s="276">
        <v>685</v>
      </c>
      <c r="M275" s="276">
        <v>1.9555400000000001</v>
      </c>
    </row>
    <row r="276" spans="1:13">
      <c r="A276" s="267">
        <v>268</v>
      </c>
      <c r="B276" s="276" t="s">
        <v>131</v>
      </c>
      <c r="C276" s="277">
        <v>2520.65</v>
      </c>
      <c r="D276" s="278">
        <v>2505.4499999999998</v>
      </c>
      <c r="E276" s="278">
        <v>2476.3999999999996</v>
      </c>
      <c r="F276" s="278">
        <v>2432.1499999999996</v>
      </c>
      <c r="G276" s="278">
        <v>2403.0999999999995</v>
      </c>
      <c r="H276" s="278">
        <v>2549.6999999999998</v>
      </c>
      <c r="I276" s="278">
        <v>2578.75</v>
      </c>
      <c r="J276" s="278">
        <v>2623</v>
      </c>
      <c r="K276" s="276">
        <v>2534.5</v>
      </c>
      <c r="L276" s="276">
        <v>2461.1999999999998</v>
      </c>
      <c r="M276" s="276">
        <v>9.9980399999999996</v>
      </c>
    </row>
    <row r="277" spans="1:13">
      <c r="A277" s="267">
        <v>269</v>
      </c>
      <c r="B277" s="276" t="s">
        <v>132</v>
      </c>
      <c r="C277" s="277">
        <v>639.45000000000005</v>
      </c>
      <c r="D277" s="278">
        <v>633.88333333333333</v>
      </c>
      <c r="E277" s="278">
        <v>611.76666666666665</v>
      </c>
      <c r="F277" s="278">
        <v>584.08333333333337</v>
      </c>
      <c r="G277" s="278">
        <v>561.9666666666667</v>
      </c>
      <c r="H277" s="278">
        <v>661.56666666666661</v>
      </c>
      <c r="I277" s="278">
        <v>683.68333333333317</v>
      </c>
      <c r="J277" s="278">
        <v>711.36666666666656</v>
      </c>
      <c r="K277" s="276">
        <v>656</v>
      </c>
      <c r="L277" s="276">
        <v>606.20000000000005</v>
      </c>
      <c r="M277" s="276">
        <v>23.12537</v>
      </c>
    </row>
    <row r="278" spans="1:13">
      <c r="A278" s="267">
        <v>270</v>
      </c>
      <c r="B278" s="276" t="s">
        <v>437</v>
      </c>
      <c r="C278" s="277">
        <v>134.25</v>
      </c>
      <c r="D278" s="278">
        <v>134.91666666666666</v>
      </c>
      <c r="E278" s="278">
        <v>132.33333333333331</v>
      </c>
      <c r="F278" s="278">
        <v>130.41666666666666</v>
      </c>
      <c r="G278" s="278">
        <v>127.83333333333331</v>
      </c>
      <c r="H278" s="278">
        <v>136.83333333333331</v>
      </c>
      <c r="I278" s="278">
        <v>139.41666666666663</v>
      </c>
      <c r="J278" s="278">
        <v>141.33333333333331</v>
      </c>
      <c r="K278" s="276">
        <v>137.5</v>
      </c>
      <c r="L278" s="276">
        <v>133</v>
      </c>
      <c r="M278" s="276">
        <v>3.6672600000000002</v>
      </c>
    </row>
    <row r="279" spans="1:13">
      <c r="A279" s="267">
        <v>271</v>
      </c>
      <c r="B279" s="276" t="s">
        <v>443</v>
      </c>
      <c r="C279" s="277">
        <v>616.15</v>
      </c>
      <c r="D279" s="278">
        <v>616.7166666666667</v>
      </c>
      <c r="E279" s="278">
        <v>609.43333333333339</v>
      </c>
      <c r="F279" s="278">
        <v>602.7166666666667</v>
      </c>
      <c r="G279" s="278">
        <v>595.43333333333339</v>
      </c>
      <c r="H279" s="278">
        <v>623.43333333333339</v>
      </c>
      <c r="I279" s="278">
        <v>630.7166666666667</v>
      </c>
      <c r="J279" s="278">
        <v>637.43333333333339</v>
      </c>
      <c r="K279" s="276">
        <v>624</v>
      </c>
      <c r="L279" s="276">
        <v>610</v>
      </c>
      <c r="M279" s="276">
        <v>5.7162899999999999</v>
      </c>
    </row>
    <row r="280" spans="1:13">
      <c r="A280" s="267">
        <v>272</v>
      </c>
      <c r="B280" s="276" t="s">
        <v>444</v>
      </c>
      <c r="C280" s="277">
        <v>296.95</v>
      </c>
      <c r="D280" s="278">
        <v>293.65000000000003</v>
      </c>
      <c r="E280" s="278">
        <v>288.30000000000007</v>
      </c>
      <c r="F280" s="278">
        <v>279.65000000000003</v>
      </c>
      <c r="G280" s="278">
        <v>274.30000000000007</v>
      </c>
      <c r="H280" s="278">
        <v>302.30000000000007</v>
      </c>
      <c r="I280" s="278">
        <v>307.65000000000009</v>
      </c>
      <c r="J280" s="278">
        <v>316.30000000000007</v>
      </c>
      <c r="K280" s="276">
        <v>299</v>
      </c>
      <c r="L280" s="276">
        <v>285</v>
      </c>
      <c r="M280" s="276">
        <v>10.127090000000001</v>
      </c>
    </row>
    <row r="281" spans="1:13">
      <c r="A281" s="267">
        <v>273</v>
      </c>
      <c r="B281" s="276" t="s">
        <v>445</v>
      </c>
      <c r="C281" s="277">
        <v>535.54999999999995</v>
      </c>
      <c r="D281" s="278">
        <v>530.26666666666665</v>
      </c>
      <c r="E281" s="278">
        <v>520.73333333333335</v>
      </c>
      <c r="F281" s="278">
        <v>505.91666666666674</v>
      </c>
      <c r="G281" s="278">
        <v>496.38333333333344</v>
      </c>
      <c r="H281" s="278">
        <v>545.08333333333326</v>
      </c>
      <c r="I281" s="278">
        <v>554.61666666666656</v>
      </c>
      <c r="J281" s="278">
        <v>569.43333333333317</v>
      </c>
      <c r="K281" s="276">
        <v>539.79999999999995</v>
      </c>
      <c r="L281" s="276">
        <v>515.45000000000005</v>
      </c>
      <c r="M281" s="276">
        <v>2.8385400000000001</v>
      </c>
    </row>
    <row r="282" spans="1:13">
      <c r="A282" s="267">
        <v>274</v>
      </c>
      <c r="B282" s="276" t="s">
        <v>447</v>
      </c>
      <c r="C282" s="277">
        <v>37.299999999999997</v>
      </c>
      <c r="D282" s="278">
        <v>37.416666666666664</v>
      </c>
      <c r="E282" s="278">
        <v>36.93333333333333</v>
      </c>
      <c r="F282" s="278">
        <v>36.566666666666663</v>
      </c>
      <c r="G282" s="278">
        <v>36.083333333333329</v>
      </c>
      <c r="H282" s="278">
        <v>37.783333333333331</v>
      </c>
      <c r="I282" s="278">
        <v>38.266666666666666</v>
      </c>
      <c r="J282" s="278">
        <v>38.633333333333333</v>
      </c>
      <c r="K282" s="276">
        <v>37.9</v>
      </c>
      <c r="L282" s="276">
        <v>37.049999999999997</v>
      </c>
      <c r="M282" s="276">
        <v>16.432400000000001</v>
      </c>
    </row>
    <row r="283" spans="1:13">
      <c r="A283" s="267">
        <v>275</v>
      </c>
      <c r="B283" s="276" t="s">
        <v>449</v>
      </c>
      <c r="C283" s="277">
        <v>336.85</v>
      </c>
      <c r="D283" s="278">
        <v>338.59999999999997</v>
      </c>
      <c r="E283" s="278">
        <v>333.69999999999993</v>
      </c>
      <c r="F283" s="278">
        <v>330.54999999999995</v>
      </c>
      <c r="G283" s="278">
        <v>325.64999999999992</v>
      </c>
      <c r="H283" s="278">
        <v>341.74999999999994</v>
      </c>
      <c r="I283" s="278">
        <v>346.64999999999992</v>
      </c>
      <c r="J283" s="278">
        <v>349.79999999999995</v>
      </c>
      <c r="K283" s="276">
        <v>343.5</v>
      </c>
      <c r="L283" s="276">
        <v>335.45</v>
      </c>
      <c r="M283" s="276">
        <v>5.1985799999999998</v>
      </c>
    </row>
    <row r="284" spans="1:13">
      <c r="A284" s="267">
        <v>276</v>
      </c>
      <c r="B284" s="276" t="s">
        <v>439</v>
      </c>
      <c r="C284" s="277">
        <v>356.1</v>
      </c>
      <c r="D284" s="278">
        <v>353.2166666666667</v>
      </c>
      <c r="E284" s="278">
        <v>347.73333333333341</v>
      </c>
      <c r="F284" s="278">
        <v>339.36666666666673</v>
      </c>
      <c r="G284" s="278">
        <v>333.88333333333344</v>
      </c>
      <c r="H284" s="278">
        <v>361.58333333333337</v>
      </c>
      <c r="I284" s="278">
        <v>367.06666666666672</v>
      </c>
      <c r="J284" s="278">
        <v>375.43333333333334</v>
      </c>
      <c r="K284" s="276">
        <v>358.7</v>
      </c>
      <c r="L284" s="276">
        <v>344.85</v>
      </c>
      <c r="M284" s="276">
        <v>2.62351</v>
      </c>
    </row>
    <row r="285" spans="1:13">
      <c r="A285" s="267">
        <v>277</v>
      </c>
      <c r="B285" s="276" t="s">
        <v>440</v>
      </c>
      <c r="C285" s="277">
        <v>260.7</v>
      </c>
      <c r="D285" s="278">
        <v>261.98333333333335</v>
      </c>
      <c r="E285" s="278">
        <v>256.7166666666667</v>
      </c>
      <c r="F285" s="278">
        <v>252.73333333333335</v>
      </c>
      <c r="G285" s="278">
        <v>247.4666666666667</v>
      </c>
      <c r="H285" s="278">
        <v>265.9666666666667</v>
      </c>
      <c r="I285" s="278">
        <v>271.23333333333335</v>
      </c>
      <c r="J285" s="278">
        <v>275.2166666666667</v>
      </c>
      <c r="K285" s="276">
        <v>267.25</v>
      </c>
      <c r="L285" s="276">
        <v>258</v>
      </c>
      <c r="M285" s="276">
        <v>1.88968</v>
      </c>
    </row>
    <row r="286" spans="1:13">
      <c r="A286" s="267">
        <v>278</v>
      </c>
      <c r="B286" s="276" t="s">
        <v>451</v>
      </c>
      <c r="C286" s="277">
        <v>183.8</v>
      </c>
      <c r="D286" s="278">
        <v>181.55000000000004</v>
      </c>
      <c r="E286" s="278">
        <v>175.30000000000007</v>
      </c>
      <c r="F286" s="278">
        <v>166.80000000000004</v>
      </c>
      <c r="G286" s="278">
        <v>160.55000000000007</v>
      </c>
      <c r="H286" s="278">
        <v>190.05000000000007</v>
      </c>
      <c r="I286" s="278">
        <v>196.3</v>
      </c>
      <c r="J286" s="278">
        <v>204.80000000000007</v>
      </c>
      <c r="K286" s="276">
        <v>187.8</v>
      </c>
      <c r="L286" s="276">
        <v>173.05</v>
      </c>
      <c r="M286" s="276">
        <v>2.4804900000000001</v>
      </c>
    </row>
    <row r="287" spans="1:13">
      <c r="A287" s="267">
        <v>279</v>
      </c>
      <c r="B287" s="276" t="s">
        <v>133</v>
      </c>
      <c r="C287" s="277">
        <v>1796.65</v>
      </c>
      <c r="D287" s="278">
        <v>1787.7166666666665</v>
      </c>
      <c r="E287" s="278">
        <v>1773.4333333333329</v>
      </c>
      <c r="F287" s="278">
        <v>1750.2166666666665</v>
      </c>
      <c r="G287" s="278">
        <v>1735.9333333333329</v>
      </c>
      <c r="H287" s="278">
        <v>1810.9333333333329</v>
      </c>
      <c r="I287" s="278">
        <v>1825.2166666666662</v>
      </c>
      <c r="J287" s="278">
        <v>1848.4333333333329</v>
      </c>
      <c r="K287" s="276">
        <v>1802</v>
      </c>
      <c r="L287" s="276">
        <v>1764.5</v>
      </c>
      <c r="M287" s="276">
        <v>58.267449999999997</v>
      </c>
    </row>
    <row r="288" spans="1:13">
      <c r="A288" s="267">
        <v>280</v>
      </c>
      <c r="B288" s="276" t="s">
        <v>441</v>
      </c>
      <c r="C288" s="277">
        <v>107.6</v>
      </c>
      <c r="D288" s="278">
        <v>106.33333333333333</v>
      </c>
      <c r="E288" s="278">
        <v>104.26666666666665</v>
      </c>
      <c r="F288" s="278">
        <v>100.93333333333332</v>
      </c>
      <c r="G288" s="278">
        <v>98.866666666666646</v>
      </c>
      <c r="H288" s="278">
        <v>109.66666666666666</v>
      </c>
      <c r="I288" s="278">
        <v>111.73333333333335</v>
      </c>
      <c r="J288" s="278">
        <v>115.06666666666666</v>
      </c>
      <c r="K288" s="276">
        <v>108.4</v>
      </c>
      <c r="L288" s="276">
        <v>103</v>
      </c>
      <c r="M288" s="276">
        <v>8.0339200000000002</v>
      </c>
    </row>
    <row r="289" spans="1:13">
      <c r="A289" s="267">
        <v>281</v>
      </c>
      <c r="B289" s="276" t="s">
        <v>438</v>
      </c>
      <c r="C289" s="277">
        <v>795.1</v>
      </c>
      <c r="D289" s="278">
        <v>806.36666666666667</v>
      </c>
      <c r="E289" s="278">
        <v>773.73333333333335</v>
      </c>
      <c r="F289" s="278">
        <v>752.36666666666667</v>
      </c>
      <c r="G289" s="278">
        <v>719.73333333333335</v>
      </c>
      <c r="H289" s="278">
        <v>827.73333333333335</v>
      </c>
      <c r="I289" s="278">
        <v>860.36666666666679</v>
      </c>
      <c r="J289" s="278">
        <v>881.73333333333335</v>
      </c>
      <c r="K289" s="276">
        <v>839</v>
      </c>
      <c r="L289" s="276">
        <v>785</v>
      </c>
      <c r="M289" s="276">
        <v>1.3974500000000001</v>
      </c>
    </row>
    <row r="290" spans="1:13">
      <c r="A290" s="267">
        <v>282</v>
      </c>
      <c r="B290" s="276" t="s">
        <v>442</v>
      </c>
      <c r="C290" s="277">
        <v>252.15</v>
      </c>
      <c r="D290" s="278">
        <v>254.38333333333333</v>
      </c>
      <c r="E290" s="278">
        <v>249.26666666666665</v>
      </c>
      <c r="F290" s="278">
        <v>246.38333333333333</v>
      </c>
      <c r="G290" s="278">
        <v>241.26666666666665</v>
      </c>
      <c r="H290" s="278">
        <v>257.26666666666665</v>
      </c>
      <c r="I290" s="278">
        <v>262.38333333333333</v>
      </c>
      <c r="J290" s="278">
        <v>265.26666666666665</v>
      </c>
      <c r="K290" s="276">
        <v>259.5</v>
      </c>
      <c r="L290" s="276">
        <v>251.5</v>
      </c>
      <c r="M290" s="276">
        <v>2.8011699999999999</v>
      </c>
    </row>
    <row r="291" spans="1:13">
      <c r="A291" s="267">
        <v>283</v>
      </c>
      <c r="B291" s="276" t="s">
        <v>1830</v>
      </c>
      <c r="C291" s="277">
        <v>525.79999999999995</v>
      </c>
      <c r="D291" s="278">
        <v>523.55000000000007</v>
      </c>
      <c r="E291" s="278">
        <v>518.25000000000011</v>
      </c>
      <c r="F291" s="278">
        <v>510.70000000000005</v>
      </c>
      <c r="G291" s="278">
        <v>505.40000000000009</v>
      </c>
      <c r="H291" s="278">
        <v>531.10000000000014</v>
      </c>
      <c r="I291" s="278">
        <v>536.40000000000009</v>
      </c>
      <c r="J291" s="278">
        <v>543.95000000000016</v>
      </c>
      <c r="K291" s="276">
        <v>528.85</v>
      </c>
      <c r="L291" s="276">
        <v>516</v>
      </c>
      <c r="M291" s="276">
        <v>0.47619</v>
      </c>
    </row>
    <row r="292" spans="1:13">
      <c r="A292" s="267">
        <v>284</v>
      </c>
      <c r="B292" s="276" t="s">
        <v>448</v>
      </c>
      <c r="C292" s="277">
        <v>514</v>
      </c>
      <c r="D292" s="278">
        <v>511.95</v>
      </c>
      <c r="E292" s="278">
        <v>506.04999999999995</v>
      </c>
      <c r="F292" s="278">
        <v>498.09999999999997</v>
      </c>
      <c r="G292" s="278">
        <v>492.19999999999993</v>
      </c>
      <c r="H292" s="278">
        <v>519.9</v>
      </c>
      <c r="I292" s="278">
        <v>525.79999999999995</v>
      </c>
      <c r="J292" s="278">
        <v>533.75</v>
      </c>
      <c r="K292" s="276">
        <v>517.85</v>
      </c>
      <c r="L292" s="276">
        <v>504</v>
      </c>
      <c r="M292" s="276">
        <v>1.7421800000000001</v>
      </c>
    </row>
    <row r="293" spans="1:13">
      <c r="A293" s="267">
        <v>285</v>
      </c>
      <c r="B293" s="276" t="s">
        <v>446</v>
      </c>
      <c r="C293" s="277">
        <v>44.8</v>
      </c>
      <c r="D293" s="278">
        <v>44.966666666666661</v>
      </c>
      <c r="E293" s="278">
        <v>44.533333333333324</v>
      </c>
      <c r="F293" s="278">
        <v>44.266666666666666</v>
      </c>
      <c r="G293" s="278">
        <v>43.833333333333329</v>
      </c>
      <c r="H293" s="278">
        <v>45.23333333333332</v>
      </c>
      <c r="I293" s="278">
        <v>45.666666666666657</v>
      </c>
      <c r="J293" s="278">
        <v>45.933333333333316</v>
      </c>
      <c r="K293" s="276">
        <v>45.4</v>
      </c>
      <c r="L293" s="276">
        <v>44.7</v>
      </c>
      <c r="M293" s="276">
        <v>12.15019</v>
      </c>
    </row>
    <row r="294" spans="1:13">
      <c r="A294" s="267">
        <v>286</v>
      </c>
      <c r="B294" s="276" t="s">
        <v>134</v>
      </c>
      <c r="C294" s="277">
        <v>70.5</v>
      </c>
      <c r="D294" s="278">
        <v>70.466666666666669</v>
      </c>
      <c r="E294" s="278">
        <v>69.683333333333337</v>
      </c>
      <c r="F294" s="278">
        <v>68.866666666666674</v>
      </c>
      <c r="G294" s="278">
        <v>68.083333333333343</v>
      </c>
      <c r="H294" s="278">
        <v>71.283333333333331</v>
      </c>
      <c r="I294" s="278">
        <v>72.066666666666663</v>
      </c>
      <c r="J294" s="278">
        <v>72.883333333333326</v>
      </c>
      <c r="K294" s="276">
        <v>71.25</v>
      </c>
      <c r="L294" s="276">
        <v>69.650000000000006</v>
      </c>
      <c r="M294" s="276">
        <v>140.28398000000001</v>
      </c>
    </row>
    <row r="295" spans="1:13">
      <c r="A295" s="267">
        <v>287</v>
      </c>
      <c r="B295" s="276" t="s">
        <v>358</v>
      </c>
      <c r="C295" s="277">
        <v>2145.15</v>
      </c>
      <c r="D295" s="278">
        <v>2161.7000000000003</v>
      </c>
      <c r="E295" s="278">
        <v>2123.4500000000007</v>
      </c>
      <c r="F295" s="278">
        <v>2101.7500000000005</v>
      </c>
      <c r="G295" s="278">
        <v>2063.5000000000009</v>
      </c>
      <c r="H295" s="278">
        <v>2183.4000000000005</v>
      </c>
      <c r="I295" s="278">
        <v>2221.6499999999996</v>
      </c>
      <c r="J295" s="278">
        <v>2243.3500000000004</v>
      </c>
      <c r="K295" s="276">
        <v>2199.9499999999998</v>
      </c>
      <c r="L295" s="276">
        <v>2140</v>
      </c>
      <c r="M295" s="276">
        <v>2.4130600000000002</v>
      </c>
    </row>
    <row r="296" spans="1:13">
      <c r="A296" s="267">
        <v>288</v>
      </c>
      <c r="B296" s="276" t="s">
        <v>1841</v>
      </c>
      <c r="C296" s="277">
        <v>216.9</v>
      </c>
      <c r="D296" s="278">
        <v>217.6</v>
      </c>
      <c r="E296" s="278">
        <v>213.35</v>
      </c>
      <c r="F296" s="278">
        <v>209.8</v>
      </c>
      <c r="G296" s="278">
        <v>205.55</v>
      </c>
      <c r="H296" s="278">
        <v>221.14999999999998</v>
      </c>
      <c r="I296" s="278">
        <v>225.39999999999998</v>
      </c>
      <c r="J296" s="278">
        <v>228.94999999999996</v>
      </c>
      <c r="K296" s="276">
        <v>221.85</v>
      </c>
      <c r="L296" s="276">
        <v>214.05</v>
      </c>
      <c r="M296" s="276">
        <v>0.65454999999999997</v>
      </c>
    </row>
    <row r="297" spans="1:13">
      <c r="A297" s="267">
        <v>289</v>
      </c>
      <c r="B297" s="276" t="s">
        <v>454</v>
      </c>
      <c r="C297" s="277">
        <v>279.45</v>
      </c>
      <c r="D297" s="278">
        <v>283.43333333333334</v>
      </c>
      <c r="E297" s="278">
        <v>275.01666666666665</v>
      </c>
      <c r="F297" s="278">
        <v>270.58333333333331</v>
      </c>
      <c r="G297" s="278">
        <v>262.16666666666663</v>
      </c>
      <c r="H297" s="278">
        <v>287.86666666666667</v>
      </c>
      <c r="I297" s="278">
        <v>296.2833333333333</v>
      </c>
      <c r="J297" s="278">
        <v>300.7166666666667</v>
      </c>
      <c r="K297" s="276">
        <v>291.85000000000002</v>
      </c>
      <c r="L297" s="276">
        <v>279</v>
      </c>
      <c r="M297" s="276">
        <v>37.111550000000001</v>
      </c>
    </row>
    <row r="298" spans="1:13">
      <c r="A298" s="267">
        <v>290</v>
      </c>
      <c r="B298" s="276" t="s">
        <v>452</v>
      </c>
      <c r="C298" s="277">
        <v>4177.3</v>
      </c>
      <c r="D298" s="278">
        <v>4217.4333333333334</v>
      </c>
      <c r="E298" s="278">
        <v>4109.8666666666668</v>
      </c>
      <c r="F298" s="278">
        <v>4042.4333333333334</v>
      </c>
      <c r="G298" s="278">
        <v>3934.8666666666668</v>
      </c>
      <c r="H298" s="278">
        <v>4284.8666666666668</v>
      </c>
      <c r="I298" s="278">
        <v>4392.4333333333343</v>
      </c>
      <c r="J298" s="278">
        <v>4459.8666666666668</v>
      </c>
      <c r="K298" s="276">
        <v>4325</v>
      </c>
      <c r="L298" s="276">
        <v>4150</v>
      </c>
      <c r="M298" s="276">
        <v>6.25E-2</v>
      </c>
    </row>
    <row r="299" spans="1:13">
      <c r="A299" s="267">
        <v>291</v>
      </c>
      <c r="B299" s="276" t="s">
        <v>455</v>
      </c>
      <c r="C299" s="277">
        <v>31.8</v>
      </c>
      <c r="D299" s="278">
        <v>31.516666666666666</v>
      </c>
      <c r="E299" s="278">
        <v>31.033333333333331</v>
      </c>
      <c r="F299" s="278">
        <v>30.266666666666666</v>
      </c>
      <c r="G299" s="278">
        <v>29.783333333333331</v>
      </c>
      <c r="H299" s="278">
        <v>32.283333333333331</v>
      </c>
      <c r="I299" s="278">
        <v>32.766666666666666</v>
      </c>
      <c r="J299" s="278">
        <v>33.533333333333331</v>
      </c>
      <c r="K299" s="276">
        <v>32</v>
      </c>
      <c r="L299" s="276">
        <v>30.75</v>
      </c>
      <c r="M299" s="276">
        <v>26.904630000000001</v>
      </c>
    </row>
    <row r="300" spans="1:13">
      <c r="A300" s="267">
        <v>292</v>
      </c>
      <c r="B300" s="276" t="s">
        <v>135</v>
      </c>
      <c r="C300" s="277">
        <v>314.7</v>
      </c>
      <c r="D300" s="278">
        <v>315.84999999999997</v>
      </c>
      <c r="E300" s="278">
        <v>311.09999999999991</v>
      </c>
      <c r="F300" s="278">
        <v>307.49999999999994</v>
      </c>
      <c r="G300" s="278">
        <v>302.74999999999989</v>
      </c>
      <c r="H300" s="278">
        <v>319.44999999999993</v>
      </c>
      <c r="I300" s="278">
        <v>324.20000000000005</v>
      </c>
      <c r="J300" s="278">
        <v>327.79999999999995</v>
      </c>
      <c r="K300" s="276">
        <v>320.60000000000002</v>
      </c>
      <c r="L300" s="276">
        <v>312.25</v>
      </c>
      <c r="M300" s="276">
        <v>51.54551</v>
      </c>
    </row>
    <row r="301" spans="1:13">
      <c r="A301" s="267">
        <v>293</v>
      </c>
      <c r="B301" s="276" t="s">
        <v>456</v>
      </c>
      <c r="C301" s="277">
        <v>924.4</v>
      </c>
      <c r="D301" s="278">
        <v>910.4666666666667</v>
      </c>
      <c r="E301" s="278">
        <v>883.93333333333339</v>
      </c>
      <c r="F301" s="278">
        <v>843.4666666666667</v>
      </c>
      <c r="G301" s="278">
        <v>816.93333333333339</v>
      </c>
      <c r="H301" s="278">
        <v>950.93333333333339</v>
      </c>
      <c r="I301" s="278">
        <v>977.4666666666667</v>
      </c>
      <c r="J301" s="278">
        <v>1017.9333333333334</v>
      </c>
      <c r="K301" s="276">
        <v>937</v>
      </c>
      <c r="L301" s="276">
        <v>870</v>
      </c>
      <c r="M301" s="276">
        <v>3.97018</v>
      </c>
    </row>
    <row r="302" spans="1:13">
      <c r="A302" s="267">
        <v>294</v>
      </c>
      <c r="B302" s="276" t="s">
        <v>136</v>
      </c>
      <c r="C302" s="277">
        <v>1080.9000000000001</v>
      </c>
      <c r="D302" s="278">
        <v>1079.6000000000001</v>
      </c>
      <c r="E302" s="278">
        <v>1062.3500000000004</v>
      </c>
      <c r="F302" s="278">
        <v>1043.8000000000002</v>
      </c>
      <c r="G302" s="278">
        <v>1026.5500000000004</v>
      </c>
      <c r="H302" s="278">
        <v>1098.1500000000003</v>
      </c>
      <c r="I302" s="278">
        <v>1115.3999999999999</v>
      </c>
      <c r="J302" s="278">
        <v>1133.9500000000003</v>
      </c>
      <c r="K302" s="276">
        <v>1096.8499999999999</v>
      </c>
      <c r="L302" s="276">
        <v>1061.05</v>
      </c>
      <c r="M302" s="276">
        <v>76.11327</v>
      </c>
    </row>
    <row r="303" spans="1:13">
      <c r="A303" s="267">
        <v>295</v>
      </c>
      <c r="B303" s="276" t="s">
        <v>266</v>
      </c>
      <c r="C303" s="277">
        <v>2997.95</v>
      </c>
      <c r="D303" s="278">
        <v>3014.15</v>
      </c>
      <c r="E303" s="278">
        <v>2969.8</v>
      </c>
      <c r="F303" s="278">
        <v>2941.65</v>
      </c>
      <c r="G303" s="278">
        <v>2897.3</v>
      </c>
      <c r="H303" s="278">
        <v>3042.3</v>
      </c>
      <c r="I303" s="278">
        <v>3086.6499999999996</v>
      </c>
      <c r="J303" s="278">
        <v>3114.8</v>
      </c>
      <c r="K303" s="276">
        <v>3058.5</v>
      </c>
      <c r="L303" s="276">
        <v>2986</v>
      </c>
      <c r="M303" s="276">
        <v>2.8227899999999999</v>
      </c>
    </row>
    <row r="304" spans="1:13">
      <c r="A304" s="267">
        <v>296</v>
      </c>
      <c r="B304" s="276" t="s">
        <v>265</v>
      </c>
      <c r="C304" s="277">
        <v>1698.95</v>
      </c>
      <c r="D304" s="278">
        <v>1706.9833333333333</v>
      </c>
      <c r="E304" s="278">
        <v>1681.9666666666667</v>
      </c>
      <c r="F304" s="278">
        <v>1664.9833333333333</v>
      </c>
      <c r="G304" s="278">
        <v>1639.9666666666667</v>
      </c>
      <c r="H304" s="278">
        <v>1723.9666666666667</v>
      </c>
      <c r="I304" s="278">
        <v>1748.9833333333336</v>
      </c>
      <c r="J304" s="278">
        <v>1765.9666666666667</v>
      </c>
      <c r="K304" s="276">
        <v>1732</v>
      </c>
      <c r="L304" s="276">
        <v>1690</v>
      </c>
      <c r="M304" s="276">
        <v>0.92688000000000004</v>
      </c>
    </row>
    <row r="305" spans="1:13">
      <c r="A305" s="267">
        <v>297</v>
      </c>
      <c r="B305" s="276" t="s">
        <v>137</v>
      </c>
      <c r="C305" s="277">
        <v>887.6</v>
      </c>
      <c r="D305" s="278">
        <v>896.13333333333333</v>
      </c>
      <c r="E305" s="278">
        <v>876.9666666666667</v>
      </c>
      <c r="F305" s="278">
        <v>866.33333333333337</v>
      </c>
      <c r="G305" s="278">
        <v>847.16666666666674</v>
      </c>
      <c r="H305" s="278">
        <v>906.76666666666665</v>
      </c>
      <c r="I305" s="278">
        <v>925.93333333333339</v>
      </c>
      <c r="J305" s="278">
        <v>936.56666666666661</v>
      </c>
      <c r="K305" s="276">
        <v>915.3</v>
      </c>
      <c r="L305" s="276">
        <v>885.5</v>
      </c>
      <c r="M305" s="276">
        <v>28.993459999999999</v>
      </c>
    </row>
    <row r="306" spans="1:13">
      <c r="A306" s="267">
        <v>298</v>
      </c>
      <c r="B306" s="276" t="s">
        <v>457</v>
      </c>
      <c r="C306" s="277">
        <v>1504.55</v>
      </c>
      <c r="D306" s="278">
        <v>1511.4333333333334</v>
      </c>
      <c r="E306" s="278">
        <v>1482.1166666666668</v>
      </c>
      <c r="F306" s="278">
        <v>1459.6833333333334</v>
      </c>
      <c r="G306" s="278">
        <v>1430.3666666666668</v>
      </c>
      <c r="H306" s="278">
        <v>1533.8666666666668</v>
      </c>
      <c r="I306" s="278">
        <v>1563.1833333333334</v>
      </c>
      <c r="J306" s="278">
        <v>1585.6166666666668</v>
      </c>
      <c r="K306" s="276">
        <v>1540.75</v>
      </c>
      <c r="L306" s="276">
        <v>1489</v>
      </c>
      <c r="M306" s="276">
        <v>0.38686999999999999</v>
      </c>
    </row>
    <row r="307" spans="1:13">
      <c r="A307" s="267">
        <v>299</v>
      </c>
      <c r="B307" s="276" t="s">
        <v>138</v>
      </c>
      <c r="C307" s="277">
        <v>637.25</v>
      </c>
      <c r="D307" s="278">
        <v>638.9666666666667</v>
      </c>
      <c r="E307" s="278">
        <v>631.93333333333339</v>
      </c>
      <c r="F307" s="278">
        <v>626.61666666666667</v>
      </c>
      <c r="G307" s="278">
        <v>619.58333333333337</v>
      </c>
      <c r="H307" s="278">
        <v>644.28333333333342</v>
      </c>
      <c r="I307" s="278">
        <v>651.31666666666672</v>
      </c>
      <c r="J307" s="278">
        <v>656.63333333333344</v>
      </c>
      <c r="K307" s="276">
        <v>646</v>
      </c>
      <c r="L307" s="276">
        <v>633.65</v>
      </c>
      <c r="M307" s="276">
        <v>61.735509999999998</v>
      </c>
    </row>
    <row r="308" spans="1:13">
      <c r="A308" s="267">
        <v>300</v>
      </c>
      <c r="B308" s="276" t="s">
        <v>139</v>
      </c>
      <c r="C308" s="277">
        <v>145.5</v>
      </c>
      <c r="D308" s="278">
        <v>145.26666666666668</v>
      </c>
      <c r="E308" s="278">
        <v>143.53333333333336</v>
      </c>
      <c r="F308" s="278">
        <v>141.56666666666669</v>
      </c>
      <c r="G308" s="278">
        <v>139.83333333333337</v>
      </c>
      <c r="H308" s="278">
        <v>147.23333333333335</v>
      </c>
      <c r="I308" s="278">
        <v>148.96666666666664</v>
      </c>
      <c r="J308" s="278">
        <v>150.93333333333334</v>
      </c>
      <c r="K308" s="276">
        <v>147</v>
      </c>
      <c r="L308" s="276">
        <v>143.30000000000001</v>
      </c>
      <c r="M308" s="276">
        <v>61.459739999999996</v>
      </c>
    </row>
    <row r="309" spans="1:13">
      <c r="A309" s="267">
        <v>301</v>
      </c>
      <c r="B309" s="276" t="s">
        <v>319</v>
      </c>
      <c r="C309" s="277">
        <v>11.25</v>
      </c>
      <c r="D309" s="278">
        <v>11.25</v>
      </c>
      <c r="E309" s="278">
        <v>11.2</v>
      </c>
      <c r="F309" s="278">
        <v>11.149999999999999</v>
      </c>
      <c r="G309" s="278">
        <v>11.099999999999998</v>
      </c>
      <c r="H309" s="278">
        <v>11.3</v>
      </c>
      <c r="I309" s="278">
        <v>11.350000000000001</v>
      </c>
      <c r="J309" s="278">
        <v>11.400000000000002</v>
      </c>
      <c r="K309" s="276">
        <v>11.3</v>
      </c>
      <c r="L309" s="276">
        <v>11.2</v>
      </c>
      <c r="M309" s="276">
        <v>8.4439600000000006</v>
      </c>
    </row>
    <row r="310" spans="1:13">
      <c r="A310" s="267">
        <v>302</v>
      </c>
      <c r="B310" s="276" t="s">
        <v>464</v>
      </c>
      <c r="C310" s="277">
        <v>151.5</v>
      </c>
      <c r="D310" s="278">
        <v>149.65</v>
      </c>
      <c r="E310" s="278">
        <v>143.30000000000001</v>
      </c>
      <c r="F310" s="278">
        <v>135.1</v>
      </c>
      <c r="G310" s="278">
        <v>128.75</v>
      </c>
      <c r="H310" s="278">
        <v>157.85000000000002</v>
      </c>
      <c r="I310" s="278">
        <v>164.2</v>
      </c>
      <c r="J310" s="278">
        <v>172.40000000000003</v>
      </c>
      <c r="K310" s="276">
        <v>156</v>
      </c>
      <c r="L310" s="276">
        <v>141.44999999999999</v>
      </c>
      <c r="M310" s="276">
        <v>3.2696499999999999</v>
      </c>
    </row>
    <row r="311" spans="1:13">
      <c r="A311" s="267">
        <v>303</v>
      </c>
      <c r="B311" s="276" t="s">
        <v>466</v>
      </c>
      <c r="C311" s="277">
        <v>397.5</v>
      </c>
      <c r="D311" s="278">
        <v>394.86666666666662</v>
      </c>
      <c r="E311" s="278">
        <v>385.73333333333323</v>
      </c>
      <c r="F311" s="278">
        <v>373.96666666666664</v>
      </c>
      <c r="G311" s="278">
        <v>364.83333333333326</v>
      </c>
      <c r="H311" s="278">
        <v>406.63333333333321</v>
      </c>
      <c r="I311" s="278">
        <v>415.76666666666654</v>
      </c>
      <c r="J311" s="278">
        <v>427.53333333333319</v>
      </c>
      <c r="K311" s="276">
        <v>404</v>
      </c>
      <c r="L311" s="276">
        <v>383.1</v>
      </c>
      <c r="M311" s="276">
        <v>1.2760899999999999</v>
      </c>
    </row>
    <row r="312" spans="1:13">
      <c r="A312" s="267">
        <v>304</v>
      </c>
      <c r="B312" s="276" t="s">
        <v>462</v>
      </c>
      <c r="C312" s="277">
        <v>3744.15</v>
      </c>
      <c r="D312" s="278">
        <v>3712.75</v>
      </c>
      <c r="E312" s="278">
        <v>3602.4</v>
      </c>
      <c r="F312" s="278">
        <v>3460.65</v>
      </c>
      <c r="G312" s="278">
        <v>3350.3</v>
      </c>
      <c r="H312" s="278">
        <v>3854.5</v>
      </c>
      <c r="I312" s="278">
        <v>3964.8500000000004</v>
      </c>
      <c r="J312" s="278">
        <v>4106.6000000000004</v>
      </c>
      <c r="K312" s="276">
        <v>3823.1</v>
      </c>
      <c r="L312" s="276">
        <v>3571</v>
      </c>
      <c r="M312" s="276">
        <v>0.24152000000000001</v>
      </c>
    </row>
    <row r="313" spans="1:13">
      <c r="A313" s="267">
        <v>305</v>
      </c>
      <c r="B313" s="276" t="s">
        <v>463</v>
      </c>
      <c r="C313" s="277">
        <v>243.85</v>
      </c>
      <c r="D313" s="278">
        <v>242.81666666666669</v>
      </c>
      <c r="E313" s="278">
        <v>240.63333333333338</v>
      </c>
      <c r="F313" s="278">
        <v>237.41666666666669</v>
      </c>
      <c r="G313" s="278">
        <v>235.23333333333338</v>
      </c>
      <c r="H313" s="278">
        <v>246.03333333333339</v>
      </c>
      <c r="I313" s="278">
        <v>248.21666666666673</v>
      </c>
      <c r="J313" s="278">
        <v>251.43333333333339</v>
      </c>
      <c r="K313" s="276">
        <v>245</v>
      </c>
      <c r="L313" s="276">
        <v>239.6</v>
      </c>
      <c r="M313" s="276">
        <v>1.5668200000000001</v>
      </c>
    </row>
    <row r="314" spans="1:13">
      <c r="A314" s="267">
        <v>306</v>
      </c>
      <c r="B314" s="276" t="s">
        <v>140</v>
      </c>
      <c r="C314" s="277">
        <v>163.35</v>
      </c>
      <c r="D314" s="278">
        <v>162.58333333333334</v>
      </c>
      <c r="E314" s="278">
        <v>161.06666666666669</v>
      </c>
      <c r="F314" s="278">
        <v>158.78333333333336</v>
      </c>
      <c r="G314" s="278">
        <v>157.26666666666671</v>
      </c>
      <c r="H314" s="278">
        <v>164.86666666666667</v>
      </c>
      <c r="I314" s="278">
        <v>166.38333333333333</v>
      </c>
      <c r="J314" s="278">
        <v>168.66666666666666</v>
      </c>
      <c r="K314" s="276">
        <v>164.1</v>
      </c>
      <c r="L314" s="276">
        <v>160.30000000000001</v>
      </c>
      <c r="M314" s="276">
        <v>62.702620000000003</v>
      </c>
    </row>
    <row r="315" spans="1:13">
      <c r="A315" s="267">
        <v>307</v>
      </c>
      <c r="B315" s="276" t="s">
        <v>141</v>
      </c>
      <c r="C315" s="277">
        <v>379.05</v>
      </c>
      <c r="D315" s="278">
        <v>377.51666666666665</v>
      </c>
      <c r="E315" s="278">
        <v>374.0333333333333</v>
      </c>
      <c r="F315" s="278">
        <v>369.01666666666665</v>
      </c>
      <c r="G315" s="278">
        <v>365.5333333333333</v>
      </c>
      <c r="H315" s="278">
        <v>382.5333333333333</v>
      </c>
      <c r="I315" s="278">
        <v>386.01666666666665</v>
      </c>
      <c r="J315" s="278">
        <v>391.0333333333333</v>
      </c>
      <c r="K315" s="276">
        <v>381</v>
      </c>
      <c r="L315" s="276">
        <v>372.5</v>
      </c>
      <c r="M315" s="276">
        <v>31.532440000000001</v>
      </c>
    </row>
    <row r="316" spans="1:13">
      <c r="A316" s="267">
        <v>308</v>
      </c>
      <c r="B316" s="276" t="s">
        <v>142</v>
      </c>
      <c r="C316" s="277">
        <v>6981.45</v>
      </c>
      <c r="D316" s="278">
        <v>6947.1166666666659</v>
      </c>
      <c r="E316" s="278">
        <v>6897.3333333333321</v>
      </c>
      <c r="F316" s="278">
        <v>6813.2166666666662</v>
      </c>
      <c r="G316" s="278">
        <v>6763.4333333333325</v>
      </c>
      <c r="H316" s="278">
        <v>7031.2333333333318</v>
      </c>
      <c r="I316" s="278">
        <v>7081.0166666666664</v>
      </c>
      <c r="J316" s="278">
        <v>7165.1333333333314</v>
      </c>
      <c r="K316" s="276">
        <v>6996.9</v>
      </c>
      <c r="L316" s="276">
        <v>6863</v>
      </c>
      <c r="M316" s="276">
        <v>12.430680000000001</v>
      </c>
    </row>
    <row r="317" spans="1:13">
      <c r="A317" s="267">
        <v>309</v>
      </c>
      <c r="B317" s="276" t="s">
        <v>458</v>
      </c>
      <c r="C317" s="277">
        <v>1073.5999999999999</v>
      </c>
      <c r="D317" s="278">
        <v>1043.4166666666667</v>
      </c>
      <c r="E317" s="278">
        <v>1001.8333333333335</v>
      </c>
      <c r="F317" s="278">
        <v>930.06666666666672</v>
      </c>
      <c r="G317" s="278">
        <v>888.48333333333346</v>
      </c>
      <c r="H317" s="278">
        <v>1115.1833333333334</v>
      </c>
      <c r="I317" s="278">
        <v>1156.7666666666669</v>
      </c>
      <c r="J317" s="278">
        <v>1228.5333333333335</v>
      </c>
      <c r="K317" s="276">
        <v>1085</v>
      </c>
      <c r="L317" s="276">
        <v>971.65</v>
      </c>
      <c r="M317" s="276">
        <v>1.2278899999999999</v>
      </c>
    </row>
    <row r="318" spans="1:13">
      <c r="A318" s="267">
        <v>310</v>
      </c>
      <c r="B318" s="276" t="s">
        <v>143</v>
      </c>
      <c r="C318" s="277">
        <v>560.25</v>
      </c>
      <c r="D318" s="278">
        <v>560.5333333333333</v>
      </c>
      <c r="E318" s="278">
        <v>553.71666666666658</v>
      </c>
      <c r="F318" s="278">
        <v>547.18333333333328</v>
      </c>
      <c r="G318" s="278">
        <v>540.36666666666656</v>
      </c>
      <c r="H318" s="278">
        <v>567.06666666666661</v>
      </c>
      <c r="I318" s="278">
        <v>573.88333333333321</v>
      </c>
      <c r="J318" s="278">
        <v>580.41666666666663</v>
      </c>
      <c r="K318" s="276">
        <v>567.35</v>
      </c>
      <c r="L318" s="276">
        <v>554</v>
      </c>
      <c r="M318" s="276">
        <v>25.505880000000001</v>
      </c>
    </row>
    <row r="319" spans="1:13">
      <c r="A319" s="267">
        <v>311</v>
      </c>
      <c r="B319" s="276" t="s">
        <v>472</v>
      </c>
      <c r="C319" s="277">
        <v>1655.45</v>
      </c>
      <c r="D319" s="278">
        <v>1662.6833333333334</v>
      </c>
      <c r="E319" s="278">
        <v>1643.7666666666669</v>
      </c>
      <c r="F319" s="278">
        <v>1632.0833333333335</v>
      </c>
      <c r="G319" s="278">
        <v>1613.166666666667</v>
      </c>
      <c r="H319" s="278">
        <v>1674.3666666666668</v>
      </c>
      <c r="I319" s="278">
        <v>1693.2833333333333</v>
      </c>
      <c r="J319" s="278">
        <v>1704.9666666666667</v>
      </c>
      <c r="K319" s="276">
        <v>1681.6</v>
      </c>
      <c r="L319" s="276">
        <v>1651</v>
      </c>
      <c r="M319" s="276">
        <v>1.75735</v>
      </c>
    </row>
    <row r="320" spans="1:13">
      <c r="A320" s="267">
        <v>312</v>
      </c>
      <c r="B320" s="276" t="s">
        <v>468</v>
      </c>
      <c r="C320" s="277">
        <v>2027.5</v>
      </c>
      <c r="D320" s="278">
        <v>2009.0666666666666</v>
      </c>
      <c r="E320" s="278">
        <v>1954.4333333333334</v>
      </c>
      <c r="F320" s="278">
        <v>1881.3666666666668</v>
      </c>
      <c r="G320" s="278">
        <v>1826.7333333333336</v>
      </c>
      <c r="H320" s="278">
        <v>2082.1333333333332</v>
      </c>
      <c r="I320" s="278">
        <v>2136.7666666666664</v>
      </c>
      <c r="J320" s="278">
        <v>2209.833333333333</v>
      </c>
      <c r="K320" s="276">
        <v>2063.6999999999998</v>
      </c>
      <c r="L320" s="276">
        <v>1936</v>
      </c>
      <c r="M320" s="276">
        <v>1.4237500000000001</v>
      </c>
    </row>
    <row r="321" spans="1:13">
      <c r="A321" s="267">
        <v>313</v>
      </c>
      <c r="B321" s="276" t="s">
        <v>144</v>
      </c>
      <c r="C321" s="277">
        <v>613.25</v>
      </c>
      <c r="D321" s="278">
        <v>610.18333333333339</v>
      </c>
      <c r="E321" s="278">
        <v>604.16666666666674</v>
      </c>
      <c r="F321" s="278">
        <v>595.08333333333337</v>
      </c>
      <c r="G321" s="278">
        <v>589.06666666666672</v>
      </c>
      <c r="H321" s="278">
        <v>619.26666666666677</v>
      </c>
      <c r="I321" s="278">
        <v>625.28333333333342</v>
      </c>
      <c r="J321" s="278">
        <v>634.36666666666679</v>
      </c>
      <c r="K321" s="276">
        <v>616.20000000000005</v>
      </c>
      <c r="L321" s="276">
        <v>601.1</v>
      </c>
      <c r="M321" s="276">
        <v>16.868179999999999</v>
      </c>
    </row>
    <row r="322" spans="1:13">
      <c r="A322" s="267">
        <v>314</v>
      </c>
      <c r="B322" s="276" t="s">
        <v>145</v>
      </c>
      <c r="C322" s="277">
        <v>869.9</v>
      </c>
      <c r="D322" s="278">
        <v>866.56666666666661</v>
      </c>
      <c r="E322" s="278">
        <v>859.58333333333326</v>
      </c>
      <c r="F322" s="278">
        <v>849.26666666666665</v>
      </c>
      <c r="G322" s="278">
        <v>842.2833333333333</v>
      </c>
      <c r="H322" s="278">
        <v>876.88333333333321</v>
      </c>
      <c r="I322" s="278">
        <v>883.86666666666656</v>
      </c>
      <c r="J322" s="278">
        <v>894.18333333333317</v>
      </c>
      <c r="K322" s="276">
        <v>873.55</v>
      </c>
      <c r="L322" s="276">
        <v>856.25</v>
      </c>
      <c r="M322" s="276">
        <v>6.5640200000000002</v>
      </c>
    </row>
    <row r="323" spans="1:13">
      <c r="A323" s="267">
        <v>315</v>
      </c>
      <c r="B323" s="276" t="s">
        <v>465</v>
      </c>
      <c r="C323" s="277">
        <v>185.4</v>
      </c>
      <c r="D323" s="278">
        <v>185.85</v>
      </c>
      <c r="E323" s="278">
        <v>183.7</v>
      </c>
      <c r="F323" s="278">
        <v>182</v>
      </c>
      <c r="G323" s="278">
        <v>179.85</v>
      </c>
      <c r="H323" s="278">
        <v>187.54999999999998</v>
      </c>
      <c r="I323" s="278">
        <v>189.70000000000002</v>
      </c>
      <c r="J323" s="278">
        <v>191.39999999999998</v>
      </c>
      <c r="K323" s="276">
        <v>188</v>
      </c>
      <c r="L323" s="276">
        <v>184.15</v>
      </c>
      <c r="M323" s="276">
        <v>1.93102</v>
      </c>
    </row>
    <row r="324" spans="1:13">
      <c r="A324" s="267">
        <v>316</v>
      </c>
      <c r="B324" s="276" t="s">
        <v>1975</v>
      </c>
      <c r="C324" s="277">
        <v>191.3</v>
      </c>
      <c r="D324" s="278">
        <v>190.01666666666665</v>
      </c>
      <c r="E324" s="278">
        <v>186.2833333333333</v>
      </c>
      <c r="F324" s="278">
        <v>181.26666666666665</v>
      </c>
      <c r="G324" s="278">
        <v>177.5333333333333</v>
      </c>
      <c r="H324" s="278">
        <v>195.0333333333333</v>
      </c>
      <c r="I324" s="278">
        <v>198.76666666666665</v>
      </c>
      <c r="J324" s="278">
        <v>203.7833333333333</v>
      </c>
      <c r="K324" s="276">
        <v>193.75</v>
      </c>
      <c r="L324" s="276">
        <v>185</v>
      </c>
      <c r="M324" s="276">
        <v>7.04244</v>
      </c>
    </row>
    <row r="325" spans="1:13">
      <c r="A325" s="267">
        <v>317</v>
      </c>
      <c r="B325" s="276" t="s">
        <v>469</v>
      </c>
      <c r="C325" s="277">
        <v>70.150000000000006</v>
      </c>
      <c r="D325" s="278">
        <v>70.366666666666674</v>
      </c>
      <c r="E325" s="278">
        <v>68.833333333333343</v>
      </c>
      <c r="F325" s="278">
        <v>67.516666666666666</v>
      </c>
      <c r="G325" s="278">
        <v>65.983333333333334</v>
      </c>
      <c r="H325" s="278">
        <v>71.683333333333351</v>
      </c>
      <c r="I325" s="278">
        <v>73.216666666666683</v>
      </c>
      <c r="J325" s="278">
        <v>74.53333333333336</v>
      </c>
      <c r="K325" s="276">
        <v>71.900000000000006</v>
      </c>
      <c r="L325" s="276">
        <v>69.05</v>
      </c>
      <c r="M325" s="276">
        <v>5.3863000000000003</v>
      </c>
    </row>
    <row r="326" spans="1:13">
      <c r="A326" s="267">
        <v>318</v>
      </c>
      <c r="B326" s="276" t="s">
        <v>470</v>
      </c>
      <c r="C326" s="277">
        <v>366.95</v>
      </c>
      <c r="D326" s="278">
        <v>365.8</v>
      </c>
      <c r="E326" s="278">
        <v>361.75</v>
      </c>
      <c r="F326" s="278">
        <v>356.55</v>
      </c>
      <c r="G326" s="278">
        <v>352.5</v>
      </c>
      <c r="H326" s="278">
        <v>371</v>
      </c>
      <c r="I326" s="278">
        <v>375.05000000000007</v>
      </c>
      <c r="J326" s="278">
        <v>380.25</v>
      </c>
      <c r="K326" s="276">
        <v>369.85</v>
      </c>
      <c r="L326" s="276">
        <v>360.6</v>
      </c>
      <c r="M326" s="276">
        <v>1.0326599999999999</v>
      </c>
    </row>
    <row r="327" spans="1:13">
      <c r="A327" s="267">
        <v>319</v>
      </c>
      <c r="B327" s="276" t="s">
        <v>146</v>
      </c>
      <c r="C327" s="277">
        <v>1342.1</v>
      </c>
      <c r="D327" s="278">
        <v>1348.9333333333334</v>
      </c>
      <c r="E327" s="278">
        <v>1330.1666666666667</v>
      </c>
      <c r="F327" s="278">
        <v>1318.2333333333333</v>
      </c>
      <c r="G327" s="278">
        <v>1299.4666666666667</v>
      </c>
      <c r="H327" s="278">
        <v>1360.8666666666668</v>
      </c>
      <c r="I327" s="278">
        <v>1379.6333333333332</v>
      </c>
      <c r="J327" s="278">
        <v>1391.5666666666668</v>
      </c>
      <c r="K327" s="276">
        <v>1367.7</v>
      </c>
      <c r="L327" s="276">
        <v>1337</v>
      </c>
      <c r="M327" s="276">
        <v>10.60852</v>
      </c>
    </row>
    <row r="328" spans="1:13">
      <c r="A328" s="267">
        <v>320</v>
      </c>
      <c r="B328" s="276" t="s">
        <v>459</v>
      </c>
      <c r="C328" s="277">
        <v>18.55</v>
      </c>
      <c r="D328" s="278">
        <v>18.3</v>
      </c>
      <c r="E328" s="278">
        <v>17.5</v>
      </c>
      <c r="F328" s="278">
        <v>16.45</v>
      </c>
      <c r="G328" s="278">
        <v>15.649999999999999</v>
      </c>
      <c r="H328" s="278">
        <v>19.350000000000001</v>
      </c>
      <c r="I328" s="278">
        <v>20.150000000000006</v>
      </c>
      <c r="J328" s="278">
        <v>21.200000000000003</v>
      </c>
      <c r="K328" s="276">
        <v>19.100000000000001</v>
      </c>
      <c r="L328" s="276">
        <v>17.25</v>
      </c>
      <c r="M328" s="276">
        <v>53.232329999999997</v>
      </c>
    </row>
    <row r="329" spans="1:13">
      <c r="A329" s="267">
        <v>321</v>
      </c>
      <c r="B329" s="276" t="s">
        <v>460</v>
      </c>
      <c r="C329" s="277">
        <v>126.35</v>
      </c>
      <c r="D329" s="278">
        <v>126.98333333333333</v>
      </c>
      <c r="E329" s="278">
        <v>124.66666666666666</v>
      </c>
      <c r="F329" s="278">
        <v>122.98333333333332</v>
      </c>
      <c r="G329" s="278">
        <v>120.66666666666664</v>
      </c>
      <c r="H329" s="278">
        <v>128.66666666666669</v>
      </c>
      <c r="I329" s="278">
        <v>130.98333333333335</v>
      </c>
      <c r="J329" s="278">
        <v>132.66666666666669</v>
      </c>
      <c r="K329" s="276">
        <v>129.30000000000001</v>
      </c>
      <c r="L329" s="276">
        <v>125.3</v>
      </c>
      <c r="M329" s="276">
        <v>4.8890099999999999</v>
      </c>
    </row>
    <row r="330" spans="1:13">
      <c r="A330" s="267">
        <v>322</v>
      </c>
      <c r="B330" s="276" t="s">
        <v>147</v>
      </c>
      <c r="C330" s="277">
        <v>130.6</v>
      </c>
      <c r="D330" s="278">
        <v>129.63333333333335</v>
      </c>
      <c r="E330" s="278">
        <v>126.76666666666671</v>
      </c>
      <c r="F330" s="278">
        <v>122.93333333333335</v>
      </c>
      <c r="G330" s="278">
        <v>120.06666666666671</v>
      </c>
      <c r="H330" s="278">
        <v>133.4666666666667</v>
      </c>
      <c r="I330" s="278">
        <v>136.33333333333331</v>
      </c>
      <c r="J330" s="278">
        <v>140.16666666666671</v>
      </c>
      <c r="K330" s="276">
        <v>132.5</v>
      </c>
      <c r="L330" s="276">
        <v>125.8</v>
      </c>
      <c r="M330" s="276">
        <v>132.35061999999999</v>
      </c>
    </row>
    <row r="331" spans="1:13">
      <c r="A331" s="267">
        <v>323</v>
      </c>
      <c r="B331" s="276" t="s">
        <v>471</v>
      </c>
      <c r="C331" s="277">
        <v>623.95000000000005</v>
      </c>
      <c r="D331" s="278">
        <v>610.61666666666667</v>
      </c>
      <c r="E331" s="278">
        <v>593.33333333333337</v>
      </c>
      <c r="F331" s="278">
        <v>562.7166666666667</v>
      </c>
      <c r="G331" s="278">
        <v>545.43333333333339</v>
      </c>
      <c r="H331" s="278">
        <v>641.23333333333335</v>
      </c>
      <c r="I331" s="278">
        <v>658.51666666666665</v>
      </c>
      <c r="J331" s="278">
        <v>689.13333333333333</v>
      </c>
      <c r="K331" s="276">
        <v>627.9</v>
      </c>
      <c r="L331" s="276">
        <v>580</v>
      </c>
      <c r="M331" s="276">
        <v>2.9436900000000001</v>
      </c>
    </row>
    <row r="332" spans="1:13">
      <c r="A332" s="267">
        <v>324</v>
      </c>
      <c r="B332" s="276" t="s">
        <v>268</v>
      </c>
      <c r="C332" s="277">
        <v>1314.15</v>
      </c>
      <c r="D332" s="278">
        <v>1318.0833333333333</v>
      </c>
      <c r="E332" s="278">
        <v>1303.1666666666665</v>
      </c>
      <c r="F332" s="278">
        <v>1292.1833333333332</v>
      </c>
      <c r="G332" s="278">
        <v>1277.2666666666664</v>
      </c>
      <c r="H332" s="278">
        <v>1329.0666666666666</v>
      </c>
      <c r="I332" s="278">
        <v>1343.9833333333331</v>
      </c>
      <c r="J332" s="278">
        <v>1354.9666666666667</v>
      </c>
      <c r="K332" s="276">
        <v>1333</v>
      </c>
      <c r="L332" s="276">
        <v>1307.0999999999999</v>
      </c>
      <c r="M332" s="276">
        <v>3.2861199999999999</v>
      </c>
    </row>
    <row r="333" spans="1:13">
      <c r="A333" s="267">
        <v>325</v>
      </c>
      <c r="B333" s="276" t="s">
        <v>148</v>
      </c>
      <c r="C333" s="277">
        <v>74095.45</v>
      </c>
      <c r="D333" s="278">
        <v>73557.150000000009</v>
      </c>
      <c r="E333" s="278">
        <v>72464.300000000017</v>
      </c>
      <c r="F333" s="278">
        <v>70833.150000000009</v>
      </c>
      <c r="G333" s="278">
        <v>69740.300000000017</v>
      </c>
      <c r="H333" s="278">
        <v>75188.300000000017</v>
      </c>
      <c r="I333" s="278">
        <v>76281.150000000023</v>
      </c>
      <c r="J333" s="278">
        <v>77912.300000000017</v>
      </c>
      <c r="K333" s="276">
        <v>74650</v>
      </c>
      <c r="L333" s="276">
        <v>71926</v>
      </c>
      <c r="M333" s="276">
        <v>0.48298999999999997</v>
      </c>
    </row>
    <row r="334" spans="1:13">
      <c r="A334" s="267">
        <v>326</v>
      </c>
      <c r="B334" s="276" t="s">
        <v>267</v>
      </c>
      <c r="C334" s="277">
        <v>28.1</v>
      </c>
      <c r="D334" s="278">
        <v>28.266666666666666</v>
      </c>
      <c r="E334" s="278">
        <v>27.833333333333332</v>
      </c>
      <c r="F334" s="278">
        <v>27.566666666666666</v>
      </c>
      <c r="G334" s="278">
        <v>27.133333333333333</v>
      </c>
      <c r="H334" s="278">
        <v>28.533333333333331</v>
      </c>
      <c r="I334" s="278">
        <v>28.966666666666669</v>
      </c>
      <c r="J334" s="278">
        <v>29.233333333333331</v>
      </c>
      <c r="K334" s="276">
        <v>28.7</v>
      </c>
      <c r="L334" s="276">
        <v>28</v>
      </c>
      <c r="M334" s="276">
        <v>17.58193</v>
      </c>
    </row>
    <row r="335" spans="1:13">
      <c r="A335" s="267">
        <v>327</v>
      </c>
      <c r="B335" s="276" t="s">
        <v>149</v>
      </c>
      <c r="C335" s="277">
        <v>1166.9000000000001</v>
      </c>
      <c r="D335" s="278">
        <v>1172.1333333333334</v>
      </c>
      <c r="E335" s="278">
        <v>1150.7666666666669</v>
      </c>
      <c r="F335" s="278">
        <v>1134.6333333333334</v>
      </c>
      <c r="G335" s="278">
        <v>1113.2666666666669</v>
      </c>
      <c r="H335" s="278">
        <v>1188.2666666666669</v>
      </c>
      <c r="I335" s="278">
        <v>1209.6333333333332</v>
      </c>
      <c r="J335" s="278">
        <v>1225.7666666666669</v>
      </c>
      <c r="K335" s="276">
        <v>1193.5</v>
      </c>
      <c r="L335" s="276">
        <v>1156</v>
      </c>
      <c r="M335" s="276">
        <v>24.47176</v>
      </c>
    </row>
    <row r="336" spans="1:13">
      <c r="A336" s="267">
        <v>328</v>
      </c>
      <c r="B336" s="276" t="s">
        <v>3161</v>
      </c>
      <c r="C336" s="277">
        <v>289.2</v>
      </c>
      <c r="D336" s="278">
        <v>289.23333333333335</v>
      </c>
      <c r="E336" s="278">
        <v>286.4666666666667</v>
      </c>
      <c r="F336" s="278">
        <v>283.73333333333335</v>
      </c>
      <c r="G336" s="278">
        <v>280.9666666666667</v>
      </c>
      <c r="H336" s="278">
        <v>291.9666666666667</v>
      </c>
      <c r="I336" s="278">
        <v>294.73333333333335</v>
      </c>
      <c r="J336" s="278">
        <v>297.4666666666667</v>
      </c>
      <c r="K336" s="276">
        <v>292</v>
      </c>
      <c r="L336" s="276">
        <v>286.5</v>
      </c>
      <c r="M336" s="276">
        <v>6.2845800000000001</v>
      </c>
    </row>
    <row r="337" spans="1:13">
      <c r="A337" s="267">
        <v>329</v>
      </c>
      <c r="B337" s="276" t="s">
        <v>269</v>
      </c>
      <c r="C337" s="277">
        <v>911.4</v>
      </c>
      <c r="D337" s="278">
        <v>908.76666666666677</v>
      </c>
      <c r="E337" s="278">
        <v>902.83333333333348</v>
      </c>
      <c r="F337" s="278">
        <v>894.26666666666677</v>
      </c>
      <c r="G337" s="278">
        <v>888.33333333333348</v>
      </c>
      <c r="H337" s="278">
        <v>917.33333333333348</v>
      </c>
      <c r="I337" s="278">
        <v>923.26666666666665</v>
      </c>
      <c r="J337" s="278">
        <v>931.83333333333348</v>
      </c>
      <c r="K337" s="276">
        <v>914.7</v>
      </c>
      <c r="L337" s="276">
        <v>900.2</v>
      </c>
      <c r="M337" s="276">
        <v>2.5728599999999999</v>
      </c>
    </row>
    <row r="338" spans="1:13">
      <c r="A338" s="267">
        <v>330</v>
      </c>
      <c r="B338" s="276" t="s">
        <v>150</v>
      </c>
      <c r="C338" s="277">
        <v>36.700000000000003</v>
      </c>
      <c r="D338" s="278">
        <v>36.300000000000004</v>
      </c>
      <c r="E338" s="278">
        <v>35.750000000000007</v>
      </c>
      <c r="F338" s="278">
        <v>34.800000000000004</v>
      </c>
      <c r="G338" s="278">
        <v>34.250000000000007</v>
      </c>
      <c r="H338" s="278">
        <v>37.250000000000007</v>
      </c>
      <c r="I338" s="278">
        <v>37.800000000000004</v>
      </c>
      <c r="J338" s="278">
        <v>38.750000000000007</v>
      </c>
      <c r="K338" s="276">
        <v>36.85</v>
      </c>
      <c r="L338" s="276">
        <v>35.35</v>
      </c>
      <c r="M338" s="276">
        <v>243.48128</v>
      </c>
    </row>
    <row r="339" spans="1:13">
      <c r="A339" s="267">
        <v>331</v>
      </c>
      <c r="B339" s="276" t="s">
        <v>261</v>
      </c>
      <c r="C339" s="277">
        <v>3925.25</v>
      </c>
      <c r="D339" s="278">
        <v>3891.5499999999997</v>
      </c>
      <c r="E339" s="278">
        <v>3834.8999999999996</v>
      </c>
      <c r="F339" s="278">
        <v>3744.5499999999997</v>
      </c>
      <c r="G339" s="278">
        <v>3687.8999999999996</v>
      </c>
      <c r="H339" s="278">
        <v>3981.8999999999996</v>
      </c>
      <c r="I339" s="278">
        <v>4038.55</v>
      </c>
      <c r="J339" s="278">
        <v>4128.8999999999996</v>
      </c>
      <c r="K339" s="276">
        <v>3948.2</v>
      </c>
      <c r="L339" s="276">
        <v>3801.2</v>
      </c>
      <c r="M339" s="276">
        <v>9.4037900000000008</v>
      </c>
    </row>
    <row r="340" spans="1:13">
      <c r="A340" s="267">
        <v>332</v>
      </c>
      <c r="B340" s="276" t="s">
        <v>478</v>
      </c>
      <c r="C340" s="277">
        <v>2597.6</v>
      </c>
      <c r="D340" s="278">
        <v>2574.8666666666668</v>
      </c>
      <c r="E340" s="278">
        <v>2533.7333333333336</v>
      </c>
      <c r="F340" s="278">
        <v>2469.8666666666668</v>
      </c>
      <c r="G340" s="278">
        <v>2428.7333333333336</v>
      </c>
      <c r="H340" s="278">
        <v>2638.7333333333336</v>
      </c>
      <c r="I340" s="278">
        <v>2679.8666666666668</v>
      </c>
      <c r="J340" s="278">
        <v>2743.7333333333336</v>
      </c>
      <c r="K340" s="276">
        <v>2616</v>
      </c>
      <c r="L340" s="276">
        <v>2511</v>
      </c>
      <c r="M340" s="276">
        <v>1.35622</v>
      </c>
    </row>
    <row r="341" spans="1:13">
      <c r="A341" s="267">
        <v>333</v>
      </c>
      <c r="B341" s="276" t="s">
        <v>151</v>
      </c>
      <c r="C341" s="277">
        <v>24.85</v>
      </c>
      <c r="D341" s="278">
        <v>24.883333333333336</v>
      </c>
      <c r="E341" s="278">
        <v>24.616666666666674</v>
      </c>
      <c r="F341" s="278">
        <v>24.383333333333336</v>
      </c>
      <c r="G341" s="278">
        <v>24.116666666666674</v>
      </c>
      <c r="H341" s="278">
        <v>25.116666666666674</v>
      </c>
      <c r="I341" s="278">
        <v>25.383333333333333</v>
      </c>
      <c r="J341" s="278">
        <v>25.616666666666674</v>
      </c>
      <c r="K341" s="276">
        <v>25.15</v>
      </c>
      <c r="L341" s="276">
        <v>24.65</v>
      </c>
      <c r="M341" s="276">
        <v>65.345039999999997</v>
      </c>
    </row>
    <row r="342" spans="1:13">
      <c r="A342" s="267">
        <v>334</v>
      </c>
      <c r="B342" s="276" t="s">
        <v>477</v>
      </c>
      <c r="C342" s="277">
        <v>48.8</v>
      </c>
      <c r="D342" s="278">
        <v>49.483333333333327</v>
      </c>
      <c r="E342" s="278">
        <v>47.816666666666656</v>
      </c>
      <c r="F342" s="278">
        <v>46.833333333333329</v>
      </c>
      <c r="G342" s="278">
        <v>45.166666666666657</v>
      </c>
      <c r="H342" s="278">
        <v>50.466666666666654</v>
      </c>
      <c r="I342" s="278">
        <v>52.133333333333326</v>
      </c>
      <c r="J342" s="278">
        <v>53.116666666666653</v>
      </c>
      <c r="K342" s="276">
        <v>51.15</v>
      </c>
      <c r="L342" s="276">
        <v>48.5</v>
      </c>
      <c r="M342" s="276">
        <v>15.9161</v>
      </c>
    </row>
    <row r="343" spans="1:13">
      <c r="A343" s="267">
        <v>335</v>
      </c>
      <c r="B343" s="276" t="s">
        <v>152</v>
      </c>
      <c r="C343" s="277">
        <v>39.75</v>
      </c>
      <c r="D343" s="278">
        <v>39.699999999999996</v>
      </c>
      <c r="E343" s="278">
        <v>39.199999999999989</v>
      </c>
      <c r="F343" s="278">
        <v>38.649999999999991</v>
      </c>
      <c r="G343" s="278">
        <v>38.149999999999984</v>
      </c>
      <c r="H343" s="278">
        <v>40.249999999999993</v>
      </c>
      <c r="I343" s="278">
        <v>40.750000000000007</v>
      </c>
      <c r="J343" s="278">
        <v>41.3</v>
      </c>
      <c r="K343" s="276">
        <v>40.200000000000003</v>
      </c>
      <c r="L343" s="276">
        <v>39.15</v>
      </c>
      <c r="M343" s="276">
        <v>102.69698</v>
      </c>
    </row>
    <row r="344" spans="1:13">
      <c r="A344" s="267">
        <v>336</v>
      </c>
      <c r="B344" s="276" t="s">
        <v>473</v>
      </c>
      <c r="C344" s="277">
        <v>510.4</v>
      </c>
      <c r="D344" s="278">
        <v>511.76666666666665</v>
      </c>
      <c r="E344" s="278">
        <v>504.18333333333328</v>
      </c>
      <c r="F344" s="278">
        <v>497.96666666666664</v>
      </c>
      <c r="G344" s="278">
        <v>490.38333333333327</v>
      </c>
      <c r="H344" s="278">
        <v>517.98333333333335</v>
      </c>
      <c r="I344" s="278">
        <v>525.56666666666683</v>
      </c>
      <c r="J344" s="278">
        <v>531.7833333333333</v>
      </c>
      <c r="K344" s="276">
        <v>519.35</v>
      </c>
      <c r="L344" s="276">
        <v>505.55</v>
      </c>
      <c r="M344" s="276">
        <v>0.36509000000000003</v>
      </c>
    </row>
    <row r="345" spans="1:13">
      <c r="A345" s="267">
        <v>337</v>
      </c>
      <c r="B345" s="276" t="s">
        <v>153</v>
      </c>
      <c r="C345" s="277">
        <v>16982.849999999999</v>
      </c>
      <c r="D345" s="278">
        <v>16967.25</v>
      </c>
      <c r="E345" s="278">
        <v>16868.650000000001</v>
      </c>
      <c r="F345" s="278">
        <v>16754.45</v>
      </c>
      <c r="G345" s="278">
        <v>16655.850000000002</v>
      </c>
      <c r="H345" s="278">
        <v>17081.45</v>
      </c>
      <c r="I345" s="278">
        <v>17180.05</v>
      </c>
      <c r="J345" s="278">
        <v>17294.25</v>
      </c>
      <c r="K345" s="276">
        <v>17065.849999999999</v>
      </c>
      <c r="L345" s="276">
        <v>16853.05</v>
      </c>
      <c r="M345" s="276">
        <v>1.1950400000000001</v>
      </c>
    </row>
    <row r="346" spans="1:13">
      <c r="A346" s="267">
        <v>338</v>
      </c>
      <c r="B346" s="276" t="s">
        <v>476</v>
      </c>
      <c r="C346" s="277">
        <v>33.85</v>
      </c>
      <c r="D346" s="278">
        <v>34.183333333333337</v>
      </c>
      <c r="E346" s="278">
        <v>33.416666666666671</v>
      </c>
      <c r="F346" s="278">
        <v>32.983333333333334</v>
      </c>
      <c r="G346" s="278">
        <v>32.216666666666669</v>
      </c>
      <c r="H346" s="278">
        <v>34.616666666666674</v>
      </c>
      <c r="I346" s="278">
        <v>35.38333333333334</v>
      </c>
      <c r="J346" s="278">
        <v>35.816666666666677</v>
      </c>
      <c r="K346" s="276">
        <v>34.950000000000003</v>
      </c>
      <c r="L346" s="276">
        <v>33.75</v>
      </c>
      <c r="M346" s="276">
        <v>5.7502000000000004</v>
      </c>
    </row>
    <row r="347" spans="1:13">
      <c r="A347" s="267">
        <v>339</v>
      </c>
      <c r="B347" s="276" t="s">
        <v>475</v>
      </c>
      <c r="C347" s="277">
        <v>364.05</v>
      </c>
      <c r="D347" s="278">
        <v>362.68333333333334</v>
      </c>
      <c r="E347" s="278">
        <v>354.36666666666667</v>
      </c>
      <c r="F347" s="278">
        <v>344.68333333333334</v>
      </c>
      <c r="G347" s="278">
        <v>336.36666666666667</v>
      </c>
      <c r="H347" s="278">
        <v>372.36666666666667</v>
      </c>
      <c r="I347" s="278">
        <v>380.68333333333339</v>
      </c>
      <c r="J347" s="278">
        <v>390.36666666666667</v>
      </c>
      <c r="K347" s="276">
        <v>371</v>
      </c>
      <c r="L347" s="276">
        <v>353</v>
      </c>
      <c r="M347" s="276">
        <v>2.88856</v>
      </c>
    </row>
    <row r="348" spans="1:13">
      <c r="A348" s="267">
        <v>340</v>
      </c>
      <c r="B348" s="276" t="s">
        <v>270</v>
      </c>
      <c r="C348" s="277">
        <v>20.55</v>
      </c>
      <c r="D348" s="278">
        <v>20.683333333333334</v>
      </c>
      <c r="E348" s="278">
        <v>20.416666666666668</v>
      </c>
      <c r="F348" s="278">
        <v>20.283333333333335</v>
      </c>
      <c r="G348" s="278">
        <v>20.016666666666669</v>
      </c>
      <c r="H348" s="278">
        <v>20.816666666666666</v>
      </c>
      <c r="I348" s="278">
        <v>21.083333333333332</v>
      </c>
      <c r="J348" s="278">
        <v>21.216666666666665</v>
      </c>
      <c r="K348" s="276">
        <v>20.95</v>
      </c>
      <c r="L348" s="276">
        <v>20.55</v>
      </c>
      <c r="M348" s="276">
        <v>34.072629999999997</v>
      </c>
    </row>
    <row r="349" spans="1:13">
      <c r="A349" s="267">
        <v>341</v>
      </c>
      <c r="B349" s="276" t="s">
        <v>283</v>
      </c>
      <c r="C349" s="277">
        <v>117.3</v>
      </c>
      <c r="D349" s="278">
        <v>115.60000000000001</v>
      </c>
      <c r="E349" s="278">
        <v>112.20000000000002</v>
      </c>
      <c r="F349" s="278">
        <v>107.10000000000001</v>
      </c>
      <c r="G349" s="278">
        <v>103.70000000000002</v>
      </c>
      <c r="H349" s="278">
        <v>120.70000000000002</v>
      </c>
      <c r="I349" s="278">
        <v>124.10000000000002</v>
      </c>
      <c r="J349" s="278">
        <v>129.20000000000002</v>
      </c>
      <c r="K349" s="276">
        <v>119</v>
      </c>
      <c r="L349" s="276">
        <v>110.5</v>
      </c>
      <c r="M349" s="276">
        <v>14.767770000000001</v>
      </c>
    </row>
    <row r="350" spans="1:13">
      <c r="A350" s="267">
        <v>342</v>
      </c>
      <c r="B350" s="276" t="s">
        <v>479</v>
      </c>
      <c r="C350" s="277">
        <v>1342.7</v>
      </c>
      <c r="D350" s="278">
        <v>1345.7666666666667</v>
      </c>
      <c r="E350" s="278">
        <v>1327.5333333333333</v>
      </c>
      <c r="F350" s="278">
        <v>1312.3666666666666</v>
      </c>
      <c r="G350" s="278">
        <v>1294.1333333333332</v>
      </c>
      <c r="H350" s="278">
        <v>1360.9333333333334</v>
      </c>
      <c r="I350" s="278">
        <v>1379.1666666666665</v>
      </c>
      <c r="J350" s="278">
        <v>1394.3333333333335</v>
      </c>
      <c r="K350" s="276">
        <v>1364</v>
      </c>
      <c r="L350" s="276">
        <v>1330.6</v>
      </c>
      <c r="M350" s="276">
        <v>8.7249999999999994E-2</v>
      </c>
    </row>
    <row r="351" spans="1:13">
      <c r="A351" s="267">
        <v>343</v>
      </c>
      <c r="B351" s="276" t="s">
        <v>474</v>
      </c>
      <c r="C351" s="277">
        <v>49.95</v>
      </c>
      <c r="D351" s="278">
        <v>50.066666666666663</v>
      </c>
      <c r="E351" s="278">
        <v>49.733333333333327</v>
      </c>
      <c r="F351" s="278">
        <v>49.516666666666666</v>
      </c>
      <c r="G351" s="278">
        <v>49.18333333333333</v>
      </c>
      <c r="H351" s="278">
        <v>50.283333333333324</v>
      </c>
      <c r="I351" s="278">
        <v>50.616666666666667</v>
      </c>
      <c r="J351" s="278">
        <v>50.833333333333321</v>
      </c>
      <c r="K351" s="276">
        <v>50.4</v>
      </c>
      <c r="L351" s="276">
        <v>49.85</v>
      </c>
      <c r="M351" s="276">
        <v>6.51966</v>
      </c>
    </row>
    <row r="352" spans="1:13">
      <c r="A352" s="267">
        <v>344</v>
      </c>
      <c r="B352" s="276" t="s">
        <v>155</v>
      </c>
      <c r="C352" s="277">
        <v>96.05</v>
      </c>
      <c r="D352" s="278">
        <v>95.55</v>
      </c>
      <c r="E352" s="278">
        <v>94</v>
      </c>
      <c r="F352" s="278">
        <v>91.95</v>
      </c>
      <c r="G352" s="278">
        <v>90.4</v>
      </c>
      <c r="H352" s="278">
        <v>97.6</v>
      </c>
      <c r="I352" s="278">
        <v>99.149999999999977</v>
      </c>
      <c r="J352" s="278">
        <v>101.19999999999999</v>
      </c>
      <c r="K352" s="276">
        <v>97.1</v>
      </c>
      <c r="L352" s="276">
        <v>93.5</v>
      </c>
      <c r="M352" s="276">
        <v>167.37264999999999</v>
      </c>
    </row>
    <row r="353" spans="1:13">
      <c r="A353" s="267">
        <v>345</v>
      </c>
      <c r="B353" s="276" t="s">
        <v>156</v>
      </c>
      <c r="C353" s="277">
        <v>88.7</v>
      </c>
      <c r="D353" s="278">
        <v>89.783333333333346</v>
      </c>
      <c r="E353" s="278">
        <v>87.166666666666686</v>
      </c>
      <c r="F353" s="278">
        <v>85.63333333333334</v>
      </c>
      <c r="G353" s="278">
        <v>83.01666666666668</v>
      </c>
      <c r="H353" s="278">
        <v>91.316666666666691</v>
      </c>
      <c r="I353" s="278">
        <v>93.933333333333337</v>
      </c>
      <c r="J353" s="278">
        <v>95.466666666666697</v>
      </c>
      <c r="K353" s="276">
        <v>92.4</v>
      </c>
      <c r="L353" s="276">
        <v>88.25</v>
      </c>
      <c r="M353" s="276">
        <v>553.24428999999998</v>
      </c>
    </row>
    <row r="354" spans="1:13">
      <c r="A354" s="267">
        <v>346</v>
      </c>
      <c r="B354" s="276" t="s">
        <v>271</v>
      </c>
      <c r="C354" s="277">
        <v>451.15</v>
      </c>
      <c r="D354" s="278">
        <v>449.95</v>
      </c>
      <c r="E354" s="278">
        <v>443.4</v>
      </c>
      <c r="F354" s="278">
        <v>435.65</v>
      </c>
      <c r="G354" s="278">
        <v>429.09999999999997</v>
      </c>
      <c r="H354" s="278">
        <v>457.7</v>
      </c>
      <c r="I354" s="278">
        <v>464.25000000000006</v>
      </c>
      <c r="J354" s="278">
        <v>472</v>
      </c>
      <c r="K354" s="276">
        <v>456.5</v>
      </c>
      <c r="L354" s="276">
        <v>442.2</v>
      </c>
      <c r="M354" s="276">
        <v>10.20865</v>
      </c>
    </row>
    <row r="355" spans="1:13">
      <c r="A355" s="267">
        <v>347</v>
      </c>
      <c r="B355" s="276" t="s">
        <v>272</v>
      </c>
      <c r="C355" s="277">
        <v>3068.65</v>
      </c>
      <c r="D355" s="278">
        <v>3076.85</v>
      </c>
      <c r="E355" s="278">
        <v>3041.7999999999997</v>
      </c>
      <c r="F355" s="278">
        <v>3014.95</v>
      </c>
      <c r="G355" s="278">
        <v>2979.8999999999996</v>
      </c>
      <c r="H355" s="278">
        <v>3103.7</v>
      </c>
      <c r="I355" s="278">
        <v>3138.75</v>
      </c>
      <c r="J355" s="278">
        <v>3165.6</v>
      </c>
      <c r="K355" s="276">
        <v>3111.9</v>
      </c>
      <c r="L355" s="276">
        <v>3050</v>
      </c>
      <c r="M355" s="276">
        <v>0.65036000000000005</v>
      </c>
    </row>
    <row r="356" spans="1:13">
      <c r="A356" s="267">
        <v>348</v>
      </c>
      <c r="B356" s="276" t="s">
        <v>157</v>
      </c>
      <c r="C356" s="277">
        <v>93.05</v>
      </c>
      <c r="D356" s="278">
        <v>93.3</v>
      </c>
      <c r="E356" s="278">
        <v>92.449999999999989</v>
      </c>
      <c r="F356" s="278">
        <v>91.85</v>
      </c>
      <c r="G356" s="278">
        <v>90.999999999999986</v>
      </c>
      <c r="H356" s="278">
        <v>93.899999999999991</v>
      </c>
      <c r="I356" s="278">
        <v>94.749999999999986</v>
      </c>
      <c r="J356" s="278">
        <v>95.35</v>
      </c>
      <c r="K356" s="276">
        <v>94.15</v>
      </c>
      <c r="L356" s="276">
        <v>92.7</v>
      </c>
      <c r="M356" s="276">
        <v>6.3727499999999999</v>
      </c>
    </row>
    <row r="357" spans="1:13">
      <c r="A357" s="267">
        <v>349</v>
      </c>
      <c r="B357" s="276" t="s">
        <v>480</v>
      </c>
      <c r="C357" s="277">
        <v>68.650000000000006</v>
      </c>
      <c r="D357" s="278">
        <v>68.833333333333329</v>
      </c>
      <c r="E357" s="278">
        <v>67.816666666666663</v>
      </c>
      <c r="F357" s="278">
        <v>66.983333333333334</v>
      </c>
      <c r="G357" s="278">
        <v>65.966666666666669</v>
      </c>
      <c r="H357" s="278">
        <v>69.666666666666657</v>
      </c>
      <c r="I357" s="278">
        <v>70.683333333333337</v>
      </c>
      <c r="J357" s="278">
        <v>71.516666666666652</v>
      </c>
      <c r="K357" s="276">
        <v>69.849999999999994</v>
      </c>
      <c r="L357" s="276">
        <v>68</v>
      </c>
      <c r="M357" s="276">
        <v>0.24498</v>
      </c>
    </row>
    <row r="358" spans="1:13">
      <c r="A358" s="267">
        <v>350</v>
      </c>
      <c r="B358" s="276" t="s">
        <v>158</v>
      </c>
      <c r="C358" s="277">
        <v>71.3</v>
      </c>
      <c r="D358" s="278">
        <v>71.86666666666666</v>
      </c>
      <c r="E358" s="278">
        <v>70.433333333333323</v>
      </c>
      <c r="F358" s="278">
        <v>69.566666666666663</v>
      </c>
      <c r="G358" s="278">
        <v>68.133333333333326</v>
      </c>
      <c r="H358" s="278">
        <v>72.73333333333332</v>
      </c>
      <c r="I358" s="278">
        <v>74.166666666666657</v>
      </c>
      <c r="J358" s="278">
        <v>75.033333333333317</v>
      </c>
      <c r="K358" s="276">
        <v>73.3</v>
      </c>
      <c r="L358" s="276">
        <v>71</v>
      </c>
      <c r="M358" s="276">
        <v>188.52045000000001</v>
      </c>
    </row>
    <row r="359" spans="1:13">
      <c r="A359" s="267">
        <v>351</v>
      </c>
      <c r="B359" s="276" t="s">
        <v>481</v>
      </c>
      <c r="C359" s="277">
        <v>70</v>
      </c>
      <c r="D359" s="278">
        <v>69.75</v>
      </c>
      <c r="E359" s="278">
        <v>68.25</v>
      </c>
      <c r="F359" s="278">
        <v>66.5</v>
      </c>
      <c r="G359" s="278">
        <v>65</v>
      </c>
      <c r="H359" s="278">
        <v>71.5</v>
      </c>
      <c r="I359" s="278">
        <v>73</v>
      </c>
      <c r="J359" s="278">
        <v>74.75</v>
      </c>
      <c r="K359" s="276">
        <v>71.25</v>
      </c>
      <c r="L359" s="276">
        <v>68</v>
      </c>
      <c r="M359" s="276">
        <v>19.8507</v>
      </c>
    </row>
    <row r="360" spans="1:13">
      <c r="A360" s="267">
        <v>352</v>
      </c>
      <c r="B360" s="276" t="s">
        <v>482</v>
      </c>
      <c r="C360" s="277">
        <v>216.15</v>
      </c>
      <c r="D360" s="278">
        <v>216.21666666666667</v>
      </c>
      <c r="E360" s="278">
        <v>212.43333333333334</v>
      </c>
      <c r="F360" s="278">
        <v>208.71666666666667</v>
      </c>
      <c r="G360" s="278">
        <v>204.93333333333334</v>
      </c>
      <c r="H360" s="278">
        <v>219.93333333333334</v>
      </c>
      <c r="I360" s="278">
        <v>223.7166666666667</v>
      </c>
      <c r="J360" s="278">
        <v>227.43333333333334</v>
      </c>
      <c r="K360" s="276">
        <v>220</v>
      </c>
      <c r="L360" s="276">
        <v>212.5</v>
      </c>
      <c r="M360" s="276">
        <v>1.3546199999999999</v>
      </c>
    </row>
    <row r="361" spans="1:13">
      <c r="A361" s="267">
        <v>353</v>
      </c>
      <c r="B361" s="276" t="s">
        <v>483</v>
      </c>
      <c r="C361" s="277">
        <v>209.75</v>
      </c>
      <c r="D361" s="278">
        <v>208.11666666666667</v>
      </c>
      <c r="E361" s="278">
        <v>205.23333333333335</v>
      </c>
      <c r="F361" s="278">
        <v>200.71666666666667</v>
      </c>
      <c r="G361" s="278">
        <v>197.83333333333334</v>
      </c>
      <c r="H361" s="278">
        <v>212.63333333333335</v>
      </c>
      <c r="I361" s="278">
        <v>215.51666666666668</v>
      </c>
      <c r="J361" s="278">
        <v>220.03333333333336</v>
      </c>
      <c r="K361" s="276">
        <v>211</v>
      </c>
      <c r="L361" s="276">
        <v>203.6</v>
      </c>
      <c r="M361" s="276">
        <v>1.4473400000000001</v>
      </c>
    </row>
    <row r="362" spans="1:13">
      <c r="A362" s="267">
        <v>354</v>
      </c>
      <c r="B362" s="276" t="s">
        <v>159</v>
      </c>
      <c r="C362" s="277">
        <v>22640.5</v>
      </c>
      <c r="D362" s="278">
        <v>22413.5</v>
      </c>
      <c r="E362" s="278">
        <v>22027</v>
      </c>
      <c r="F362" s="278">
        <v>21413.5</v>
      </c>
      <c r="G362" s="278">
        <v>21027</v>
      </c>
      <c r="H362" s="278">
        <v>23027</v>
      </c>
      <c r="I362" s="278">
        <v>23413.5</v>
      </c>
      <c r="J362" s="278">
        <v>24027</v>
      </c>
      <c r="K362" s="276">
        <v>22800</v>
      </c>
      <c r="L362" s="276">
        <v>21800</v>
      </c>
      <c r="M362" s="276">
        <v>0.70791000000000004</v>
      </c>
    </row>
    <row r="363" spans="1:13">
      <c r="A363" s="267">
        <v>355</v>
      </c>
      <c r="B363" s="276" t="s">
        <v>160</v>
      </c>
      <c r="C363" s="277">
        <v>1411</v>
      </c>
      <c r="D363" s="278">
        <v>1422.1000000000001</v>
      </c>
      <c r="E363" s="278">
        <v>1374.1000000000004</v>
      </c>
      <c r="F363" s="278">
        <v>1337.2000000000003</v>
      </c>
      <c r="G363" s="278">
        <v>1289.2000000000005</v>
      </c>
      <c r="H363" s="278">
        <v>1459.0000000000002</v>
      </c>
      <c r="I363" s="278">
        <v>1506.9999999999998</v>
      </c>
      <c r="J363" s="278">
        <v>1543.9</v>
      </c>
      <c r="K363" s="276">
        <v>1470.1</v>
      </c>
      <c r="L363" s="276">
        <v>1385.2</v>
      </c>
      <c r="M363" s="276">
        <v>11.99249</v>
      </c>
    </row>
    <row r="364" spans="1:13">
      <c r="A364" s="267">
        <v>356</v>
      </c>
      <c r="B364" s="276" t="s">
        <v>488</v>
      </c>
      <c r="C364" s="277">
        <v>1168.3</v>
      </c>
      <c r="D364" s="278">
        <v>1173.8500000000001</v>
      </c>
      <c r="E364" s="278">
        <v>1149.7000000000003</v>
      </c>
      <c r="F364" s="278">
        <v>1131.1000000000001</v>
      </c>
      <c r="G364" s="278">
        <v>1106.9500000000003</v>
      </c>
      <c r="H364" s="278">
        <v>1192.4500000000003</v>
      </c>
      <c r="I364" s="278">
        <v>1216.6000000000004</v>
      </c>
      <c r="J364" s="278">
        <v>1235.2000000000003</v>
      </c>
      <c r="K364" s="276">
        <v>1198</v>
      </c>
      <c r="L364" s="276">
        <v>1155.25</v>
      </c>
      <c r="M364" s="276">
        <v>2.8482400000000001</v>
      </c>
    </row>
    <row r="365" spans="1:13">
      <c r="A365" s="267">
        <v>357</v>
      </c>
      <c r="B365" s="276" t="s">
        <v>161</v>
      </c>
      <c r="C365" s="277">
        <v>259.35000000000002</v>
      </c>
      <c r="D365" s="278">
        <v>258.03333333333336</v>
      </c>
      <c r="E365" s="278">
        <v>255.81666666666672</v>
      </c>
      <c r="F365" s="278">
        <v>252.28333333333336</v>
      </c>
      <c r="G365" s="278">
        <v>250.06666666666672</v>
      </c>
      <c r="H365" s="278">
        <v>261.56666666666672</v>
      </c>
      <c r="I365" s="278">
        <v>263.7833333333333</v>
      </c>
      <c r="J365" s="278">
        <v>267.31666666666672</v>
      </c>
      <c r="K365" s="276">
        <v>260.25</v>
      </c>
      <c r="L365" s="276">
        <v>254.5</v>
      </c>
      <c r="M365" s="276">
        <v>47.696100000000001</v>
      </c>
    </row>
    <row r="366" spans="1:13">
      <c r="A366" s="267">
        <v>358</v>
      </c>
      <c r="B366" s="276" t="s">
        <v>162</v>
      </c>
      <c r="C366" s="277">
        <v>104</v>
      </c>
      <c r="D366" s="278">
        <v>103.43333333333334</v>
      </c>
      <c r="E366" s="278">
        <v>102.21666666666667</v>
      </c>
      <c r="F366" s="278">
        <v>100.43333333333334</v>
      </c>
      <c r="G366" s="278">
        <v>99.216666666666669</v>
      </c>
      <c r="H366" s="278">
        <v>105.21666666666667</v>
      </c>
      <c r="I366" s="278">
        <v>106.43333333333334</v>
      </c>
      <c r="J366" s="278">
        <v>108.21666666666667</v>
      </c>
      <c r="K366" s="276">
        <v>104.65</v>
      </c>
      <c r="L366" s="276">
        <v>101.65</v>
      </c>
      <c r="M366" s="276">
        <v>70.946510000000004</v>
      </c>
    </row>
    <row r="367" spans="1:13">
      <c r="A367" s="267">
        <v>359</v>
      </c>
      <c r="B367" s="276" t="s">
        <v>275</v>
      </c>
      <c r="C367" s="277">
        <v>4950.3500000000004</v>
      </c>
      <c r="D367" s="278">
        <v>5010.3500000000004</v>
      </c>
      <c r="E367" s="278">
        <v>4871.9000000000005</v>
      </c>
      <c r="F367" s="278">
        <v>4793.45</v>
      </c>
      <c r="G367" s="278">
        <v>4655</v>
      </c>
      <c r="H367" s="278">
        <v>5088.8000000000011</v>
      </c>
      <c r="I367" s="278">
        <v>5227.2500000000018</v>
      </c>
      <c r="J367" s="278">
        <v>5305.7000000000016</v>
      </c>
      <c r="K367" s="276">
        <v>5148.8</v>
      </c>
      <c r="L367" s="276">
        <v>4931.8999999999996</v>
      </c>
      <c r="M367" s="276">
        <v>2.07931</v>
      </c>
    </row>
    <row r="368" spans="1:13">
      <c r="A368" s="267">
        <v>360</v>
      </c>
      <c r="B368" s="276" t="s">
        <v>277</v>
      </c>
      <c r="C368" s="277">
        <v>10618.7</v>
      </c>
      <c r="D368" s="278">
        <v>10708.683333333334</v>
      </c>
      <c r="E368" s="278">
        <v>10490.016666666668</v>
      </c>
      <c r="F368" s="278">
        <v>10361.333333333334</v>
      </c>
      <c r="G368" s="278">
        <v>10142.666666666668</v>
      </c>
      <c r="H368" s="278">
        <v>10837.366666666669</v>
      </c>
      <c r="I368" s="278">
        <v>11056.033333333333</v>
      </c>
      <c r="J368" s="278">
        <v>11184.716666666669</v>
      </c>
      <c r="K368" s="276">
        <v>10927.35</v>
      </c>
      <c r="L368" s="276">
        <v>10580</v>
      </c>
      <c r="M368" s="276">
        <v>5.0470000000000001E-2</v>
      </c>
    </row>
    <row r="369" spans="1:13">
      <c r="A369" s="267">
        <v>361</v>
      </c>
      <c r="B369" s="276" t="s">
        <v>494</v>
      </c>
      <c r="C369" s="277">
        <v>5963.5</v>
      </c>
      <c r="D369" s="278">
        <v>5957.5166666666664</v>
      </c>
      <c r="E369" s="278">
        <v>5767.0333333333328</v>
      </c>
      <c r="F369" s="278">
        <v>5570.5666666666666</v>
      </c>
      <c r="G369" s="278">
        <v>5380.083333333333</v>
      </c>
      <c r="H369" s="278">
        <v>6153.9833333333327</v>
      </c>
      <c r="I369" s="278">
        <v>6344.4666666666662</v>
      </c>
      <c r="J369" s="278">
        <v>6540.9333333333325</v>
      </c>
      <c r="K369" s="276">
        <v>6148</v>
      </c>
      <c r="L369" s="276">
        <v>5761.05</v>
      </c>
      <c r="M369" s="276">
        <v>0.53197000000000005</v>
      </c>
    </row>
    <row r="370" spans="1:13">
      <c r="A370" s="267">
        <v>362</v>
      </c>
      <c r="B370" s="276" t="s">
        <v>489</v>
      </c>
      <c r="C370" s="277">
        <v>155.6</v>
      </c>
      <c r="D370" s="278">
        <v>156.58333333333334</v>
      </c>
      <c r="E370" s="278">
        <v>152.91666666666669</v>
      </c>
      <c r="F370" s="278">
        <v>150.23333333333335</v>
      </c>
      <c r="G370" s="278">
        <v>146.56666666666669</v>
      </c>
      <c r="H370" s="278">
        <v>159.26666666666668</v>
      </c>
      <c r="I370" s="278">
        <v>162.93333333333337</v>
      </c>
      <c r="J370" s="278">
        <v>165.61666666666667</v>
      </c>
      <c r="K370" s="276">
        <v>160.25</v>
      </c>
      <c r="L370" s="276">
        <v>153.9</v>
      </c>
      <c r="M370" s="276">
        <v>6.3662000000000001</v>
      </c>
    </row>
    <row r="371" spans="1:13">
      <c r="A371" s="267">
        <v>363</v>
      </c>
      <c r="B371" s="276" t="s">
        <v>490</v>
      </c>
      <c r="C371" s="277">
        <v>633.1</v>
      </c>
      <c r="D371" s="278">
        <v>627.69999999999993</v>
      </c>
      <c r="E371" s="278">
        <v>618.39999999999986</v>
      </c>
      <c r="F371" s="278">
        <v>603.69999999999993</v>
      </c>
      <c r="G371" s="278">
        <v>594.39999999999986</v>
      </c>
      <c r="H371" s="278">
        <v>642.39999999999986</v>
      </c>
      <c r="I371" s="278">
        <v>651.69999999999982</v>
      </c>
      <c r="J371" s="278">
        <v>666.39999999999986</v>
      </c>
      <c r="K371" s="276">
        <v>637</v>
      </c>
      <c r="L371" s="276">
        <v>613</v>
      </c>
      <c r="M371" s="276">
        <v>2.9370599999999998</v>
      </c>
    </row>
    <row r="372" spans="1:13">
      <c r="A372" s="267">
        <v>364</v>
      </c>
      <c r="B372" s="276" t="s">
        <v>163</v>
      </c>
      <c r="C372" s="277">
        <v>1561.9</v>
      </c>
      <c r="D372" s="278">
        <v>1571.8166666666668</v>
      </c>
      <c r="E372" s="278">
        <v>1546.2333333333336</v>
      </c>
      <c r="F372" s="278">
        <v>1530.5666666666668</v>
      </c>
      <c r="G372" s="278">
        <v>1504.9833333333336</v>
      </c>
      <c r="H372" s="278">
        <v>1587.4833333333336</v>
      </c>
      <c r="I372" s="278">
        <v>1613.0666666666671</v>
      </c>
      <c r="J372" s="278">
        <v>1628.7333333333336</v>
      </c>
      <c r="K372" s="276">
        <v>1597.4</v>
      </c>
      <c r="L372" s="276">
        <v>1556.15</v>
      </c>
      <c r="M372" s="276">
        <v>9.4189399999999992</v>
      </c>
    </row>
    <row r="373" spans="1:13">
      <c r="A373" s="267">
        <v>365</v>
      </c>
      <c r="B373" s="276" t="s">
        <v>273</v>
      </c>
      <c r="C373" s="277">
        <v>2379.4</v>
      </c>
      <c r="D373" s="278">
        <v>2379.3166666666666</v>
      </c>
      <c r="E373" s="278">
        <v>2338.6333333333332</v>
      </c>
      <c r="F373" s="278">
        <v>2297.8666666666668</v>
      </c>
      <c r="G373" s="278">
        <v>2257.1833333333334</v>
      </c>
      <c r="H373" s="278">
        <v>2420.083333333333</v>
      </c>
      <c r="I373" s="278">
        <v>2460.7666666666664</v>
      </c>
      <c r="J373" s="278">
        <v>2501.5333333333328</v>
      </c>
      <c r="K373" s="276">
        <v>2420</v>
      </c>
      <c r="L373" s="276">
        <v>2338.5500000000002</v>
      </c>
      <c r="M373" s="276">
        <v>6.0785400000000003</v>
      </c>
    </row>
    <row r="374" spans="1:13">
      <c r="A374" s="267">
        <v>366</v>
      </c>
      <c r="B374" s="276" t="s">
        <v>164</v>
      </c>
      <c r="C374" s="277">
        <v>29.85</v>
      </c>
      <c r="D374" s="278">
        <v>29.816666666666663</v>
      </c>
      <c r="E374" s="278">
        <v>29.433333333333326</v>
      </c>
      <c r="F374" s="278">
        <v>29.016666666666662</v>
      </c>
      <c r="G374" s="278">
        <v>28.633333333333326</v>
      </c>
      <c r="H374" s="278">
        <v>30.233333333333327</v>
      </c>
      <c r="I374" s="278">
        <v>30.616666666666667</v>
      </c>
      <c r="J374" s="278">
        <v>31.033333333333328</v>
      </c>
      <c r="K374" s="276">
        <v>30.2</v>
      </c>
      <c r="L374" s="276">
        <v>29.4</v>
      </c>
      <c r="M374" s="276">
        <v>308.80948000000001</v>
      </c>
    </row>
    <row r="375" spans="1:13">
      <c r="A375" s="267">
        <v>367</v>
      </c>
      <c r="B375" s="276" t="s">
        <v>274</v>
      </c>
      <c r="C375" s="277">
        <v>389.55</v>
      </c>
      <c r="D375" s="278">
        <v>390.95</v>
      </c>
      <c r="E375" s="278">
        <v>386.59999999999997</v>
      </c>
      <c r="F375" s="278">
        <v>383.65</v>
      </c>
      <c r="G375" s="278">
        <v>379.29999999999995</v>
      </c>
      <c r="H375" s="278">
        <v>393.9</v>
      </c>
      <c r="I375" s="278">
        <v>398.25</v>
      </c>
      <c r="J375" s="278">
        <v>401.2</v>
      </c>
      <c r="K375" s="276">
        <v>395.3</v>
      </c>
      <c r="L375" s="276">
        <v>388</v>
      </c>
      <c r="M375" s="276">
        <v>1.5424500000000001</v>
      </c>
    </row>
    <row r="376" spans="1:13">
      <c r="A376" s="267">
        <v>368</v>
      </c>
      <c r="B376" s="276" t="s">
        <v>485</v>
      </c>
      <c r="C376" s="277">
        <v>162.80000000000001</v>
      </c>
      <c r="D376" s="278">
        <v>163.88333333333335</v>
      </c>
      <c r="E376" s="278">
        <v>161.3666666666667</v>
      </c>
      <c r="F376" s="278">
        <v>159.93333333333334</v>
      </c>
      <c r="G376" s="278">
        <v>157.41666666666669</v>
      </c>
      <c r="H376" s="278">
        <v>165.31666666666672</v>
      </c>
      <c r="I376" s="278">
        <v>167.83333333333337</v>
      </c>
      <c r="J376" s="278">
        <v>169.26666666666674</v>
      </c>
      <c r="K376" s="276">
        <v>166.4</v>
      </c>
      <c r="L376" s="276">
        <v>162.44999999999999</v>
      </c>
      <c r="M376" s="276">
        <v>1.5873699999999999</v>
      </c>
    </row>
    <row r="377" spans="1:13">
      <c r="A377" s="267">
        <v>369</v>
      </c>
      <c r="B377" s="276" t="s">
        <v>491</v>
      </c>
      <c r="C377" s="277">
        <v>928.1</v>
      </c>
      <c r="D377" s="278">
        <v>929.33333333333337</v>
      </c>
      <c r="E377" s="278">
        <v>923.76666666666677</v>
      </c>
      <c r="F377" s="278">
        <v>919.43333333333339</v>
      </c>
      <c r="G377" s="278">
        <v>913.86666666666679</v>
      </c>
      <c r="H377" s="278">
        <v>933.66666666666674</v>
      </c>
      <c r="I377" s="278">
        <v>939.23333333333335</v>
      </c>
      <c r="J377" s="278">
        <v>943.56666666666672</v>
      </c>
      <c r="K377" s="276">
        <v>934.9</v>
      </c>
      <c r="L377" s="276">
        <v>925</v>
      </c>
      <c r="M377" s="276">
        <v>1.1954</v>
      </c>
    </row>
    <row r="378" spans="1:13">
      <c r="A378" s="267">
        <v>370</v>
      </c>
      <c r="B378" s="276" t="s">
        <v>2223</v>
      </c>
      <c r="C378" s="277">
        <v>483.85</v>
      </c>
      <c r="D378" s="278">
        <v>486.81666666666666</v>
      </c>
      <c r="E378" s="278">
        <v>478.0333333333333</v>
      </c>
      <c r="F378" s="278">
        <v>472.21666666666664</v>
      </c>
      <c r="G378" s="278">
        <v>463.43333333333328</v>
      </c>
      <c r="H378" s="278">
        <v>492.63333333333333</v>
      </c>
      <c r="I378" s="278">
        <v>501.41666666666674</v>
      </c>
      <c r="J378" s="278">
        <v>507.23333333333335</v>
      </c>
      <c r="K378" s="276">
        <v>495.6</v>
      </c>
      <c r="L378" s="276">
        <v>481</v>
      </c>
      <c r="M378" s="276">
        <v>0.48380000000000001</v>
      </c>
    </row>
    <row r="379" spans="1:13">
      <c r="A379" s="267">
        <v>371</v>
      </c>
      <c r="B379" s="276" t="s">
        <v>165</v>
      </c>
      <c r="C379" s="277">
        <v>186.8</v>
      </c>
      <c r="D379" s="278">
        <v>187.29999999999998</v>
      </c>
      <c r="E379" s="278">
        <v>185.34999999999997</v>
      </c>
      <c r="F379" s="278">
        <v>183.89999999999998</v>
      </c>
      <c r="G379" s="278">
        <v>181.94999999999996</v>
      </c>
      <c r="H379" s="278">
        <v>188.74999999999997</v>
      </c>
      <c r="I379" s="278">
        <v>190.69999999999996</v>
      </c>
      <c r="J379" s="278">
        <v>192.14999999999998</v>
      </c>
      <c r="K379" s="276">
        <v>189.25</v>
      </c>
      <c r="L379" s="276">
        <v>185.85</v>
      </c>
      <c r="M379" s="276">
        <v>94.907920000000004</v>
      </c>
    </row>
    <row r="380" spans="1:13">
      <c r="A380" s="267">
        <v>372</v>
      </c>
      <c r="B380" s="276" t="s">
        <v>492</v>
      </c>
      <c r="C380" s="277">
        <v>75.7</v>
      </c>
      <c r="D380" s="278">
        <v>75.649999999999991</v>
      </c>
      <c r="E380" s="278">
        <v>74.549999999999983</v>
      </c>
      <c r="F380" s="278">
        <v>73.399999999999991</v>
      </c>
      <c r="G380" s="278">
        <v>72.299999999999983</v>
      </c>
      <c r="H380" s="278">
        <v>76.799999999999983</v>
      </c>
      <c r="I380" s="278">
        <v>77.899999999999977</v>
      </c>
      <c r="J380" s="278">
        <v>79.049999999999983</v>
      </c>
      <c r="K380" s="276">
        <v>76.75</v>
      </c>
      <c r="L380" s="276">
        <v>74.5</v>
      </c>
      <c r="M380" s="276">
        <v>5.2416900000000002</v>
      </c>
    </row>
    <row r="381" spans="1:13">
      <c r="A381" s="267">
        <v>373</v>
      </c>
      <c r="B381" s="276" t="s">
        <v>276</v>
      </c>
      <c r="C381" s="277">
        <v>260.2</v>
      </c>
      <c r="D381" s="278">
        <v>260.85000000000002</v>
      </c>
      <c r="E381" s="278">
        <v>255.70000000000005</v>
      </c>
      <c r="F381" s="278">
        <v>251.20000000000005</v>
      </c>
      <c r="G381" s="278">
        <v>246.05000000000007</v>
      </c>
      <c r="H381" s="278">
        <v>265.35000000000002</v>
      </c>
      <c r="I381" s="278">
        <v>270.5</v>
      </c>
      <c r="J381" s="278">
        <v>275</v>
      </c>
      <c r="K381" s="276">
        <v>266</v>
      </c>
      <c r="L381" s="276">
        <v>256.35000000000002</v>
      </c>
      <c r="M381" s="276">
        <v>4.3940599999999996</v>
      </c>
    </row>
    <row r="382" spans="1:13">
      <c r="A382" s="267">
        <v>374</v>
      </c>
      <c r="B382" s="276" t="s">
        <v>493</v>
      </c>
      <c r="C382" s="277">
        <v>83.6</v>
      </c>
      <c r="D382" s="278">
        <v>83.2</v>
      </c>
      <c r="E382" s="278">
        <v>81.400000000000006</v>
      </c>
      <c r="F382" s="278">
        <v>79.2</v>
      </c>
      <c r="G382" s="278">
        <v>77.400000000000006</v>
      </c>
      <c r="H382" s="278">
        <v>85.4</v>
      </c>
      <c r="I382" s="278">
        <v>87.199999999999989</v>
      </c>
      <c r="J382" s="278">
        <v>89.4</v>
      </c>
      <c r="K382" s="276">
        <v>85</v>
      </c>
      <c r="L382" s="276">
        <v>81</v>
      </c>
      <c r="M382" s="276">
        <v>3.2397900000000002</v>
      </c>
    </row>
    <row r="383" spans="1:13">
      <c r="A383" s="267">
        <v>375</v>
      </c>
      <c r="B383" s="276" t="s">
        <v>486</v>
      </c>
      <c r="C383" s="277">
        <v>54.4</v>
      </c>
      <c r="D383" s="278">
        <v>54.283333333333331</v>
      </c>
      <c r="E383" s="278">
        <v>53.86666666666666</v>
      </c>
      <c r="F383" s="278">
        <v>53.333333333333329</v>
      </c>
      <c r="G383" s="278">
        <v>52.916666666666657</v>
      </c>
      <c r="H383" s="278">
        <v>54.816666666666663</v>
      </c>
      <c r="I383" s="278">
        <v>55.233333333333334</v>
      </c>
      <c r="J383" s="278">
        <v>55.766666666666666</v>
      </c>
      <c r="K383" s="276">
        <v>54.7</v>
      </c>
      <c r="L383" s="276">
        <v>53.75</v>
      </c>
      <c r="M383" s="276">
        <v>20.435849999999999</v>
      </c>
    </row>
    <row r="384" spans="1:13">
      <c r="A384" s="267">
        <v>376</v>
      </c>
      <c r="B384" s="276" t="s">
        <v>166</v>
      </c>
      <c r="C384" s="277">
        <v>1301.5</v>
      </c>
      <c r="D384" s="278">
        <v>1306.8166666666666</v>
      </c>
      <c r="E384" s="278">
        <v>1283.6333333333332</v>
      </c>
      <c r="F384" s="278">
        <v>1265.7666666666667</v>
      </c>
      <c r="G384" s="278">
        <v>1242.5833333333333</v>
      </c>
      <c r="H384" s="278">
        <v>1324.6833333333332</v>
      </c>
      <c r="I384" s="278">
        <v>1347.8666666666666</v>
      </c>
      <c r="J384" s="278">
        <v>1365.7333333333331</v>
      </c>
      <c r="K384" s="276">
        <v>1330</v>
      </c>
      <c r="L384" s="276">
        <v>1288.95</v>
      </c>
      <c r="M384" s="276">
        <v>14.65413</v>
      </c>
    </row>
    <row r="385" spans="1:13">
      <c r="A385" s="267">
        <v>377</v>
      </c>
      <c r="B385" s="276" t="s">
        <v>278</v>
      </c>
      <c r="C385" s="277">
        <v>407.05</v>
      </c>
      <c r="D385" s="278">
        <v>407.36666666666662</v>
      </c>
      <c r="E385" s="278">
        <v>403.73333333333323</v>
      </c>
      <c r="F385" s="278">
        <v>400.41666666666663</v>
      </c>
      <c r="G385" s="278">
        <v>396.78333333333325</v>
      </c>
      <c r="H385" s="278">
        <v>410.68333333333322</v>
      </c>
      <c r="I385" s="278">
        <v>414.31666666666655</v>
      </c>
      <c r="J385" s="278">
        <v>417.63333333333321</v>
      </c>
      <c r="K385" s="276">
        <v>411</v>
      </c>
      <c r="L385" s="276">
        <v>404.05</v>
      </c>
      <c r="M385" s="276">
        <v>0.44307999999999997</v>
      </c>
    </row>
    <row r="386" spans="1:13">
      <c r="A386" s="267">
        <v>378</v>
      </c>
      <c r="B386" s="276" t="s">
        <v>496</v>
      </c>
      <c r="C386" s="277">
        <v>453.45</v>
      </c>
      <c r="D386" s="278">
        <v>457.05</v>
      </c>
      <c r="E386" s="278">
        <v>448.05</v>
      </c>
      <c r="F386" s="278">
        <v>442.65</v>
      </c>
      <c r="G386" s="278">
        <v>433.65</v>
      </c>
      <c r="H386" s="278">
        <v>462.45000000000005</v>
      </c>
      <c r="I386" s="278">
        <v>471.45000000000005</v>
      </c>
      <c r="J386" s="278">
        <v>476.85000000000008</v>
      </c>
      <c r="K386" s="276">
        <v>466.05</v>
      </c>
      <c r="L386" s="276">
        <v>451.65</v>
      </c>
      <c r="M386" s="276">
        <v>3.0226000000000002</v>
      </c>
    </row>
    <row r="387" spans="1:13">
      <c r="A387" s="267">
        <v>379</v>
      </c>
      <c r="B387" s="276" t="s">
        <v>498</v>
      </c>
      <c r="C387" s="277">
        <v>104.25</v>
      </c>
      <c r="D387" s="278">
        <v>103.43333333333332</v>
      </c>
      <c r="E387" s="278">
        <v>101.66666666666664</v>
      </c>
      <c r="F387" s="278">
        <v>99.083333333333314</v>
      </c>
      <c r="G387" s="278">
        <v>97.316666666666634</v>
      </c>
      <c r="H387" s="278">
        <v>106.01666666666665</v>
      </c>
      <c r="I387" s="278">
        <v>107.78333333333333</v>
      </c>
      <c r="J387" s="278">
        <v>110.36666666666666</v>
      </c>
      <c r="K387" s="276">
        <v>105.2</v>
      </c>
      <c r="L387" s="276">
        <v>100.85</v>
      </c>
      <c r="M387" s="276">
        <v>9.5597300000000001</v>
      </c>
    </row>
    <row r="388" spans="1:13">
      <c r="A388" s="267">
        <v>380</v>
      </c>
      <c r="B388" s="276" t="s">
        <v>279</v>
      </c>
      <c r="C388" s="277">
        <v>465.5</v>
      </c>
      <c r="D388" s="278">
        <v>469.11666666666662</v>
      </c>
      <c r="E388" s="278">
        <v>459.38333333333321</v>
      </c>
      <c r="F388" s="278">
        <v>453.26666666666659</v>
      </c>
      <c r="G388" s="278">
        <v>443.53333333333319</v>
      </c>
      <c r="H388" s="278">
        <v>475.23333333333323</v>
      </c>
      <c r="I388" s="278">
        <v>484.9666666666667</v>
      </c>
      <c r="J388" s="278">
        <v>491.08333333333326</v>
      </c>
      <c r="K388" s="276">
        <v>478.85</v>
      </c>
      <c r="L388" s="276">
        <v>463</v>
      </c>
      <c r="M388" s="276">
        <v>1.74898</v>
      </c>
    </row>
    <row r="389" spans="1:13">
      <c r="A389" s="267">
        <v>381</v>
      </c>
      <c r="B389" s="276" t="s">
        <v>499</v>
      </c>
      <c r="C389" s="277">
        <v>246.95</v>
      </c>
      <c r="D389" s="278">
        <v>247.69999999999996</v>
      </c>
      <c r="E389" s="278">
        <v>243.44999999999993</v>
      </c>
      <c r="F389" s="278">
        <v>239.94999999999996</v>
      </c>
      <c r="G389" s="278">
        <v>235.69999999999993</v>
      </c>
      <c r="H389" s="278">
        <v>251.19999999999993</v>
      </c>
      <c r="I389" s="278">
        <v>255.45</v>
      </c>
      <c r="J389" s="278">
        <v>258.94999999999993</v>
      </c>
      <c r="K389" s="276">
        <v>251.95</v>
      </c>
      <c r="L389" s="276">
        <v>244.2</v>
      </c>
      <c r="M389" s="276">
        <v>3.6915499999999999</v>
      </c>
    </row>
    <row r="390" spans="1:13">
      <c r="A390" s="267">
        <v>382</v>
      </c>
      <c r="B390" s="276" t="s">
        <v>167</v>
      </c>
      <c r="C390" s="277">
        <v>864.45</v>
      </c>
      <c r="D390" s="278">
        <v>861.7166666666667</v>
      </c>
      <c r="E390" s="278">
        <v>854.98333333333335</v>
      </c>
      <c r="F390" s="278">
        <v>845.51666666666665</v>
      </c>
      <c r="G390" s="278">
        <v>838.7833333333333</v>
      </c>
      <c r="H390" s="278">
        <v>871.18333333333339</v>
      </c>
      <c r="I390" s="278">
        <v>877.91666666666674</v>
      </c>
      <c r="J390" s="278">
        <v>887.38333333333344</v>
      </c>
      <c r="K390" s="276">
        <v>868.45</v>
      </c>
      <c r="L390" s="276">
        <v>852.25</v>
      </c>
      <c r="M390" s="276">
        <v>6.0918200000000002</v>
      </c>
    </row>
    <row r="391" spans="1:13">
      <c r="A391" s="267">
        <v>383</v>
      </c>
      <c r="B391" s="276" t="s">
        <v>501</v>
      </c>
      <c r="C391" s="277">
        <v>1546.25</v>
      </c>
      <c r="D391" s="278">
        <v>1519.2166666666665</v>
      </c>
      <c r="E391" s="278">
        <v>1488.4333333333329</v>
      </c>
      <c r="F391" s="278">
        <v>1430.6166666666666</v>
      </c>
      <c r="G391" s="278">
        <v>1399.833333333333</v>
      </c>
      <c r="H391" s="278">
        <v>1577.0333333333328</v>
      </c>
      <c r="I391" s="278">
        <v>1607.8166666666662</v>
      </c>
      <c r="J391" s="278">
        <v>1665.6333333333328</v>
      </c>
      <c r="K391" s="276">
        <v>1550</v>
      </c>
      <c r="L391" s="276">
        <v>1461.4</v>
      </c>
      <c r="M391" s="276">
        <v>0.60146999999999995</v>
      </c>
    </row>
    <row r="392" spans="1:13">
      <c r="A392" s="267">
        <v>384</v>
      </c>
      <c r="B392" s="276" t="s">
        <v>502</v>
      </c>
      <c r="C392" s="277">
        <v>294.7</v>
      </c>
      <c r="D392" s="278">
        <v>294.56666666666666</v>
      </c>
      <c r="E392" s="278">
        <v>284.5333333333333</v>
      </c>
      <c r="F392" s="278">
        <v>274.36666666666662</v>
      </c>
      <c r="G392" s="278">
        <v>264.33333333333326</v>
      </c>
      <c r="H392" s="278">
        <v>304.73333333333335</v>
      </c>
      <c r="I392" s="278">
        <v>314.76666666666677</v>
      </c>
      <c r="J392" s="278">
        <v>324.93333333333339</v>
      </c>
      <c r="K392" s="276">
        <v>304.60000000000002</v>
      </c>
      <c r="L392" s="276">
        <v>284.39999999999998</v>
      </c>
      <c r="M392" s="276">
        <v>33.646850000000001</v>
      </c>
    </row>
    <row r="393" spans="1:13">
      <c r="A393" s="267">
        <v>385</v>
      </c>
      <c r="B393" s="276" t="s">
        <v>168</v>
      </c>
      <c r="C393" s="277">
        <v>212.3</v>
      </c>
      <c r="D393" s="278">
        <v>210.65</v>
      </c>
      <c r="E393" s="278">
        <v>207.9</v>
      </c>
      <c r="F393" s="278">
        <v>203.5</v>
      </c>
      <c r="G393" s="278">
        <v>200.75</v>
      </c>
      <c r="H393" s="278">
        <v>215.05</v>
      </c>
      <c r="I393" s="278">
        <v>217.8</v>
      </c>
      <c r="J393" s="278">
        <v>222.20000000000002</v>
      </c>
      <c r="K393" s="276">
        <v>213.4</v>
      </c>
      <c r="L393" s="276">
        <v>206.25</v>
      </c>
      <c r="M393" s="276">
        <v>201.73068000000001</v>
      </c>
    </row>
    <row r="394" spans="1:13">
      <c r="A394" s="267">
        <v>386</v>
      </c>
      <c r="B394" s="276" t="s">
        <v>500</v>
      </c>
      <c r="C394" s="277">
        <v>45.7</v>
      </c>
      <c r="D394" s="278">
        <v>45.783333333333331</v>
      </c>
      <c r="E394" s="278">
        <v>45.316666666666663</v>
      </c>
      <c r="F394" s="278">
        <v>44.93333333333333</v>
      </c>
      <c r="G394" s="278">
        <v>44.466666666666661</v>
      </c>
      <c r="H394" s="278">
        <v>46.166666666666664</v>
      </c>
      <c r="I394" s="278">
        <v>46.633333333333333</v>
      </c>
      <c r="J394" s="278">
        <v>47.016666666666666</v>
      </c>
      <c r="K394" s="276">
        <v>46.25</v>
      </c>
      <c r="L394" s="276">
        <v>45.4</v>
      </c>
      <c r="M394" s="276">
        <v>6.1721300000000001</v>
      </c>
    </row>
    <row r="395" spans="1:13">
      <c r="A395" s="267">
        <v>387</v>
      </c>
      <c r="B395" s="276" t="s">
        <v>169</v>
      </c>
      <c r="C395" s="277">
        <v>115.5</v>
      </c>
      <c r="D395" s="278">
        <v>114.46666666666665</v>
      </c>
      <c r="E395" s="278">
        <v>113.08333333333331</v>
      </c>
      <c r="F395" s="278">
        <v>110.66666666666666</v>
      </c>
      <c r="G395" s="278">
        <v>109.28333333333332</v>
      </c>
      <c r="H395" s="278">
        <v>116.88333333333331</v>
      </c>
      <c r="I395" s="278">
        <v>118.26666666666667</v>
      </c>
      <c r="J395" s="278">
        <v>120.68333333333331</v>
      </c>
      <c r="K395" s="276">
        <v>115.85</v>
      </c>
      <c r="L395" s="276">
        <v>112.05</v>
      </c>
      <c r="M395" s="276">
        <v>78.130290000000002</v>
      </c>
    </row>
    <row r="396" spans="1:13">
      <c r="A396" s="267">
        <v>388</v>
      </c>
      <c r="B396" s="276" t="s">
        <v>503</v>
      </c>
      <c r="C396" s="277">
        <v>129.65</v>
      </c>
      <c r="D396" s="278">
        <v>129.41666666666666</v>
      </c>
      <c r="E396" s="278">
        <v>128.38333333333333</v>
      </c>
      <c r="F396" s="278">
        <v>127.11666666666667</v>
      </c>
      <c r="G396" s="278">
        <v>126.08333333333334</v>
      </c>
      <c r="H396" s="278">
        <v>130.68333333333331</v>
      </c>
      <c r="I396" s="278">
        <v>131.71666666666667</v>
      </c>
      <c r="J396" s="278">
        <v>132.98333333333329</v>
      </c>
      <c r="K396" s="276">
        <v>130.44999999999999</v>
      </c>
      <c r="L396" s="276">
        <v>128.15</v>
      </c>
      <c r="M396" s="276">
        <v>8.2955699999999997</v>
      </c>
    </row>
    <row r="397" spans="1:13">
      <c r="A397" s="267">
        <v>389</v>
      </c>
      <c r="B397" s="276" t="s">
        <v>504</v>
      </c>
      <c r="C397" s="277">
        <v>748.65</v>
      </c>
      <c r="D397" s="278">
        <v>744.55000000000007</v>
      </c>
      <c r="E397" s="278">
        <v>737.10000000000014</v>
      </c>
      <c r="F397" s="278">
        <v>725.55000000000007</v>
      </c>
      <c r="G397" s="278">
        <v>718.10000000000014</v>
      </c>
      <c r="H397" s="278">
        <v>756.10000000000014</v>
      </c>
      <c r="I397" s="278">
        <v>763.55000000000018</v>
      </c>
      <c r="J397" s="278">
        <v>775.10000000000014</v>
      </c>
      <c r="K397" s="276">
        <v>752</v>
      </c>
      <c r="L397" s="276">
        <v>733</v>
      </c>
      <c r="M397" s="276">
        <v>2.41222</v>
      </c>
    </row>
    <row r="398" spans="1:13">
      <c r="A398" s="267">
        <v>390</v>
      </c>
      <c r="B398" s="276" t="s">
        <v>170</v>
      </c>
      <c r="C398" s="277">
        <v>1993.25</v>
      </c>
      <c r="D398" s="278">
        <v>2021.0833333333333</v>
      </c>
      <c r="E398" s="278">
        <v>1957.1666666666665</v>
      </c>
      <c r="F398" s="278">
        <v>1921.0833333333333</v>
      </c>
      <c r="G398" s="278">
        <v>1857.1666666666665</v>
      </c>
      <c r="H398" s="278">
        <v>2057.1666666666665</v>
      </c>
      <c r="I398" s="278">
        <v>2121.083333333333</v>
      </c>
      <c r="J398" s="278">
        <v>2157.1666666666665</v>
      </c>
      <c r="K398" s="276">
        <v>2085</v>
      </c>
      <c r="L398" s="276">
        <v>1985</v>
      </c>
      <c r="M398" s="276">
        <v>214.79384999999999</v>
      </c>
    </row>
    <row r="399" spans="1:13">
      <c r="A399" s="267">
        <v>391</v>
      </c>
      <c r="B399" s="276" t="s">
        <v>519</v>
      </c>
      <c r="C399" s="277">
        <v>9.9499999999999993</v>
      </c>
      <c r="D399" s="278">
        <v>9.9833333333333325</v>
      </c>
      <c r="E399" s="278">
        <v>9.8666666666666654</v>
      </c>
      <c r="F399" s="278">
        <v>9.7833333333333332</v>
      </c>
      <c r="G399" s="278">
        <v>9.6666666666666661</v>
      </c>
      <c r="H399" s="278">
        <v>10.066666666666665</v>
      </c>
      <c r="I399" s="278">
        <v>10.183333333333332</v>
      </c>
      <c r="J399" s="278">
        <v>10.266666666666664</v>
      </c>
      <c r="K399" s="276">
        <v>10.1</v>
      </c>
      <c r="L399" s="276">
        <v>9.9</v>
      </c>
      <c r="M399" s="276">
        <v>9.0967099999999999</v>
      </c>
    </row>
    <row r="400" spans="1:13">
      <c r="A400" s="267">
        <v>392</v>
      </c>
      <c r="B400" s="276" t="s">
        <v>508</v>
      </c>
      <c r="C400" s="277">
        <v>247.65</v>
      </c>
      <c r="D400" s="278">
        <v>247.16666666666666</v>
      </c>
      <c r="E400" s="278">
        <v>237.2833333333333</v>
      </c>
      <c r="F400" s="278">
        <v>226.91666666666666</v>
      </c>
      <c r="G400" s="278">
        <v>217.0333333333333</v>
      </c>
      <c r="H400" s="278">
        <v>257.5333333333333</v>
      </c>
      <c r="I400" s="278">
        <v>267.41666666666669</v>
      </c>
      <c r="J400" s="278">
        <v>277.7833333333333</v>
      </c>
      <c r="K400" s="276">
        <v>257.05</v>
      </c>
      <c r="L400" s="276">
        <v>236.8</v>
      </c>
      <c r="M400" s="276">
        <v>5.8338799999999997</v>
      </c>
    </row>
    <row r="401" spans="1:13">
      <c r="A401" s="267">
        <v>393</v>
      </c>
      <c r="B401" s="276" t="s">
        <v>495</v>
      </c>
      <c r="C401" s="277">
        <v>246.5</v>
      </c>
      <c r="D401" s="278">
        <v>246.98333333333335</v>
      </c>
      <c r="E401" s="278">
        <v>244.01666666666671</v>
      </c>
      <c r="F401" s="278">
        <v>241.53333333333336</v>
      </c>
      <c r="G401" s="278">
        <v>238.56666666666672</v>
      </c>
      <c r="H401" s="278">
        <v>249.4666666666667</v>
      </c>
      <c r="I401" s="278">
        <v>252.43333333333334</v>
      </c>
      <c r="J401" s="278">
        <v>254.91666666666669</v>
      </c>
      <c r="K401" s="276">
        <v>249.95</v>
      </c>
      <c r="L401" s="276">
        <v>244.5</v>
      </c>
      <c r="M401" s="276">
        <v>2.9162499999999998</v>
      </c>
    </row>
    <row r="402" spans="1:13">
      <c r="A402" s="267">
        <v>394</v>
      </c>
      <c r="B402" s="276" t="s">
        <v>512</v>
      </c>
      <c r="C402" s="277">
        <v>49.2</v>
      </c>
      <c r="D402" s="278">
        <v>49.566666666666663</v>
      </c>
      <c r="E402" s="278">
        <v>48.133333333333326</v>
      </c>
      <c r="F402" s="278">
        <v>47.066666666666663</v>
      </c>
      <c r="G402" s="278">
        <v>45.633333333333326</v>
      </c>
      <c r="H402" s="278">
        <v>50.633333333333326</v>
      </c>
      <c r="I402" s="278">
        <v>52.066666666666663</v>
      </c>
      <c r="J402" s="278">
        <v>53.133333333333326</v>
      </c>
      <c r="K402" s="276">
        <v>51</v>
      </c>
      <c r="L402" s="276">
        <v>48.5</v>
      </c>
      <c r="M402" s="276">
        <v>4.9680999999999997</v>
      </c>
    </row>
    <row r="403" spans="1:13">
      <c r="A403" s="267">
        <v>395</v>
      </c>
      <c r="B403" s="276" t="s">
        <v>171</v>
      </c>
      <c r="C403" s="277">
        <v>40.299999999999997</v>
      </c>
      <c r="D403" s="278">
        <v>40.366666666666667</v>
      </c>
      <c r="E403" s="278">
        <v>39.833333333333336</v>
      </c>
      <c r="F403" s="278">
        <v>39.366666666666667</v>
      </c>
      <c r="G403" s="278">
        <v>38.833333333333336</v>
      </c>
      <c r="H403" s="278">
        <v>40.833333333333336</v>
      </c>
      <c r="I403" s="278">
        <v>41.366666666666667</v>
      </c>
      <c r="J403" s="278">
        <v>41.833333333333336</v>
      </c>
      <c r="K403" s="276">
        <v>40.9</v>
      </c>
      <c r="L403" s="276">
        <v>39.9</v>
      </c>
      <c r="M403" s="276">
        <v>204.30699000000001</v>
      </c>
    </row>
    <row r="404" spans="1:13">
      <c r="A404" s="267">
        <v>396</v>
      </c>
      <c r="B404" s="276" t="s">
        <v>513</v>
      </c>
      <c r="C404" s="277">
        <v>8067.25</v>
      </c>
      <c r="D404" s="278">
        <v>8095.916666666667</v>
      </c>
      <c r="E404" s="278">
        <v>8004.3333333333339</v>
      </c>
      <c r="F404" s="278">
        <v>7941.416666666667</v>
      </c>
      <c r="G404" s="278">
        <v>7849.8333333333339</v>
      </c>
      <c r="H404" s="278">
        <v>8158.8333333333339</v>
      </c>
      <c r="I404" s="278">
        <v>8250.4166666666679</v>
      </c>
      <c r="J404" s="278">
        <v>8313.3333333333339</v>
      </c>
      <c r="K404" s="276">
        <v>8187.5</v>
      </c>
      <c r="L404" s="276">
        <v>8033</v>
      </c>
      <c r="M404" s="276">
        <v>0.29139999999999999</v>
      </c>
    </row>
    <row r="405" spans="1:13">
      <c r="A405" s="267">
        <v>397</v>
      </c>
      <c r="B405" s="276" t="s">
        <v>3523</v>
      </c>
      <c r="C405" s="277">
        <v>782.95</v>
      </c>
      <c r="D405" s="278">
        <v>786.08333333333337</v>
      </c>
      <c r="E405" s="278">
        <v>777.16666666666674</v>
      </c>
      <c r="F405" s="278">
        <v>771.38333333333333</v>
      </c>
      <c r="G405" s="278">
        <v>762.4666666666667</v>
      </c>
      <c r="H405" s="278">
        <v>791.86666666666679</v>
      </c>
      <c r="I405" s="278">
        <v>800.78333333333353</v>
      </c>
      <c r="J405" s="278">
        <v>806.56666666666683</v>
      </c>
      <c r="K405" s="276">
        <v>795</v>
      </c>
      <c r="L405" s="276">
        <v>780.3</v>
      </c>
      <c r="M405" s="276">
        <v>13.12729</v>
      </c>
    </row>
    <row r="406" spans="1:13">
      <c r="A406" s="267">
        <v>398</v>
      </c>
      <c r="B406" s="276" t="s">
        <v>280</v>
      </c>
      <c r="C406" s="277">
        <v>863.15</v>
      </c>
      <c r="D406" s="278">
        <v>855.44999999999993</v>
      </c>
      <c r="E406" s="278">
        <v>843.99999999999989</v>
      </c>
      <c r="F406" s="278">
        <v>824.84999999999991</v>
      </c>
      <c r="G406" s="278">
        <v>813.39999999999986</v>
      </c>
      <c r="H406" s="278">
        <v>874.59999999999991</v>
      </c>
      <c r="I406" s="278">
        <v>886.05</v>
      </c>
      <c r="J406" s="278">
        <v>905.19999999999993</v>
      </c>
      <c r="K406" s="276">
        <v>866.9</v>
      </c>
      <c r="L406" s="276">
        <v>836.3</v>
      </c>
      <c r="M406" s="276">
        <v>21.401759999999999</v>
      </c>
    </row>
    <row r="407" spans="1:13">
      <c r="A407" s="267">
        <v>399</v>
      </c>
      <c r="B407" s="276" t="s">
        <v>172</v>
      </c>
      <c r="C407" s="277">
        <v>240.2</v>
      </c>
      <c r="D407" s="278">
        <v>237.6</v>
      </c>
      <c r="E407" s="278">
        <v>233.6</v>
      </c>
      <c r="F407" s="278">
        <v>227</v>
      </c>
      <c r="G407" s="278">
        <v>223</v>
      </c>
      <c r="H407" s="278">
        <v>244.2</v>
      </c>
      <c r="I407" s="278">
        <v>248.2</v>
      </c>
      <c r="J407" s="278">
        <v>254.79999999999998</v>
      </c>
      <c r="K407" s="276">
        <v>241.6</v>
      </c>
      <c r="L407" s="276">
        <v>231</v>
      </c>
      <c r="M407" s="276">
        <v>805.01583000000005</v>
      </c>
    </row>
    <row r="408" spans="1:13">
      <c r="A408" s="267">
        <v>400</v>
      </c>
      <c r="B408" s="276" t="s">
        <v>514</v>
      </c>
      <c r="C408" s="277">
        <v>3795.7</v>
      </c>
      <c r="D408" s="278">
        <v>3818.2333333333336</v>
      </c>
      <c r="E408" s="278">
        <v>3758.4666666666672</v>
      </c>
      <c r="F408" s="278">
        <v>3721.2333333333336</v>
      </c>
      <c r="G408" s="278">
        <v>3661.4666666666672</v>
      </c>
      <c r="H408" s="278">
        <v>3855.4666666666672</v>
      </c>
      <c r="I408" s="278">
        <v>3915.2333333333336</v>
      </c>
      <c r="J408" s="278">
        <v>3952.4666666666672</v>
      </c>
      <c r="K408" s="276">
        <v>3878</v>
      </c>
      <c r="L408" s="276">
        <v>3781</v>
      </c>
      <c r="M408" s="276">
        <v>0.16550000000000001</v>
      </c>
    </row>
    <row r="409" spans="1:13">
      <c r="A409" s="267">
        <v>401</v>
      </c>
      <c r="B409" s="276" t="s">
        <v>2402</v>
      </c>
      <c r="C409" s="277">
        <v>85.8</v>
      </c>
      <c r="D409" s="278">
        <v>82.616666666666674</v>
      </c>
      <c r="E409" s="278">
        <v>78.733333333333348</v>
      </c>
      <c r="F409" s="278">
        <v>71.666666666666671</v>
      </c>
      <c r="G409" s="278">
        <v>67.783333333333346</v>
      </c>
      <c r="H409" s="278">
        <v>89.683333333333351</v>
      </c>
      <c r="I409" s="278">
        <v>93.566666666666677</v>
      </c>
      <c r="J409" s="278">
        <v>100.63333333333335</v>
      </c>
      <c r="K409" s="276">
        <v>86.5</v>
      </c>
      <c r="L409" s="276">
        <v>75.55</v>
      </c>
      <c r="M409" s="276">
        <v>20.606310000000001</v>
      </c>
    </row>
    <row r="410" spans="1:13">
      <c r="A410" s="267">
        <v>402</v>
      </c>
      <c r="B410" s="276" t="s">
        <v>2404</v>
      </c>
      <c r="C410" s="277">
        <v>52.95</v>
      </c>
      <c r="D410" s="278">
        <v>53.050000000000004</v>
      </c>
      <c r="E410" s="278">
        <v>52.600000000000009</v>
      </c>
      <c r="F410" s="278">
        <v>52.250000000000007</v>
      </c>
      <c r="G410" s="278">
        <v>51.800000000000011</v>
      </c>
      <c r="H410" s="278">
        <v>53.400000000000006</v>
      </c>
      <c r="I410" s="278">
        <v>53.850000000000009</v>
      </c>
      <c r="J410" s="278">
        <v>54.2</v>
      </c>
      <c r="K410" s="276">
        <v>53.5</v>
      </c>
      <c r="L410" s="276">
        <v>52.7</v>
      </c>
      <c r="M410" s="276">
        <v>13.061780000000001</v>
      </c>
    </row>
    <row r="411" spans="1:13">
      <c r="A411" s="267">
        <v>403</v>
      </c>
      <c r="B411" s="276" t="s">
        <v>2412</v>
      </c>
      <c r="C411" s="277">
        <v>151.9</v>
      </c>
      <c r="D411" s="278">
        <v>152.63333333333333</v>
      </c>
      <c r="E411" s="278">
        <v>150.26666666666665</v>
      </c>
      <c r="F411" s="278">
        <v>148.63333333333333</v>
      </c>
      <c r="G411" s="278">
        <v>146.26666666666665</v>
      </c>
      <c r="H411" s="278">
        <v>154.26666666666665</v>
      </c>
      <c r="I411" s="278">
        <v>156.63333333333333</v>
      </c>
      <c r="J411" s="278">
        <v>158.26666666666665</v>
      </c>
      <c r="K411" s="276">
        <v>155</v>
      </c>
      <c r="L411" s="276">
        <v>151</v>
      </c>
      <c r="M411" s="276">
        <v>5.2302</v>
      </c>
    </row>
    <row r="412" spans="1:13">
      <c r="A412" s="267">
        <v>404</v>
      </c>
      <c r="B412" s="276" t="s">
        <v>516</v>
      </c>
      <c r="C412" s="277">
        <v>1355.75</v>
      </c>
      <c r="D412" s="278">
        <v>1354.1666666666667</v>
      </c>
      <c r="E412" s="278">
        <v>1334.5833333333335</v>
      </c>
      <c r="F412" s="278">
        <v>1313.4166666666667</v>
      </c>
      <c r="G412" s="278">
        <v>1293.8333333333335</v>
      </c>
      <c r="H412" s="278">
        <v>1375.3333333333335</v>
      </c>
      <c r="I412" s="278">
        <v>1394.916666666667</v>
      </c>
      <c r="J412" s="278">
        <v>1416.0833333333335</v>
      </c>
      <c r="K412" s="276">
        <v>1373.75</v>
      </c>
      <c r="L412" s="276">
        <v>1333</v>
      </c>
      <c r="M412" s="276">
        <v>0.27500999999999998</v>
      </c>
    </row>
    <row r="413" spans="1:13">
      <c r="A413" s="267">
        <v>405</v>
      </c>
      <c r="B413" s="276" t="s">
        <v>518</v>
      </c>
      <c r="C413" s="277">
        <v>188.2</v>
      </c>
      <c r="D413" s="278">
        <v>187.6</v>
      </c>
      <c r="E413" s="278">
        <v>185.2</v>
      </c>
      <c r="F413" s="278">
        <v>182.2</v>
      </c>
      <c r="G413" s="278">
        <v>179.79999999999998</v>
      </c>
      <c r="H413" s="278">
        <v>190.6</v>
      </c>
      <c r="I413" s="278">
        <v>193.00000000000003</v>
      </c>
      <c r="J413" s="278">
        <v>196</v>
      </c>
      <c r="K413" s="276">
        <v>190</v>
      </c>
      <c r="L413" s="276">
        <v>184.6</v>
      </c>
      <c r="M413" s="276">
        <v>1.48759</v>
      </c>
    </row>
    <row r="414" spans="1:13">
      <c r="A414" s="267">
        <v>406</v>
      </c>
      <c r="B414" s="276" t="s">
        <v>173</v>
      </c>
      <c r="C414" s="277">
        <v>23989.75</v>
      </c>
      <c r="D414" s="278">
        <v>23828.25</v>
      </c>
      <c r="E414" s="278">
        <v>23561.5</v>
      </c>
      <c r="F414" s="278">
        <v>23133.25</v>
      </c>
      <c r="G414" s="278">
        <v>22866.5</v>
      </c>
      <c r="H414" s="278">
        <v>24256.5</v>
      </c>
      <c r="I414" s="278">
        <v>24523.25</v>
      </c>
      <c r="J414" s="278">
        <v>24951.5</v>
      </c>
      <c r="K414" s="276">
        <v>24095</v>
      </c>
      <c r="L414" s="276">
        <v>23400</v>
      </c>
      <c r="M414" s="276">
        <v>0.87041999999999997</v>
      </c>
    </row>
    <row r="415" spans="1:13">
      <c r="A415" s="267">
        <v>407</v>
      </c>
      <c r="B415" s="276" t="s">
        <v>520</v>
      </c>
      <c r="C415" s="277">
        <v>934.75</v>
      </c>
      <c r="D415" s="278">
        <v>931.85</v>
      </c>
      <c r="E415" s="278">
        <v>913.7</v>
      </c>
      <c r="F415" s="278">
        <v>892.65</v>
      </c>
      <c r="G415" s="278">
        <v>874.5</v>
      </c>
      <c r="H415" s="278">
        <v>952.90000000000009</v>
      </c>
      <c r="I415" s="278">
        <v>971.05</v>
      </c>
      <c r="J415" s="278">
        <v>992.10000000000014</v>
      </c>
      <c r="K415" s="276">
        <v>950</v>
      </c>
      <c r="L415" s="276">
        <v>910.8</v>
      </c>
      <c r="M415" s="276">
        <v>1.14761</v>
      </c>
    </row>
    <row r="416" spans="1:13">
      <c r="A416" s="267">
        <v>408</v>
      </c>
      <c r="B416" s="276" t="s">
        <v>174</v>
      </c>
      <c r="C416" s="277">
        <v>1407.6</v>
      </c>
      <c r="D416" s="278">
        <v>1394.7166666666665</v>
      </c>
      <c r="E416" s="278">
        <v>1378.4333333333329</v>
      </c>
      <c r="F416" s="278">
        <v>1349.2666666666664</v>
      </c>
      <c r="G416" s="278">
        <v>1332.9833333333329</v>
      </c>
      <c r="H416" s="278">
        <v>1423.883333333333</v>
      </c>
      <c r="I416" s="278">
        <v>1440.1666666666663</v>
      </c>
      <c r="J416" s="278">
        <v>1469.333333333333</v>
      </c>
      <c r="K416" s="276">
        <v>1411</v>
      </c>
      <c r="L416" s="276">
        <v>1365.55</v>
      </c>
      <c r="M416" s="276">
        <v>3.4569000000000001</v>
      </c>
    </row>
    <row r="417" spans="1:13">
      <c r="A417" s="267">
        <v>409</v>
      </c>
      <c r="B417" s="276" t="s">
        <v>515</v>
      </c>
      <c r="C417" s="277">
        <v>384.1</v>
      </c>
      <c r="D417" s="278">
        <v>389.7833333333333</v>
      </c>
      <c r="E417" s="278">
        <v>376.56666666666661</v>
      </c>
      <c r="F417" s="278">
        <v>369.0333333333333</v>
      </c>
      <c r="G417" s="278">
        <v>355.81666666666661</v>
      </c>
      <c r="H417" s="278">
        <v>397.31666666666661</v>
      </c>
      <c r="I417" s="278">
        <v>410.5333333333333</v>
      </c>
      <c r="J417" s="278">
        <v>418.06666666666661</v>
      </c>
      <c r="K417" s="276">
        <v>403</v>
      </c>
      <c r="L417" s="276">
        <v>382.25</v>
      </c>
      <c r="M417" s="276">
        <v>1.74444</v>
      </c>
    </row>
    <row r="418" spans="1:13">
      <c r="A418" s="267">
        <v>410</v>
      </c>
      <c r="B418" s="276" t="s">
        <v>510</v>
      </c>
      <c r="C418" s="277">
        <v>22.6</v>
      </c>
      <c r="D418" s="278">
        <v>22.633333333333336</v>
      </c>
      <c r="E418" s="278">
        <v>22.466666666666672</v>
      </c>
      <c r="F418" s="278">
        <v>22.333333333333336</v>
      </c>
      <c r="G418" s="278">
        <v>22.166666666666671</v>
      </c>
      <c r="H418" s="278">
        <v>22.766666666666673</v>
      </c>
      <c r="I418" s="278">
        <v>22.933333333333337</v>
      </c>
      <c r="J418" s="278">
        <v>23.066666666666674</v>
      </c>
      <c r="K418" s="276">
        <v>22.8</v>
      </c>
      <c r="L418" s="276">
        <v>22.5</v>
      </c>
      <c r="M418" s="276">
        <v>7.31447</v>
      </c>
    </row>
    <row r="419" spans="1:13">
      <c r="A419" s="267">
        <v>411</v>
      </c>
      <c r="B419" s="276" t="s">
        <v>511</v>
      </c>
      <c r="C419" s="277">
        <v>1576.05</v>
      </c>
      <c r="D419" s="278">
        <v>1553.7</v>
      </c>
      <c r="E419" s="278">
        <v>1522.4</v>
      </c>
      <c r="F419" s="278">
        <v>1468.75</v>
      </c>
      <c r="G419" s="278">
        <v>1437.45</v>
      </c>
      <c r="H419" s="278">
        <v>1607.3500000000001</v>
      </c>
      <c r="I419" s="278">
        <v>1638.6499999999999</v>
      </c>
      <c r="J419" s="278">
        <v>1692.3000000000002</v>
      </c>
      <c r="K419" s="276">
        <v>1585</v>
      </c>
      <c r="L419" s="276">
        <v>1500.05</v>
      </c>
      <c r="M419" s="276">
        <v>0.32550000000000001</v>
      </c>
    </row>
    <row r="420" spans="1:13">
      <c r="A420" s="267">
        <v>412</v>
      </c>
      <c r="B420" s="276" t="s">
        <v>521</v>
      </c>
      <c r="C420" s="277">
        <v>306.7</v>
      </c>
      <c r="D420" s="278">
        <v>305.56666666666666</v>
      </c>
      <c r="E420" s="278">
        <v>299.18333333333334</v>
      </c>
      <c r="F420" s="278">
        <v>291.66666666666669</v>
      </c>
      <c r="G420" s="278">
        <v>285.28333333333336</v>
      </c>
      <c r="H420" s="278">
        <v>313.08333333333331</v>
      </c>
      <c r="I420" s="278">
        <v>319.46666666666664</v>
      </c>
      <c r="J420" s="278">
        <v>326.98333333333329</v>
      </c>
      <c r="K420" s="276">
        <v>311.95</v>
      </c>
      <c r="L420" s="276">
        <v>298.05</v>
      </c>
      <c r="M420" s="276">
        <v>8.1265999999999998</v>
      </c>
    </row>
    <row r="421" spans="1:13">
      <c r="A421" s="267">
        <v>413</v>
      </c>
      <c r="B421" s="276" t="s">
        <v>522</v>
      </c>
      <c r="C421" s="277">
        <v>980.7</v>
      </c>
      <c r="D421" s="278">
        <v>991.23333333333323</v>
      </c>
      <c r="E421" s="278">
        <v>967.46666666666647</v>
      </c>
      <c r="F421" s="278">
        <v>954.23333333333323</v>
      </c>
      <c r="G421" s="278">
        <v>930.46666666666647</v>
      </c>
      <c r="H421" s="278">
        <v>1004.4666666666665</v>
      </c>
      <c r="I421" s="278">
        <v>1028.2333333333331</v>
      </c>
      <c r="J421" s="278">
        <v>1041.4666666666665</v>
      </c>
      <c r="K421" s="276">
        <v>1015</v>
      </c>
      <c r="L421" s="276">
        <v>978</v>
      </c>
      <c r="M421" s="276">
        <v>0.32945000000000002</v>
      </c>
    </row>
    <row r="422" spans="1:13">
      <c r="A422" s="267">
        <v>414</v>
      </c>
      <c r="B422" s="276" t="s">
        <v>523</v>
      </c>
      <c r="C422" s="277">
        <v>345.4</v>
      </c>
      <c r="D422" s="278">
        <v>347.4666666666667</v>
      </c>
      <c r="E422" s="278">
        <v>341.93333333333339</v>
      </c>
      <c r="F422" s="278">
        <v>338.4666666666667</v>
      </c>
      <c r="G422" s="278">
        <v>332.93333333333339</v>
      </c>
      <c r="H422" s="278">
        <v>350.93333333333339</v>
      </c>
      <c r="I422" s="278">
        <v>356.4666666666667</v>
      </c>
      <c r="J422" s="278">
        <v>359.93333333333339</v>
      </c>
      <c r="K422" s="276">
        <v>353</v>
      </c>
      <c r="L422" s="276">
        <v>344</v>
      </c>
      <c r="M422" s="276">
        <v>2.1913</v>
      </c>
    </row>
    <row r="423" spans="1:13">
      <c r="A423" s="267">
        <v>415</v>
      </c>
      <c r="B423" s="276" t="s">
        <v>524</v>
      </c>
      <c r="C423" s="277">
        <v>6.65</v>
      </c>
      <c r="D423" s="278">
        <v>6.7</v>
      </c>
      <c r="E423" s="278">
        <v>6.6000000000000005</v>
      </c>
      <c r="F423" s="278">
        <v>6.5500000000000007</v>
      </c>
      <c r="G423" s="278">
        <v>6.4500000000000011</v>
      </c>
      <c r="H423" s="278">
        <v>6.75</v>
      </c>
      <c r="I423" s="278">
        <v>6.85</v>
      </c>
      <c r="J423" s="278">
        <v>6.8999999999999995</v>
      </c>
      <c r="K423" s="276">
        <v>6.8</v>
      </c>
      <c r="L423" s="276">
        <v>6.65</v>
      </c>
      <c r="M423" s="276">
        <v>64.132170000000002</v>
      </c>
    </row>
    <row r="424" spans="1:13">
      <c r="A424" s="267">
        <v>416</v>
      </c>
      <c r="B424" s="276" t="s">
        <v>2516</v>
      </c>
      <c r="C424" s="277">
        <v>744.85</v>
      </c>
      <c r="D424" s="278">
        <v>706.25</v>
      </c>
      <c r="E424" s="278">
        <v>662.6</v>
      </c>
      <c r="F424" s="278">
        <v>580.35</v>
      </c>
      <c r="G424" s="278">
        <v>536.70000000000005</v>
      </c>
      <c r="H424" s="278">
        <v>788.5</v>
      </c>
      <c r="I424" s="278">
        <v>832.15000000000009</v>
      </c>
      <c r="J424" s="278">
        <v>914.4</v>
      </c>
      <c r="K424" s="276">
        <v>749.9</v>
      </c>
      <c r="L424" s="276">
        <v>624</v>
      </c>
      <c r="M424" s="276">
        <v>3.03268</v>
      </c>
    </row>
    <row r="425" spans="1:13">
      <c r="A425" s="267">
        <v>417</v>
      </c>
      <c r="B425" s="276" t="s">
        <v>527</v>
      </c>
      <c r="C425" s="285">
        <v>166.75</v>
      </c>
      <c r="D425" s="286">
        <v>167.35</v>
      </c>
      <c r="E425" s="286">
        <v>165.45</v>
      </c>
      <c r="F425" s="286">
        <v>164.15</v>
      </c>
      <c r="G425" s="286">
        <v>162.25</v>
      </c>
      <c r="H425" s="286">
        <v>168.64999999999998</v>
      </c>
      <c r="I425" s="286">
        <v>170.55</v>
      </c>
      <c r="J425" s="286">
        <v>171.84999999999997</v>
      </c>
      <c r="K425" s="287">
        <v>169.25</v>
      </c>
      <c r="L425" s="287">
        <v>166.05</v>
      </c>
      <c r="M425" s="287">
        <v>3.6652100000000001</v>
      </c>
    </row>
    <row r="426" spans="1:13">
      <c r="A426" s="267">
        <v>418</v>
      </c>
      <c r="B426" s="276" t="s">
        <v>2525</v>
      </c>
      <c r="C426" s="276">
        <v>59.15</v>
      </c>
      <c r="D426" s="278">
        <v>57.933333333333337</v>
      </c>
      <c r="E426" s="278">
        <v>55.966666666666676</v>
      </c>
      <c r="F426" s="278">
        <v>52.783333333333339</v>
      </c>
      <c r="G426" s="278">
        <v>50.816666666666677</v>
      </c>
      <c r="H426" s="278">
        <v>61.116666666666674</v>
      </c>
      <c r="I426" s="278">
        <v>63.083333333333343</v>
      </c>
      <c r="J426" s="278">
        <v>66.26666666666668</v>
      </c>
      <c r="K426" s="276">
        <v>59.9</v>
      </c>
      <c r="L426" s="276">
        <v>54.75</v>
      </c>
      <c r="M426" s="276">
        <v>169.19703000000001</v>
      </c>
    </row>
    <row r="427" spans="1:13">
      <c r="A427" s="267">
        <v>419</v>
      </c>
      <c r="B427" s="276" t="s">
        <v>175</v>
      </c>
      <c r="C427" s="276">
        <v>5062</v>
      </c>
      <c r="D427" s="278">
        <v>5091.916666666667</v>
      </c>
      <c r="E427" s="278">
        <v>5005.5833333333339</v>
      </c>
      <c r="F427" s="278">
        <v>4949.166666666667</v>
      </c>
      <c r="G427" s="278">
        <v>4862.8333333333339</v>
      </c>
      <c r="H427" s="278">
        <v>5148.3333333333339</v>
      </c>
      <c r="I427" s="278">
        <v>5234.6666666666679</v>
      </c>
      <c r="J427" s="278">
        <v>5291.0833333333339</v>
      </c>
      <c r="K427" s="276">
        <v>5178.25</v>
      </c>
      <c r="L427" s="276">
        <v>5035.5</v>
      </c>
      <c r="M427" s="276">
        <v>2.3353799999999998</v>
      </c>
    </row>
    <row r="428" spans="1:13">
      <c r="A428" s="267">
        <v>420</v>
      </c>
      <c r="B428" s="276" t="s">
        <v>176</v>
      </c>
      <c r="C428" s="276">
        <v>861</v>
      </c>
      <c r="D428" s="278">
        <v>865.91666666666663</v>
      </c>
      <c r="E428" s="278">
        <v>852.08333333333326</v>
      </c>
      <c r="F428" s="278">
        <v>843.16666666666663</v>
      </c>
      <c r="G428" s="278">
        <v>829.33333333333326</v>
      </c>
      <c r="H428" s="278">
        <v>874.83333333333326</v>
      </c>
      <c r="I428" s="278">
        <v>888.66666666666652</v>
      </c>
      <c r="J428" s="278">
        <v>897.58333333333326</v>
      </c>
      <c r="K428" s="276">
        <v>879.75</v>
      </c>
      <c r="L428" s="276">
        <v>857</v>
      </c>
      <c r="M428" s="276">
        <v>31.45692</v>
      </c>
    </row>
    <row r="429" spans="1:13">
      <c r="A429" s="267">
        <v>421</v>
      </c>
      <c r="B429" s="276" t="s">
        <v>177</v>
      </c>
      <c r="C429" s="276">
        <v>676.95</v>
      </c>
      <c r="D429" s="278">
        <v>679.68333333333339</v>
      </c>
      <c r="E429" s="278">
        <v>662.41666666666674</v>
      </c>
      <c r="F429" s="278">
        <v>647.88333333333333</v>
      </c>
      <c r="G429" s="278">
        <v>630.61666666666667</v>
      </c>
      <c r="H429" s="278">
        <v>694.21666666666681</v>
      </c>
      <c r="I429" s="278">
        <v>711.48333333333346</v>
      </c>
      <c r="J429" s="278">
        <v>726.01666666666688</v>
      </c>
      <c r="K429" s="276">
        <v>696.95</v>
      </c>
      <c r="L429" s="276">
        <v>665.15</v>
      </c>
      <c r="M429" s="276">
        <v>8.8479200000000002</v>
      </c>
    </row>
    <row r="430" spans="1:13">
      <c r="A430" s="267">
        <v>422</v>
      </c>
      <c r="B430" s="276" t="s">
        <v>525</v>
      </c>
      <c r="C430" s="276">
        <v>87.85</v>
      </c>
      <c r="D430" s="278">
        <v>88.083333333333329</v>
      </c>
      <c r="E430" s="278">
        <v>86.466666666666654</v>
      </c>
      <c r="F430" s="278">
        <v>85.083333333333329</v>
      </c>
      <c r="G430" s="278">
        <v>83.466666666666654</v>
      </c>
      <c r="H430" s="278">
        <v>89.466666666666654</v>
      </c>
      <c r="I430" s="278">
        <v>91.083333333333329</v>
      </c>
      <c r="J430" s="278">
        <v>92.466666666666654</v>
      </c>
      <c r="K430" s="276">
        <v>89.7</v>
      </c>
      <c r="L430" s="276">
        <v>86.7</v>
      </c>
      <c r="M430" s="276">
        <v>2.2291799999999999</v>
      </c>
    </row>
    <row r="431" spans="1:13">
      <c r="A431" s="267">
        <v>423</v>
      </c>
      <c r="B431" s="276" t="s">
        <v>526</v>
      </c>
      <c r="C431" s="276">
        <v>453.05</v>
      </c>
      <c r="D431" s="278">
        <v>453.66666666666669</v>
      </c>
      <c r="E431" s="278">
        <v>450.48333333333335</v>
      </c>
      <c r="F431" s="278">
        <v>447.91666666666669</v>
      </c>
      <c r="G431" s="278">
        <v>444.73333333333335</v>
      </c>
      <c r="H431" s="278">
        <v>456.23333333333335</v>
      </c>
      <c r="I431" s="278">
        <v>459.41666666666663</v>
      </c>
      <c r="J431" s="278">
        <v>461.98333333333335</v>
      </c>
      <c r="K431" s="276">
        <v>456.85</v>
      </c>
      <c r="L431" s="276">
        <v>451.1</v>
      </c>
      <c r="M431" s="276">
        <v>1.0327999999999999</v>
      </c>
    </row>
    <row r="432" spans="1:13">
      <c r="A432" s="267">
        <v>425</v>
      </c>
      <c r="B432" s="276" t="s">
        <v>3387</v>
      </c>
      <c r="C432" s="276">
        <v>277.45</v>
      </c>
      <c r="D432" s="278">
        <v>276.93333333333334</v>
      </c>
      <c r="E432" s="278">
        <v>273.91666666666669</v>
      </c>
      <c r="F432" s="278">
        <v>270.38333333333333</v>
      </c>
      <c r="G432" s="278">
        <v>267.36666666666667</v>
      </c>
      <c r="H432" s="278">
        <v>280.4666666666667</v>
      </c>
      <c r="I432" s="278">
        <v>283.48333333333335</v>
      </c>
      <c r="J432" s="278">
        <v>287.01666666666671</v>
      </c>
      <c r="K432" s="276">
        <v>279.95</v>
      </c>
      <c r="L432" s="276">
        <v>273.39999999999998</v>
      </c>
      <c r="M432" s="276">
        <v>2.5186199999999999</v>
      </c>
    </row>
    <row r="433" spans="1:13">
      <c r="A433" s="267">
        <v>426</v>
      </c>
      <c r="B433" s="276" t="s">
        <v>529</v>
      </c>
      <c r="C433" s="276">
        <v>1625.5</v>
      </c>
      <c r="D433" s="278">
        <v>1607.9333333333334</v>
      </c>
      <c r="E433" s="278">
        <v>1577.5666666666668</v>
      </c>
      <c r="F433" s="278">
        <v>1529.6333333333334</v>
      </c>
      <c r="G433" s="278">
        <v>1499.2666666666669</v>
      </c>
      <c r="H433" s="278">
        <v>1655.8666666666668</v>
      </c>
      <c r="I433" s="278">
        <v>1686.2333333333336</v>
      </c>
      <c r="J433" s="278">
        <v>1734.1666666666667</v>
      </c>
      <c r="K433" s="276">
        <v>1638.3</v>
      </c>
      <c r="L433" s="276">
        <v>1560</v>
      </c>
      <c r="M433" s="276">
        <v>1.1066800000000001</v>
      </c>
    </row>
    <row r="434" spans="1:13">
      <c r="A434" s="267">
        <v>427</v>
      </c>
      <c r="B434" s="276" t="s">
        <v>530</v>
      </c>
      <c r="C434" s="276">
        <v>498.2</v>
      </c>
      <c r="D434" s="278">
        <v>499.40000000000003</v>
      </c>
      <c r="E434" s="278">
        <v>489.80000000000007</v>
      </c>
      <c r="F434" s="278">
        <v>481.40000000000003</v>
      </c>
      <c r="G434" s="278">
        <v>471.80000000000007</v>
      </c>
      <c r="H434" s="278">
        <v>507.80000000000007</v>
      </c>
      <c r="I434" s="278">
        <v>517.40000000000009</v>
      </c>
      <c r="J434" s="278">
        <v>525.80000000000007</v>
      </c>
      <c r="K434" s="276">
        <v>509</v>
      </c>
      <c r="L434" s="276">
        <v>491</v>
      </c>
      <c r="M434" s="276">
        <v>1.55341</v>
      </c>
    </row>
    <row r="435" spans="1:13">
      <c r="A435" s="267">
        <v>428</v>
      </c>
      <c r="B435" s="276" t="s">
        <v>178</v>
      </c>
      <c r="C435" s="276">
        <v>518.4</v>
      </c>
      <c r="D435" s="278">
        <v>518.61666666666667</v>
      </c>
      <c r="E435" s="278">
        <v>513.83333333333337</v>
      </c>
      <c r="F435" s="278">
        <v>509.26666666666665</v>
      </c>
      <c r="G435" s="278">
        <v>504.48333333333335</v>
      </c>
      <c r="H435" s="278">
        <v>523.18333333333339</v>
      </c>
      <c r="I435" s="278">
        <v>527.9666666666667</v>
      </c>
      <c r="J435" s="278">
        <v>532.53333333333342</v>
      </c>
      <c r="K435" s="276">
        <v>523.4</v>
      </c>
      <c r="L435" s="276">
        <v>514.04999999999995</v>
      </c>
      <c r="M435" s="276">
        <v>124.11197</v>
      </c>
    </row>
    <row r="436" spans="1:13">
      <c r="A436" s="267">
        <v>429</v>
      </c>
      <c r="B436" s="276" t="s">
        <v>531</v>
      </c>
      <c r="C436" s="276">
        <v>267.35000000000002</v>
      </c>
      <c r="D436" s="278">
        <v>268.48333333333335</v>
      </c>
      <c r="E436" s="278">
        <v>262.9666666666667</v>
      </c>
      <c r="F436" s="278">
        <v>258.58333333333337</v>
      </c>
      <c r="G436" s="278">
        <v>253.06666666666672</v>
      </c>
      <c r="H436" s="278">
        <v>272.86666666666667</v>
      </c>
      <c r="I436" s="278">
        <v>278.38333333333333</v>
      </c>
      <c r="J436" s="278">
        <v>282.76666666666665</v>
      </c>
      <c r="K436" s="276">
        <v>274</v>
      </c>
      <c r="L436" s="276">
        <v>264.10000000000002</v>
      </c>
      <c r="M436" s="276">
        <v>3.0216699999999999</v>
      </c>
    </row>
    <row r="437" spans="1:13">
      <c r="A437" s="267">
        <v>430</v>
      </c>
      <c r="B437" s="276" t="s">
        <v>179</v>
      </c>
      <c r="C437" s="276">
        <v>416.25</v>
      </c>
      <c r="D437" s="278">
        <v>420.41666666666669</v>
      </c>
      <c r="E437" s="278">
        <v>410.83333333333337</v>
      </c>
      <c r="F437" s="278">
        <v>405.41666666666669</v>
      </c>
      <c r="G437" s="278">
        <v>395.83333333333337</v>
      </c>
      <c r="H437" s="278">
        <v>425.83333333333337</v>
      </c>
      <c r="I437" s="278">
        <v>435.41666666666674</v>
      </c>
      <c r="J437" s="278">
        <v>440.83333333333337</v>
      </c>
      <c r="K437" s="276">
        <v>430</v>
      </c>
      <c r="L437" s="276">
        <v>415</v>
      </c>
      <c r="M437" s="276">
        <v>16.178719999999998</v>
      </c>
    </row>
    <row r="438" spans="1:13">
      <c r="A438" s="267">
        <v>431</v>
      </c>
      <c r="B438" s="276" t="s">
        <v>532</v>
      </c>
      <c r="C438" s="276">
        <v>188.5</v>
      </c>
      <c r="D438" s="278">
        <v>190.5</v>
      </c>
      <c r="E438" s="278">
        <v>186</v>
      </c>
      <c r="F438" s="278">
        <v>183.5</v>
      </c>
      <c r="G438" s="278">
        <v>179</v>
      </c>
      <c r="H438" s="278">
        <v>193</v>
      </c>
      <c r="I438" s="278">
        <v>197.5</v>
      </c>
      <c r="J438" s="278">
        <v>200</v>
      </c>
      <c r="K438" s="276">
        <v>195</v>
      </c>
      <c r="L438" s="276">
        <v>188</v>
      </c>
      <c r="M438" s="276">
        <v>1.30819</v>
      </c>
    </row>
    <row r="439" spans="1:13">
      <c r="A439" s="267">
        <v>432</v>
      </c>
      <c r="B439" s="276" t="s">
        <v>533</v>
      </c>
      <c r="C439" s="276">
        <v>1440.15</v>
      </c>
      <c r="D439" s="278">
        <v>1431.05</v>
      </c>
      <c r="E439" s="278">
        <v>1412.1</v>
      </c>
      <c r="F439" s="278">
        <v>1384.05</v>
      </c>
      <c r="G439" s="278">
        <v>1365.1</v>
      </c>
      <c r="H439" s="278">
        <v>1459.1</v>
      </c>
      <c r="I439" s="278">
        <v>1478.0500000000002</v>
      </c>
      <c r="J439" s="278">
        <v>1506.1</v>
      </c>
      <c r="K439" s="276">
        <v>1450</v>
      </c>
      <c r="L439" s="276">
        <v>1403</v>
      </c>
      <c r="M439" s="276">
        <v>0.80445999999999995</v>
      </c>
    </row>
    <row r="440" spans="1:13">
      <c r="A440" s="267">
        <v>433</v>
      </c>
      <c r="B440" s="276" t="s">
        <v>534</v>
      </c>
      <c r="C440" s="276">
        <v>3.75</v>
      </c>
      <c r="D440" s="278">
        <v>3.6666666666666665</v>
      </c>
      <c r="E440" s="278">
        <v>3.583333333333333</v>
      </c>
      <c r="F440" s="278">
        <v>3.4166666666666665</v>
      </c>
      <c r="G440" s="278">
        <v>3.333333333333333</v>
      </c>
      <c r="H440" s="278">
        <v>3.833333333333333</v>
      </c>
      <c r="I440" s="278">
        <v>3.9166666666666661</v>
      </c>
      <c r="J440" s="278">
        <v>4.083333333333333</v>
      </c>
      <c r="K440" s="276">
        <v>3.75</v>
      </c>
      <c r="L440" s="276">
        <v>3.5</v>
      </c>
      <c r="M440" s="276">
        <v>204.63436999999999</v>
      </c>
    </row>
    <row r="441" spans="1:13">
      <c r="A441" s="267">
        <v>434</v>
      </c>
      <c r="B441" s="276" t="s">
        <v>535</v>
      </c>
      <c r="C441" s="276">
        <v>133.44999999999999</v>
      </c>
      <c r="D441" s="278">
        <v>134.20000000000002</v>
      </c>
      <c r="E441" s="278">
        <v>131.90000000000003</v>
      </c>
      <c r="F441" s="278">
        <v>130.35000000000002</v>
      </c>
      <c r="G441" s="278">
        <v>128.05000000000004</v>
      </c>
      <c r="H441" s="278">
        <v>135.75000000000003</v>
      </c>
      <c r="I441" s="278">
        <v>138.05000000000004</v>
      </c>
      <c r="J441" s="278">
        <v>139.60000000000002</v>
      </c>
      <c r="K441" s="276">
        <v>136.5</v>
      </c>
      <c r="L441" s="276">
        <v>132.65</v>
      </c>
      <c r="M441" s="276">
        <v>1.22018</v>
      </c>
    </row>
    <row r="442" spans="1:13">
      <c r="A442" s="267">
        <v>435</v>
      </c>
      <c r="B442" s="276" t="s">
        <v>2593</v>
      </c>
      <c r="C442" s="276">
        <v>216</v>
      </c>
      <c r="D442" s="278">
        <v>217.48333333333335</v>
      </c>
      <c r="E442" s="278">
        <v>213.6166666666667</v>
      </c>
      <c r="F442" s="278">
        <v>211.23333333333335</v>
      </c>
      <c r="G442" s="278">
        <v>207.3666666666667</v>
      </c>
      <c r="H442" s="278">
        <v>219.8666666666667</v>
      </c>
      <c r="I442" s="278">
        <v>223.73333333333338</v>
      </c>
      <c r="J442" s="278">
        <v>226.1166666666667</v>
      </c>
      <c r="K442" s="276">
        <v>221.35</v>
      </c>
      <c r="L442" s="276">
        <v>215.1</v>
      </c>
      <c r="M442" s="276">
        <v>1.7088399999999999</v>
      </c>
    </row>
    <row r="443" spans="1:13">
      <c r="A443" s="267">
        <v>436</v>
      </c>
      <c r="B443" s="276" t="s">
        <v>536</v>
      </c>
      <c r="C443" s="276">
        <v>838.65</v>
      </c>
      <c r="D443" s="278">
        <v>840.63333333333333</v>
      </c>
      <c r="E443" s="278">
        <v>832.26666666666665</v>
      </c>
      <c r="F443" s="278">
        <v>825.88333333333333</v>
      </c>
      <c r="G443" s="278">
        <v>817.51666666666665</v>
      </c>
      <c r="H443" s="278">
        <v>847.01666666666665</v>
      </c>
      <c r="I443" s="278">
        <v>855.38333333333321</v>
      </c>
      <c r="J443" s="278">
        <v>861.76666666666665</v>
      </c>
      <c r="K443" s="276">
        <v>849</v>
      </c>
      <c r="L443" s="276">
        <v>834.25</v>
      </c>
      <c r="M443" s="276">
        <v>0.35352</v>
      </c>
    </row>
    <row r="444" spans="1:13">
      <c r="A444" s="267">
        <v>437</v>
      </c>
      <c r="B444" s="276" t="s">
        <v>282</v>
      </c>
      <c r="C444" s="276">
        <v>577.1</v>
      </c>
      <c r="D444" s="278">
        <v>573.35</v>
      </c>
      <c r="E444" s="278">
        <v>564.20000000000005</v>
      </c>
      <c r="F444" s="278">
        <v>551.30000000000007</v>
      </c>
      <c r="G444" s="278">
        <v>542.15000000000009</v>
      </c>
      <c r="H444" s="278">
        <v>586.25</v>
      </c>
      <c r="I444" s="278">
        <v>595.39999999999986</v>
      </c>
      <c r="J444" s="278">
        <v>608.29999999999995</v>
      </c>
      <c r="K444" s="276">
        <v>582.5</v>
      </c>
      <c r="L444" s="276">
        <v>560.45000000000005</v>
      </c>
      <c r="M444" s="276">
        <v>6.5235500000000002</v>
      </c>
    </row>
    <row r="445" spans="1:13">
      <c r="A445" s="267">
        <v>438</v>
      </c>
      <c r="B445" s="276" t="s">
        <v>542</v>
      </c>
      <c r="C445" s="276">
        <v>41.25</v>
      </c>
      <c r="D445" s="278">
        <v>41.1</v>
      </c>
      <c r="E445" s="278">
        <v>40.650000000000006</v>
      </c>
      <c r="F445" s="278">
        <v>40.050000000000004</v>
      </c>
      <c r="G445" s="278">
        <v>39.600000000000009</v>
      </c>
      <c r="H445" s="278">
        <v>41.7</v>
      </c>
      <c r="I445" s="278">
        <v>42.150000000000006</v>
      </c>
      <c r="J445" s="278">
        <v>42.75</v>
      </c>
      <c r="K445" s="276">
        <v>41.55</v>
      </c>
      <c r="L445" s="276">
        <v>40.5</v>
      </c>
      <c r="M445" s="276">
        <v>5.3367000000000004</v>
      </c>
    </row>
    <row r="446" spans="1:13">
      <c r="A446" s="267">
        <v>439</v>
      </c>
      <c r="B446" s="276" t="s">
        <v>2608</v>
      </c>
      <c r="C446" s="276">
        <v>11425.65</v>
      </c>
      <c r="D446" s="278">
        <v>11549.883333333333</v>
      </c>
      <c r="E446" s="278">
        <v>11275.766666666666</v>
      </c>
      <c r="F446" s="278">
        <v>11125.883333333333</v>
      </c>
      <c r="G446" s="278">
        <v>10851.766666666666</v>
      </c>
      <c r="H446" s="278">
        <v>11699.766666666666</v>
      </c>
      <c r="I446" s="278">
        <v>11973.883333333331</v>
      </c>
      <c r="J446" s="278">
        <v>12123.766666666666</v>
      </c>
      <c r="K446" s="276">
        <v>11824</v>
      </c>
      <c r="L446" s="276">
        <v>11400</v>
      </c>
      <c r="M446" s="276">
        <v>1.4330000000000001E-2</v>
      </c>
    </row>
    <row r="447" spans="1:13">
      <c r="A447" s="267">
        <v>440</v>
      </c>
      <c r="B447" s="276" t="s">
        <v>2613</v>
      </c>
      <c r="C447" s="276">
        <v>999.6</v>
      </c>
      <c r="D447" s="278">
        <v>1008.6166666666667</v>
      </c>
      <c r="E447" s="278">
        <v>987.23333333333335</v>
      </c>
      <c r="F447" s="278">
        <v>974.86666666666667</v>
      </c>
      <c r="G447" s="278">
        <v>953.48333333333335</v>
      </c>
      <c r="H447" s="278">
        <v>1020.9833333333333</v>
      </c>
      <c r="I447" s="278">
        <v>1042.3666666666668</v>
      </c>
      <c r="J447" s="278">
        <v>1054.7333333333333</v>
      </c>
      <c r="K447" s="276">
        <v>1030</v>
      </c>
      <c r="L447" s="276">
        <v>996.25</v>
      </c>
      <c r="M447" s="276">
        <v>0.59202999999999995</v>
      </c>
    </row>
    <row r="448" spans="1:13">
      <c r="A448" s="267">
        <v>441</v>
      </c>
      <c r="B448" s="276" t="s">
        <v>3464</v>
      </c>
      <c r="C448" s="276">
        <v>518.29999999999995</v>
      </c>
      <c r="D448" s="278">
        <v>517.75</v>
      </c>
      <c r="E448" s="278">
        <v>513.65</v>
      </c>
      <c r="F448" s="278">
        <v>509</v>
      </c>
      <c r="G448" s="278">
        <v>504.9</v>
      </c>
      <c r="H448" s="278">
        <v>522.4</v>
      </c>
      <c r="I448" s="278">
        <v>526.49999999999989</v>
      </c>
      <c r="J448" s="278">
        <v>531.15</v>
      </c>
      <c r="K448" s="276">
        <v>521.85</v>
      </c>
      <c r="L448" s="276">
        <v>513.1</v>
      </c>
      <c r="M448" s="276">
        <v>27.744129999999998</v>
      </c>
    </row>
    <row r="449" spans="1:13">
      <c r="A449" s="267">
        <v>442</v>
      </c>
      <c r="B449" s="276" t="s">
        <v>182</v>
      </c>
      <c r="C449" s="276">
        <v>1515.95</v>
      </c>
      <c r="D449" s="278">
        <v>1520.8666666666668</v>
      </c>
      <c r="E449" s="278">
        <v>1504.0833333333335</v>
      </c>
      <c r="F449" s="278">
        <v>1492.2166666666667</v>
      </c>
      <c r="G449" s="278">
        <v>1475.4333333333334</v>
      </c>
      <c r="H449" s="278">
        <v>1532.7333333333336</v>
      </c>
      <c r="I449" s="278">
        <v>1549.5166666666669</v>
      </c>
      <c r="J449" s="278">
        <v>1561.3833333333337</v>
      </c>
      <c r="K449" s="276">
        <v>1537.65</v>
      </c>
      <c r="L449" s="276">
        <v>1509</v>
      </c>
      <c r="M449" s="276">
        <v>4.3963599999999996</v>
      </c>
    </row>
    <row r="450" spans="1:13">
      <c r="A450" s="267">
        <v>443</v>
      </c>
      <c r="B450" s="276" t="s">
        <v>543</v>
      </c>
      <c r="C450" s="276">
        <v>900.1</v>
      </c>
      <c r="D450" s="278">
        <v>894.51666666666677</v>
      </c>
      <c r="E450" s="278">
        <v>879.13333333333355</v>
      </c>
      <c r="F450" s="278">
        <v>858.16666666666674</v>
      </c>
      <c r="G450" s="278">
        <v>842.78333333333353</v>
      </c>
      <c r="H450" s="278">
        <v>915.48333333333358</v>
      </c>
      <c r="I450" s="278">
        <v>930.86666666666679</v>
      </c>
      <c r="J450" s="278">
        <v>951.8333333333336</v>
      </c>
      <c r="K450" s="276">
        <v>909.9</v>
      </c>
      <c r="L450" s="276">
        <v>873.55</v>
      </c>
      <c r="M450" s="276">
        <v>0.39452999999999999</v>
      </c>
    </row>
    <row r="451" spans="1:13">
      <c r="A451" s="267">
        <v>444</v>
      </c>
      <c r="B451" s="276" t="s">
        <v>183</v>
      </c>
      <c r="C451" s="276">
        <v>158</v>
      </c>
      <c r="D451" s="278">
        <v>156.51666666666668</v>
      </c>
      <c r="E451" s="278">
        <v>153.68333333333337</v>
      </c>
      <c r="F451" s="278">
        <v>149.36666666666667</v>
      </c>
      <c r="G451" s="278">
        <v>146.53333333333336</v>
      </c>
      <c r="H451" s="278">
        <v>160.83333333333337</v>
      </c>
      <c r="I451" s="278">
        <v>163.66666666666669</v>
      </c>
      <c r="J451" s="278">
        <v>167.98333333333338</v>
      </c>
      <c r="K451" s="276">
        <v>159.35</v>
      </c>
      <c r="L451" s="276">
        <v>152.19999999999999</v>
      </c>
      <c r="M451" s="276">
        <v>826.44840999999997</v>
      </c>
    </row>
    <row r="452" spans="1:13">
      <c r="A452" s="267">
        <v>445</v>
      </c>
      <c r="B452" s="276" t="s">
        <v>184</v>
      </c>
      <c r="C452" s="276">
        <v>69.099999999999994</v>
      </c>
      <c r="D452" s="278">
        <v>67.899999999999991</v>
      </c>
      <c r="E452" s="278">
        <v>65.899999999999977</v>
      </c>
      <c r="F452" s="278">
        <v>62.699999999999989</v>
      </c>
      <c r="G452" s="278">
        <v>60.699999999999974</v>
      </c>
      <c r="H452" s="278">
        <v>71.09999999999998</v>
      </c>
      <c r="I452" s="278">
        <v>73.100000000000009</v>
      </c>
      <c r="J452" s="278">
        <v>76.299999999999983</v>
      </c>
      <c r="K452" s="276">
        <v>69.900000000000006</v>
      </c>
      <c r="L452" s="276">
        <v>64.7</v>
      </c>
      <c r="M452" s="276">
        <v>131.10101</v>
      </c>
    </row>
    <row r="453" spans="1:13">
      <c r="A453" s="267">
        <v>446</v>
      </c>
      <c r="B453" s="276" t="s">
        <v>185</v>
      </c>
      <c r="C453" s="276">
        <v>57.65</v>
      </c>
      <c r="D453" s="278">
        <v>57.25</v>
      </c>
      <c r="E453" s="278">
        <v>56.3</v>
      </c>
      <c r="F453" s="278">
        <v>54.949999999999996</v>
      </c>
      <c r="G453" s="278">
        <v>53.999999999999993</v>
      </c>
      <c r="H453" s="278">
        <v>58.6</v>
      </c>
      <c r="I453" s="278">
        <v>59.550000000000004</v>
      </c>
      <c r="J453" s="278">
        <v>60.900000000000006</v>
      </c>
      <c r="K453" s="276">
        <v>58.2</v>
      </c>
      <c r="L453" s="276">
        <v>55.9</v>
      </c>
      <c r="M453" s="276">
        <v>268.01425</v>
      </c>
    </row>
    <row r="454" spans="1:13">
      <c r="A454" s="267">
        <v>447</v>
      </c>
      <c r="B454" s="276" t="s">
        <v>186</v>
      </c>
      <c r="C454" s="276">
        <v>522.70000000000005</v>
      </c>
      <c r="D454" s="278">
        <v>518.45000000000005</v>
      </c>
      <c r="E454" s="278">
        <v>505.95000000000005</v>
      </c>
      <c r="F454" s="278">
        <v>489.2</v>
      </c>
      <c r="G454" s="278">
        <v>476.7</v>
      </c>
      <c r="H454" s="278">
        <v>535.20000000000005</v>
      </c>
      <c r="I454" s="278">
        <v>547.70000000000005</v>
      </c>
      <c r="J454" s="278">
        <v>564.45000000000016</v>
      </c>
      <c r="K454" s="276">
        <v>530.95000000000005</v>
      </c>
      <c r="L454" s="276">
        <v>501.7</v>
      </c>
      <c r="M454" s="276">
        <v>642.84599000000003</v>
      </c>
    </row>
    <row r="455" spans="1:13">
      <c r="A455" s="267">
        <v>448</v>
      </c>
      <c r="B455" s="276" t="s">
        <v>2624</v>
      </c>
      <c r="C455" s="276">
        <v>31.9</v>
      </c>
      <c r="D455" s="278">
        <v>31.583333333333332</v>
      </c>
      <c r="E455" s="278">
        <v>30.716666666666661</v>
      </c>
      <c r="F455" s="278">
        <v>29.533333333333328</v>
      </c>
      <c r="G455" s="278">
        <v>28.666666666666657</v>
      </c>
      <c r="H455" s="278">
        <v>32.766666666666666</v>
      </c>
      <c r="I455" s="278">
        <v>33.633333333333333</v>
      </c>
      <c r="J455" s="278">
        <v>34.81666666666667</v>
      </c>
      <c r="K455" s="276">
        <v>32.450000000000003</v>
      </c>
      <c r="L455" s="276">
        <v>30.4</v>
      </c>
      <c r="M455" s="276">
        <v>77.825810000000004</v>
      </c>
    </row>
    <row r="456" spans="1:13">
      <c r="A456" s="267">
        <v>449</v>
      </c>
      <c r="B456" s="276" t="s">
        <v>537</v>
      </c>
      <c r="C456" s="276">
        <v>819.3</v>
      </c>
      <c r="D456" s="278">
        <v>827.33333333333337</v>
      </c>
      <c r="E456" s="278">
        <v>807.4666666666667</v>
      </c>
      <c r="F456" s="278">
        <v>795.63333333333333</v>
      </c>
      <c r="G456" s="278">
        <v>775.76666666666665</v>
      </c>
      <c r="H456" s="278">
        <v>839.16666666666674</v>
      </c>
      <c r="I456" s="278">
        <v>859.0333333333333</v>
      </c>
      <c r="J456" s="278">
        <v>870.86666666666679</v>
      </c>
      <c r="K456" s="276">
        <v>847.2</v>
      </c>
      <c r="L456" s="276">
        <v>815.5</v>
      </c>
      <c r="M456" s="276">
        <v>0.21507999999999999</v>
      </c>
    </row>
    <row r="457" spans="1:13">
      <c r="A457" s="267">
        <v>450</v>
      </c>
      <c r="B457" s="276" t="s">
        <v>538</v>
      </c>
      <c r="C457" s="276">
        <v>409.75</v>
      </c>
      <c r="D457" s="278">
        <v>405.58333333333331</v>
      </c>
      <c r="E457" s="278">
        <v>399.16666666666663</v>
      </c>
      <c r="F457" s="278">
        <v>388.58333333333331</v>
      </c>
      <c r="G457" s="278">
        <v>382.16666666666663</v>
      </c>
      <c r="H457" s="278">
        <v>416.16666666666663</v>
      </c>
      <c r="I457" s="278">
        <v>422.58333333333326</v>
      </c>
      <c r="J457" s="278">
        <v>433.16666666666663</v>
      </c>
      <c r="K457" s="276">
        <v>412</v>
      </c>
      <c r="L457" s="276">
        <v>395</v>
      </c>
      <c r="M457" s="276">
        <v>9.98E-2</v>
      </c>
    </row>
    <row r="458" spans="1:13">
      <c r="A458" s="267">
        <v>451</v>
      </c>
      <c r="B458" s="276" t="s">
        <v>187</v>
      </c>
      <c r="C458" s="276">
        <v>2666.05</v>
      </c>
      <c r="D458" s="278">
        <v>2670.3666666666668</v>
      </c>
      <c r="E458" s="278">
        <v>2645.7333333333336</v>
      </c>
      <c r="F458" s="278">
        <v>2625.416666666667</v>
      </c>
      <c r="G458" s="278">
        <v>2600.7833333333338</v>
      </c>
      <c r="H458" s="278">
        <v>2690.6833333333334</v>
      </c>
      <c r="I458" s="278">
        <v>2715.3166666666666</v>
      </c>
      <c r="J458" s="278">
        <v>2735.6333333333332</v>
      </c>
      <c r="K458" s="276">
        <v>2695</v>
      </c>
      <c r="L458" s="276">
        <v>2650.05</v>
      </c>
      <c r="M458" s="276">
        <v>28.272729999999999</v>
      </c>
    </row>
    <row r="459" spans="1:13">
      <c r="A459" s="267">
        <v>452</v>
      </c>
      <c r="B459" s="276" t="s">
        <v>544</v>
      </c>
      <c r="C459" s="276">
        <v>2408.5</v>
      </c>
      <c r="D459" s="278">
        <v>2381.1166666666663</v>
      </c>
      <c r="E459" s="278">
        <v>2337.3333333333326</v>
      </c>
      <c r="F459" s="278">
        <v>2266.1666666666661</v>
      </c>
      <c r="G459" s="278">
        <v>2222.3833333333323</v>
      </c>
      <c r="H459" s="278">
        <v>2452.2833333333328</v>
      </c>
      <c r="I459" s="278">
        <v>2496.0666666666666</v>
      </c>
      <c r="J459" s="278">
        <v>2567.2333333333331</v>
      </c>
      <c r="K459" s="276">
        <v>2424.9</v>
      </c>
      <c r="L459" s="276">
        <v>2309.9499999999998</v>
      </c>
      <c r="M459" s="276">
        <v>0.12078</v>
      </c>
    </row>
    <row r="460" spans="1:13">
      <c r="A460" s="267">
        <v>453</v>
      </c>
      <c r="B460" s="276" t="s">
        <v>188</v>
      </c>
      <c r="C460" s="276">
        <v>845.25</v>
      </c>
      <c r="D460" s="278">
        <v>844.2166666666667</v>
      </c>
      <c r="E460" s="278">
        <v>831.93333333333339</v>
      </c>
      <c r="F460" s="278">
        <v>818.61666666666667</v>
      </c>
      <c r="G460" s="278">
        <v>806.33333333333337</v>
      </c>
      <c r="H460" s="278">
        <v>857.53333333333342</v>
      </c>
      <c r="I460" s="278">
        <v>869.81666666666672</v>
      </c>
      <c r="J460" s="278">
        <v>883.13333333333344</v>
      </c>
      <c r="K460" s="276">
        <v>856.5</v>
      </c>
      <c r="L460" s="276">
        <v>830.9</v>
      </c>
      <c r="M460" s="276">
        <v>36.354340000000001</v>
      </c>
    </row>
    <row r="461" spans="1:13">
      <c r="A461" s="267">
        <v>454</v>
      </c>
      <c r="B461" s="276" t="s">
        <v>546</v>
      </c>
      <c r="C461" s="276">
        <v>796.95</v>
      </c>
      <c r="D461" s="278">
        <v>800.08333333333337</v>
      </c>
      <c r="E461" s="278">
        <v>790.36666666666679</v>
      </c>
      <c r="F461" s="278">
        <v>783.78333333333342</v>
      </c>
      <c r="G461" s="278">
        <v>774.06666666666683</v>
      </c>
      <c r="H461" s="278">
        <v>806.66666666666674</v>
      </c>
      <c r="I461" s="278">
        <v>816.38333333333321</v>
      </c>
      <c r="J461" s="278">
        <v>822.9666666666667</v>
      </c>
      <c r="K461" s="276">
        <v>809.8</v>
      </c>
      <c r="L461" s="276">
        <v>793.5</v>
      </c>
      <c r="M461" s="276">
        <v>0.62278999999999995</v>
      </c>
    </row>
    <row r="462" spans="1:13">
      <c r="A462" s="267">
        <v>455</v>
      </c>
      <c r="B462" s="276" t="s">
        <v>547</v>
      </c>
      <c r="C462" s="276">
        <v>1034.8499999999999</v>
      </c>
      <c r="D462" s="278">
        <v>1045.3</v>
      </c>
      <c r="E462" s="278">
        <v>1015.5999999999999</v>
      </c>
      <c r="F462" s="278">
        <v>996.34999999999991</v>
      </c>
      <c r="G462" s="278">
        <v>966.64999999999986</v>
      </c>
      <c r="H462" s="278">
        <v>1064.55</v>
      </c>
      <c r="I462" s="278">
        <v>1094.2500000000002</v>
      </c>
      <c r="J462" s="278">
        <v>1113.5</v>
      </c>
      <c r="K462" s="276">
        <v>1075</v>
      </c>
      <c r="L462" s="276">
        <v>1026.05</v>
      </c>
      <c r="M462" s="276">
        <v>0.88414000000000004</v>
      </c>
    </row>
    <row r="463" spans="1:13">
      <c r="A463" s="267">
        <v>456</v>
      </c>
      <c r="B463" s="276" t="s">
        <v>552</v>
      </c>
      <c r="C463" s="276">
        <v>740.1</v>
      </c>
      <c r="D463" s="278">
        <v>740.16666666666663</v>
      </c>
      <c r="E463" s="278">
        <v>733.33333333333326</v>
      </c>
      <c r="F463" s="278">
        <v>726.56666666666661</v>
      </c>
      <c r="G463" s="278">
        <v>719.73333333333323</v>
      </c>
      <c r="H463" s="278">
        <v>746.93333333333328</v>
      </c>
      <c r="I463" s="278">
        <v>753.76666666666654</v>
      </c>
      <c r="J463" s="278">
        <v>760.5333333333333</v>
      </c>
      <c r="K463" s="276">
        <v>747</v>
      </c>
      <c r="L463" s="276">
        <v>733.4</v>
      </c>
      <c r="M463" s="276">
        <v>2.2919299999999998</v>
      </c>
    </row>
    <row r="464" spans="1:13">
      <c r="A464" s="267">
        <v>457</v>
      </c>
      <c r="B464" s="276" t="s">
        <v>548</v>
      </c>
      <c r="C464" s="276">
        <v>41.65</v>
      </c>
      <c r="D464" s="278">
        <v>41.45</v>
      </c>
      <c r="E464" s="278">
        <v>40.900000000000006</v>
      </c>
      <c r="F464" s="278">
        <v>40.150000000000006</v>
      </c>
      <c r="G464" s="278">
        <v>39.600000000000009</v>
      </c>
      <c r="H464" s="278">
        <v>42.2</v>
      </c>
      <c r="I464" s="278">
        <v>42.75</v>
      </c>
      <c r="J464" s="278">
        <v>43.5</v>
      </c>
      <c r="K464" s="276">
        <v>42</v>
      </c>
      <c r="L464" s="276">
        <v>40.700000000000003</v>
      </c>
      <c r="M464" s="276">
        <v>6.6023300000000003</v>
      </c>
    </row>
    <row r="465" spans="1:13">
      <c r="A465" s="267">
        <v>458</v>
      </c>
      <c r="B465" s="276" t="s">
        <v>549</v>
      </c>
      <c r="C465" s="276">
        <v>1126</v>
      </c>
      <c r="D465" s="278">
        <v>1130</v>
      </c>
      <c r="E465" s="278">
        <v>1096</v>
      </c>
      <c r="F465" s="278">
        <v>1066</v>
      </c>
      <c r="G465" s="278">
        <v>1032</v>
      </c>
      <c r="H465" s="278">
        <v>1160</v>
      </c>
      <c r="I465" s="278">
        <v>1194</v>
      </c>
      <c r="J465" s="278">
        <v>1224</v>
      </c>
      <c r="K465" s="276">
        <v>1164</v>
      </c>
      <c r="L465" s="276">
        <v>1100</v>
      </c>
      <c r="M465" s="276">
        <v>0.44788</v>
      </c>
    </row>
    <row r="466" spans="1:13">
      <c r="A466" s="267">
        <v>459</v>
      </c>
      <c r="B466" s="276" t="s">
        <v>189</v>
      </c>
      <c r="C466" s="276">
        <v>1301.95</v>
      </c>
      <c r="D466" s="278">
        <v>1294.6833333333334</v>
      </c>
      <c r="E466" s="278">
        <v>1284.5666666666668</v>
      </c>
      <c r="F466" s="278">
        <v>1267.1833333333334</v>
      </c>
      <c r="G466" s="278">
        <v>1257.0666666666668</v>
      </c>
      <c r="H466" s="278">
        <v>1312.0666666666668</v>
      </c>
      <c r="I466" s="278">
        <v>1322.1833333333336</v>
      </c>
      <c r="J466" s="278">
        <v>1339.5666666666668</v>
      </c>
      <c r="K466" s="276">
        <v>1304.8</v>
      </c>
      <c r="L466" s="276">
        <v>1277.3</v>
      </c>
      <c r="M466" s="276">
        <v>21.857050000000001</v>
      </c>
    </row>
    <row r="467" spans="1:13">
      <c r="A467" s="267">
        <v>460</v>
      </c>
      <c r="B467" s="244" t="s">
        <v>190</v>
      </c>
      <c r="C467" s="276">
        <v>2656.2</v>
      </c>
      <c r="D467" s="278">
        <v>2678.4166666666665</v>
      </c>
      <c r="E467" s="278">
        <v>2616.833333333333</v>
      </c>
      <c r="F467" s="278">
        <v>2577.4666666666667</v>
      </c>
      <c r="G467" s="278">
        <v>2515.8833333333332</v>
      </c>
      <c r="H467" s="278">
        <v>2717.7833333333328</v>
      </c>
      <c r="I467" s="278">
        <v>2779.3666666666659</v>
      </c>
      <c r="J467" s="278">
        <v>2818.7333333333327</v>
      </c>
      <c r="K467" s="276">
        <v>2740</v>
      </c>
      <c r="L467" s="276">
        <v>2639.05</v>
      </c>
      <c r="M467" s="276">
        <v>9.9731400000000008</v>
      </c>
    </row>
    <row r="468" spans="1:13">
      <c r="A468" s="267">
        <v>461</v>
      </c>
      <c r="B468" s="244" t="s">
        <v>191</v>
      </c>
      <c r="C468" s="276">
        <v>307</v>
      </c>
      <c r="D468" s="278">
        <v>306.59999999999997</v>
      </c>
      <c r="E468" s="278">
        <v>304.54999999999995</v>
      </c>
      <c r="F468" s="278">
        <v>302.09999999999997</v>
      </c>
      <c r="G468" s="278">
        <v>300.04999999999995</v>
      </c>
      <c r="H468" s="278">
        <v>309.04999999999995</v>
      </c>
      <c r="I468" s="278">
        <v>311.10000000000002</v>
      </c>
      <c r="J468" s="278">
        <v>313.54999999999995</v>
      </c>
      <c r="K468" s="276">
        <v>308.64999999999998</v>
      </c>
      <c r="L468" s="276">
        <v>304.14999999999998</v>
      </c>
      <c r="M468" s="276">
        <v>11.357390000000001</v>
      </c>
    </row>
    <row r="469" spans="1:13">
      <c r="A469" s="267">
        <v>462</v>
      </c>
      <c r="B469" s="244" t="s">
        <v>550</v>
      </c>
      <c r="C469" s="276">
        <v>743.75</v>
      </c>
      <c r="D469" s="278">
        <v>753.85</v>
      </c>
      <c r="E469" s="278">
        <v>727.90000000000009</v>
      </c>
      <c r="F469" s="278">
        <v>712.05000000000007</v>
      </c>
      <c r="G469" s="278">
        <v>686.10000000000014</v>
      </c>
      <c r="H469" s="278">
        <v>769.7</v>
      </c>
      <c r="I469" s="278">
        <v>795.65000000000009</v>
      </c>
      <c r="J469" s="278">
        <v>811.5</v>
      </c>
      <c r="K469" s="276">
        <v>779.8</v>
      </c>
      <c r="L469" s="276">
        <v>738</v>
      </c>
      <c r="M469" s="276">
        <v>20.20786</v>
      </c>
    </row>
    <row r="470" spans="1:13">
      <c r="A470" s="267">
        <v>463</v>
      </c>
      <c r="B470" s="244" t="s">
        <v>551</v>
      </c>
      <c r="C470" s="276">
        <v>7.5</v>
      </c>
      <c r="D470" s="278">
        <v>7.4833333333333343</v>
      </c>
      <c r="E470" s="278">
        <v>7.4166666666666687</v>
      </c>
      <c r="F470" s="278">
        <v>7.3333333333333348</v>
      </c>
      <c r="G470" s="278">
        <v>7.2666666666666693</v>
      </c>
      <c r="H470" s="278">
        <v>7.5666666666666682</v>
      </c>
      <c r="I470" s="278">
        <v>7.6333333333333346</v>
      </c>
      <c r="J470" s="278">
        <v>7.7166666666666677</v>
      </c>
      <c r="K470" s="276">
        <v>7.55</v>
      </c>
      <c r="L470" s="276">
        <v>7.4</v>
      </c>
      <c r="M470" s="276">
        <v>70.139619999999994</v>
      </c>
    </row>
    <row r="471" spans="1:13">
      <c r="A471" s="267">
        <v>464</v>
      </c>
      <c r="B471" s="244" t="s">
        <v>539</v>
      </c>
      <c r="C471" s="276">
        <v>5827.8</v>
      </c>
      <c r="D471" s="278">
        <v>5837.5999999999995</v>
      </c>
      <c r="E471" s="278">
        <v>5790.1999999999989</v>
      </c>
      <c r="F471" s="278">
        <v>5752.5999999999995</v>
      </c>
      <c r="G471" s="278">
        <v>5705.1999999999989</v>
      </c>
      <c r="H471" s="278">
        <v>5875.1999999999989</v>
      </c>
      <c r="I471" s="278">
        <v>5922.5999999999985</v>
      </c>
      <c r="J471" s="278">
        <v>5960.1999999999989</v>
      </c>
      <c r="K471" s="276">
        <v>5885</v>
      </c>
      <c r="L471" s="276">
        <v>5800</v>
      </c>
      <c r="M471" s="276">
        <v>2.9090000000000001E-2</v>
      </c>
    </row>
    <row r="472" spans="1:13">
      <c r="A472" s="267">
        <v>465</v>
      </c>
      <c r="B472" s="244" t="s">
        <v>541</v>
      </c>
      <c r="C472" s="276">
        <v>28.5</v>
      </c>
      <c r="D472" s="278">
        <v>28.666666666666668</v>
      </c>
      <c r="E472" s="278">
        <v>28.083333333333336</v>
      </c>
      <c r="F472" s="278">
        <v>27.666666666666668</v>
      </c>
      <c r="G472" s="278">
        <v>27.083333333333336</v>
      </c>
      <c r="H472" s="278">
        <v>29.083333333333336</v>
      </c>
      <c r="I472" s="278">
        <v>29.666666666666671</v>
      </c>
      <c r="J472" s="278">
        <v>30.083333333333336</v>
      </c>
      <c r="K472" s="276">
        <v>29.25</v>
      </c>
      <c r="L472" s="276">
        <v>28.25</v>
      </c>
      <c r="M472" s="276">
        <v>28.47373</v>
      </c>
    </row>
    <row r="473" spans="1:13">
      <c r="A473" s="267">
        <v>466</v>
      </c>
      <c r="B473" s="244" t="s">
        <v>192</v>
      </c>
      <c r="C473" s="276">
        <v>475.3</v>
      </c>
      <c r="D473" s="278">
        <v>475.34999999999997</v>
      </c>
      <c r="E473" s="278">
        <v>469.24999999999994</v>
      </c>
      <c r="F473" s="276">
        <v>463.2</v>
      </c>
      <c r="G473" s="278">
        <v>457.09999999999997</v>
      </c>
      <c r="H473" s="278">
        <v>481.39999999999992</v>
      </c>
      <c r="I473" s="276">
        <v>487.49999999999994</v>
      </c>
      <c r="J473" s="278">
        <v>493.5499999999999</v>
      </c>
      <c r="K473" s="278">
        <v>481.45</v>
      </c>
      <c r="L473" s="276">
        <v>469.3</v>
      </c>
      <c r="M473" s="278">
        <v>17.781369999999999</v>
      </c>
    </row>
    <row r="474" spans="1:13">
      <c r="A474" s="267">
        <v>467</v>
      </c>
      <c r="B474" s="244" t="s">
        <v>540</v>
      </c>
      <c r="C474" s="276">
        <v>200.85</v>
      </c>
      <c r="D474" s="278">
        <v>203.05000000000004</v>
      </c>
      <c r="E474" s="278">
        <v>198.10000000000008</v>
      </c>
      <c r="F474" s="276">
        <v>195.35000000000005</v>
      </c>
      <c r="G474" s="278">
        <v>190.40000000000009</v>
      </c>
      <c r="H474" s="278">
        <v>205.80000000000007</v>
      </c>
      <c r="I474" s="276">
        <v>210.75000000000006</v>
      </c>
      <c r="J474" s="278">
        <v>213.50000000000006</v>
      </c>
      <c r="K474" s="278">
        <v>208</v>
      </c>
      <c r="L474" s="276">
        <v>200.3</v>
      </c>
      <c r="M474" s="278">
        <v>0.46328000000000003</v>
      </c>
    </row>
    <row r="475" spans="1:13">
      <c r="A475" s="267">
        <v>468</v>
      </c>
      <c r="B475" s="244" t="s">
        <v>193</v>
      </c>
      <c r="C475" s="244">
        <v>1038.75</v>
      </c>
      <c r="D475" s="288">
        <v>1037.8833333333334</v>
      </c>
      <c r="E475" s="288">
        <v>1027.8666666666668</v>
      </c>
      <c r="F475" s="288">
        <v>1016.9833333333333</v>
      </c>
      <c r="G475" s="288">
        <v>1006.9666666666667</v>
      </c>
      <c r="H475" s="288">
        <v>1048.7666666666669</v>
      </c>
      <c r="I475" s="288">
        <v>1058.7833333333338</v>
      </c>
      <c r="J475" s="288">
        <v>1069.666666666667</v>
      </c>
      <c r="K475" s="288">
        <v>1047.9000000000001</v>
      </c>
      <c r="L475" s="288">
        <v>1027</v>
      </c>
      <c r="M475" s="288">
        <v>3.3577499999999998</v>
      </c>
    </row>
    <row r="476" spans="1:13">
      <c r="A476" s="267">
        <v>469</v>
      </c>
      <c r="B476" s="244" t="s">
        <v>553</v>
      </c>
      <c r="C476" s="244">
        <v>11.85</v>
      </c>
      <c r="D476" s="288">
        <v>11.866666666666665</v>
      </c>
      <c r="E476" s="288">
        <v>11.783333333333331</v>
      </c>
      <c r="F476" s="288">
        <v>11.716666666666667</v>
      </c>
      <c r="G476" s="288">
        <v>11.633333333333333</v>
      </c>
      <c r="H476" s="288">
        <v>11.93333333333333</v>
      </c>
      <c r="I476" s="288">
        <v>12.016666666666662</v>
      </c>
      <c r="J476" s="288">
        <v>12.083333333333329</v>
      </c>
      <c r="K476" s="288">
        <v>11.95</v>
      </c>
      <c r="L476" s="288">
        <v>11.8</v>
      </c>
      <c r="M476" s="288">
        <v>6.8771000000000004</v>
      </c>
    </row>
    <row r="477" spans="1:13">
      <c r="A477" s="267">
        <v>470</v>
      </c>
      <c r="B477" s="244" t="s">
        <v>554</v>
      </c>
      <c r="C477" s="288">
        <v>336.3</v>
      </c>
      <c r="D477" s="288">
        <v>336.38333333333333</v>
      </c>
      <c r="E477" s="288">
        <v>333.76666666666665</v>
      </c>
      <c r="F477" s="288">
        <v>331.23333333333335</v>
      </c>
      <c r="G477" s="288">
        <v>328.61666666666667</v>
      </c>
      <c r="H477" s="288">
        <v>338.91666666666663</v>
      </c>
      <c r="I477" s="288">
        <v>341.5333333333333</v>
      </c>
      <c r="J477" s="288">
        <v>344.06666666666661</v>
      </c>
      <c r="K477" s="288">
        <v>339</v>
      </c>
      <c r="L477" s="288">
        <v>333.85</v>
      </c>
      <c r="M477" s="288">
        <v>0.90288000000000002</v>
      </c>
    </row>
    <row r="478" spans="1:13">
      <c r="A478" s="267">
        <v>471</v>
      </c>
      <c r="B478" s="244" t="s">
        <v>194</v>
      </c>
      <c r="C478" s="288">
        <v>245.8</v>
      </c>
      <c r="D478" s="288">
        <v>244.5</v>
      </c>
      <c r="E478" s="288">
        <v>242</v>
      </c>
      <c r="F478" s="288">
        <v>238.2</v>
      </c>
      <c r="G478" s="288">
        <v>235.7</v>
      </c>
      <c r="H478" s="288">
        <v>248.3</v>
      </c>
      <c r="I478" s="288">
        <v>250.8</v>
      </c>
      <c r="J478" s="288">
        <v>254.60000000000002</v>
      </c>
      <c r="K478" s="288">
        <v>247</v>
      </c>
      <c r="L478" s="288">
        <v>240.7</v>
      </c>
      <c r="M478" s="288">
        <v>4.85154</v>
      </c>
    </row>
    <row r="479" spans="1:13">
      <c r="A479" s="267">
        <v>472</v>
      </c>
      <c r="B479" s="244" t="s">
        <v>3098</v>
      </c>
      <c r="C479" s="288">
        <v>34.65</v>
      </c>
      <c r="D479" s="288">
        <v>34.383333333333333</v>
      </c>
      <c r="E479" s="288">
        <v>33.366666666666667</v>
      </c>
      <c r="F479" s="288">
        <v>32.083333333333336</v>
      </c>
      <c r="G479" s="288">
        <v>31.06666666666667</v>
      </c>
      <c r="H479" s="288">
        <v>35.666666666666664</v>
      </c>
      <c r="I479" s="288">
        <v>36.68333333333333</v>
      </c>
      <c r="J479" s="288">
        <v>37.966666666666661</v>
      </c>
      <c r="K479" s="288">
        <v>35.4</v>
      </c>
      <c r="L479" s="288">
        <v>33.1</v>
      </c>
      <c r="M479" s="288">
        <v>22.043569999999999</v>
      </c>
    </row>
    <row r="480" spans="1:13">
      <c r="A480" s="267">
        <v>473</v>
      </c>
      <c r="B480" s="244" t="s">
        <v>195</v>
      </c>
      <c r="C480" s="288">
        <v>4909.05</v>
      </c>
      <c r="D480" s="288">
        <v>4928.0166666666664</v>
      </c>
      <c r="E480" s="288">
        <v>4877.0333333333328</v>
      </c>
      <c r="F480" s="288">
        <v>4845.0166666666664</v>
      </c>
      <c r="G480" s="288">
        <v>4794.0333333333328</v>
      </c>
      <c r="H480" s="288">
        <v>4960.0333333333328</v>
      </c>
      <c r="I480" s="288">
        <v>5011.0166666666664</v>
      </c>
      <c r="J480" s="288">
        <v>5043.0333333333328</v>
      </c>
      <c r="K480" s="288">
        <v>4979</v>
      </c>
      <c r="L480" s="288">
        <v>4896</v>
      </c>
      <c r="M480" s="288">
        <v>7.0897100000000002</v>
      </c>
    </row>
    <row r="481" spans="1:13">
      <c r="A481" s="267">
        <v>474</v>
      </c>
      <c r="B481" s="244" t="s">
        <v>196</v>
      </c>
      <c r="C481" s="288">
        <v>24.9</v>
      </c>
      <c r="D481" s="288">
        <v>24.983333333333331</v>
      </c>
      <c r="E481" s="288">
        <v>24.766666666666662</v>
      </c>
      <c r="F481" s="288">
        <v>24.633333333333333</v>
      </c>
      <c r="G481" s="288">
        <v>24.416666666666664</v>
      </c>
      <c r="H481" s="288">
        <v>25.11666666666666</v>
      </c>
      <c r="I481" s="288">
        <v>25.333333333333329</v>
      </c>
      <c r="J481" s="288">
        <v>25.466666666666658</v>
      </c>
      <c r="K481" s="288">
        <v>25.2</v>
      </c>
      <c r="L481" s="288">
        <v>24.85</v>
      </c>
      <c r="M481" s="288">
        <v>37.850569999999998</v>
      </c>
    </row>
    <row r="482" spans="1:13">
      <c r="A482" s="267">
        <v>475</v>
      </c>
      <c r="B482" s="244" t="s">
        <v>197</v>
      </c>
      <c r="C482" s="288">
        <v>429.65</v>
      </c>
      <c r="D482" s="288">
        <v>430.8</v>
      </c>
      <c r="E482" s="288">
        <v>427.1</v>
      </c>
      <c r="F482" s="288">
        <v>424.55</v>
      </c>
      <c r="G482" s="288">
        <v>420.85</v>
      </c>
      <c r="H482" s="288">
        <v>433.35</v>
      </c>
      <c r="I482" s="288">
        <v>437.04999999999995</v>
      </c>
      <c r="J482" s="288">
        <v>439.6</v>
      </c>
      <c r="K482" s="288">
        <v>434.5</v>
      </c>
      <c r="L482" s="288">
        <v>428.25</v>
      </c>
      <c r="M482" s="288">
        <v>59.290100000000002</v>
      </c>
    </row>
    <row r="483" spans="1:13">
      <c r="A483" s="267">
        <v>476</v>
      </c>
      <c r="B483" s="244" t="s">
        <v>560</v>
      </c>
      <c r="C483" s="288">
        <v>2104.4499999999998</v>
      </c>
      <c r="D483" s="288">
        <v>2090.15</v>
      </c>
      <c r="E483" s="288">
        <v>2059.3000000000002</v>
      </c>
      <c r="F483" s="288">
        <v>2014.15</v>
      </c>
      <c r="G483" s="288">
        <v>1983.3000000000002</v>
      </c>
      <c r="H483" s="288">
        <v>2135.3000000000002</v>
      </c>
      <c r="I483" s="288">
        <v>2166.1499999999996</v>
      </c>
      <c r="J483" s="288">
        <v>2211.3000000000002</v>
      </c>
      <c r="K483" s="288">
        <v>2121</v>
      </c>
      <c r="L483" s="288">
        <v>2045</v>
      </c>
      <c r="M483" s="288">
        <v>0.46011000000000002</v>
      </c>
    </row>
    <row r="484" spans="1:13">
      <c r="A484" s="267">
        <v>477</v>
      </c>
      <c r="B484" s="244" t="s">
        <v>561</v>
      </c>
      <c r="C484" s="288">
        <v>26.6</v>
      </c>
      <c r="D484" s="288">
        <v>26.649999999999995</v>
      </c>
      <c r="E484" s="288">
        <v>26.099999999999991</v>
      </c>
      <c r="F484" s="288">
        <v>25.599999999999994</v>
      </c>
      <c r="G484" s="288">
        <v>25.04999999999999</v>
      </c>
      <c r="H484" s="288">
        <v>27.149999999999991</v>
      </c>
      <c r="I484" s="288">
        <v>27.699999999999996</v>
      </c>
      <c r="J484" s="288">
        <v>28.199999999999992</v>
      </c>
      <c r="K484" s="288">
        <v>27.2</v>
      </c>
      <c r="L484" s="288">
        <v>26.15</v>
      </c>
      <c r="M484" s="288">
        <v>15.152419999999999</v>
      </c>
    </row>
    <row r="485" spans="1:13">
      <c r="A485" s="267">
        <v>478</v>
      </c>
      <c r="B485" s="244" t="s">
        <v>285</v>
      </c>
      <c r="C485" s="288">
        <v>301</v>
      </c>
      <c r="D485" s="288">
        <v>301.16666666666669</v>
      </c>
      <c r="E485" s="288">
        <v>295.33333333333337</v>
      </c>
      <c r="F485" s="288">
        <v>289.66666666666669</v>
      </c>
      <c r="G485" s="288">
        <v>283.83333333333337</v>
      </c>
      <c r="H485" s="288">
        <v>306.83333333333337</v>
      </c>
      <c r="I485" s="288">
        <v>312.66666666666674</v>
      </c>
      <c r="J485" s="288">
        <v>318.33333333333337</v>
      </c>
      <c r="K485" s="288">
        <v>307</v>
      </c>
      <c r="L485" s="288">
        <v>295.5</v>
      </c>
      <c r="M485" s="288">
        <v>2.0072299999999998</v>
      </c>
    </row>
    <row r="486" spans="1:13">
      <c r="A486" s="267">
        <v>479</v>
      </c>
      <c r="B486" s="244" t="s">
        <v>563</v>
      </c>
      <c r="C486" s="288">
        <v>743.95</v>
      </c>
      <c r="D486" s="288">
        <v>738.68333333333339</v>
      </c>
      <c r="E486" s="288">
        <v>732.36666666666679</v>
      </c>
      <c r="F486" s="288">
        <v>720.78333333333342</v>
      </c>
      <c r="G486" s="288">
        <v>714.46666666666681</v>
      </c>
      <c r="H486" s="288">
        <v>750.26666666666677</v>
      </c>
      <c r="I486" s="288">
        <v>756.58333333333337</v>
      </c>
      <c r="J486" s="288">
        <v>768.16666666666674</v>
      </c>
      <c r="K486" s="288">
        <v>745</v>
      </c>
      <c r="L486" s="288">
        <v>727.1</v>
      </c>
      <c r="M486" s="288">
        <v>2.0750600000000001</v>
      </c>
    </row>
    <row r="487" spans="1:13">
      <c r="A487" s="267">
        <v>480</v>
      </c>
      <c r="B487" s="244" t="s">
        <v>564</v>
      </c>
      <c r="C487" s="288">
        <v>1555</v>
      </c>
      <c r="D487" s="288">
        <v>1554.3333333333333</v>
      </c>
      <c r="E487" s="288">
        <v>1538.6666666666665</v>
      </c>
      <c r="F487" s="288">
        <v>1522.3333333333333</v>
      </c>
      <c r="G487" s="288">
        <v>1506.6666666666665</v>
      </c>
      <c r="H487" s="288">
        <v>1570.6666666666665</v>
      </c>
      <c r="I487" s="288">
        <v>1586.333333333333</v>
      </c>
      <c r="J487" s="288">
        <v>1602.6666666666665</v>
      </c>
      <c r="K487" s="288">
        <v>1570</v>
      </c>
      <c r="L487" s="288">
        <v>1538</v>
      </c>
      <c r="M487" s="288">
        <v>0.52541000000000004</v>
      </c>
    </row>
    <row r="488" spans="1:13">
      <c r="A488" s="267">
        <v>481</v>
      </c>
      <c r="B488" s="244" t="s">
        <v>2780</v>
      </c>
      <c r="C488" s="288">
        <v>888.7</v>
      </c>
      <c r="D488" s="288">
        <v>889.23333333333323</v>
      </c>
      <c r="E488" s="288">
        <v>879.46666666666647</v>
      </c>
      <c r="F488" s="288">
        <v>870.23333333333323</v>
      </c>
      <c r="G488" s="288">
        <v>860.46666666666647</v>
      </c>
      <c r="H488" s="288">
        <v>898.46666666666647</v>
      </c>
      <c r="I488" s="288">
        <v>908.23333333333312</v>
      </c>
      <c r="J488" s="288">
        <v>917.46666666666647</v>
      </c>
      <c r="K488" s="288">
        <v>899</v>
      </c>
      <c r="L488" s="288">
        <v>880</v>
      </c>
      <c r="M488" s="288">
        <v>0.15851000000000001</v>
      </c>
    </row>
    <row r="489" spans="1:13">
      <c r="A489" s="267">
        <v>482</v>
      </c>
      <c r="B489" s="244" t="s">
        <v>284</v>
      </c>
      <c r="C489" s="288">
        <v>172.8</v>
      </c>
      <c r="D489" s="288">
        <v>173.1</v>
      </c>
      <c r="E489" s="288">
        <v>170.2</v>
      </c>
      <c r="F489" s="288">
        <v>167.6</v>
      </c>
      <c r="G489" s="288">
        <v>164.7</v>
      </c>
      <c r="H489" s="288">
        <v>175.7</v>
      </c>
      <c r="I489" s="288">
        <v>178.60000000000002</v>
      </c>
      <c r="J489" s="288">
        <v>181.2</v>
      </c>
      <c r="K489" s="288">
        <v>176</v>
      </c>
      <c r="L489" s="288">
        <v>170.5</v>
      </c>
      <c r="M489" s="288">
        <v>9.1495200000000008</v>
      </c>
    </row>
    <row r="490" spans="1:13">
      <c r="A490" s="267">
        <v>483</v>
      </c>
      <c r="B490" s="244" t="s">
        <v>565</v>
      </c>
      <c r="C490" s="288">
        <v>1125.5999999999999</v>
      </c>
      <c r="D490" s="288">
        <v>1133.8666666666668</v>
      </c>
      <c r="E490" s="288">
        <v>1112.2833333333335</v>
      </c>
      <c r="F490" s="288">
        <v>1098.9666666666667</v>
      </c>
      <c r="G490" s="288">
        <v>1077.3833333333334</v>
      </c>
      <c r="H490" s="288">
        <v>1147.1833333333336</v>
      </c>
      <c r="I490" s="288">
        <v>1168.7666666666667</v>
      </c>
      <c r="J490" s="288">
        <v>1182.0833333333337</v>
      </c>
      <c r="K490" s="288">
        <v>1155.45</v>
      </c>
      <c r="L490" s="288">
        <v>1120.55</v>
      </c>
      <c r="M490" s="288">
        <v>0.79503999999999997</v>
      </c>
    </row>
    <row r="491" spans="1:13">
      <c r="A491" s="267">
        <v>484</v>
      </c>
      <c r="B491" s="244" t="s">
        <v>556</v>
      </c>
      <c r="C491" s="288">
        <v>325.35000000000002</v>
      </c>
      <c r="D491" s="288">
        <v>319.95</v>
      </c>
      <c r="E491" s="288">
        <v>312.89999999999998</v>
      </c>
      <c r="F491" s="288">
        <v>300.45</v>
      </c>
      <c r="G491" s="288">
        <v>293.39999999999998</v>
      </c>
      <c r="H491" s="288">
        <v>332.4</v>
      </c>
      <c r="I491" s="288">
        <v>339.45000000000005</v>
      </c>
      <c r="J491" s="288">
        <v>351.9</v>
      </c>
      <c r="K491" s="288">
        <v>327</v>
      </c>
      <c r="L491" s="288">
        <v>307.5</v>
      </c>
      <c r="M491" s="288">
        <v>11.19192</v>
      </c>
    </row>
    <row r="492" spans="1:13">
      <c r="A492" s="267">
        <v>485</v>
      </c>
      <c r="B492" s="244" t="s">
        <v>555</v>
      </c>
      <c r="C492" s="288">
        <v>1988.1</v>
      </c>
      <c r="D492" s="288">
        <v>2000.3500000000001</v>
      </c>
      <c r="E492" s="288">
        <v>1962.7500000000002</v>
      </c>
      <c r="F492" s="288">
        <v>1937.4</v>
      </c>
      <c r="G492" s="288">
        <v>1899.8000000000002</v>
      </c>
      <c r="H492" s="288">
        <v>2025.7000000000003</v>
      </c>
      <c r="I492" s="288">
        <v>2063.3000000000002</v>
      </c>
      <c r="J492" s="288">
        <v>2088.6500000000005</v>
      </c>
      <c r="K492" s="288">
        <v>2037.95</v>
      </c>
      <c r="L492" s="288">
        <v>1975</v>
      </c>
      <c r="M492" s="288">
        <v>0.45589000000000002</v>
      </c>
    </row>
    <row r="493" spans="1:13">
      <c r="A493" s="267">
        <v>486</v>
      </c>
      <c r="B493" s="244" t="s">
        <v>199</v>
      </c>
      <c r="C493" s="288">
        <v>774.7</v>
      </c>
      <c r="D493" s="288">
        <v>769.01666666666677</v>
      </c>
      <c r="E493" s="288">
        <v>761.43333333333351</v>
      </c>
      <c r="F493" s="288">
        <v>748.16666666666674</v>
      </c>
      <c r="G493" s="288">
        <v>740.58333333333348</v>
      </c>
      <c r="H493" s="288">
        <v>782.28333333333353</v>
      </c>
      <c r="I493" s="288">
        <v>789.86666666666679</v>
      </c>
      <c r="J493" s="288">
        <v>803.13333333333355</v>
      </c>
      <c r="K493" s="288">
        <v>776.6</v>
      </c>
      <c r="L493" s="288">
        <v>755.75</v>
      </c>
      <c r="M493" s="288">
        <v>24.208960000000001</v>
      </c>
    </row>
    <row r="494" spans="1:13">
      <c r="A494" s="267">
        <v>487</v>
      </c>
      <c r="B494" s="244" t="s">
        <v>557</v>
      </c>
      <c r="C494" s="288">
        <v>181.25</v>
      </c>
      <c r="D494" s="288">
        <v>177.61666666666667</v>
      </c>
      <c r="E494" s="288">
        <v>172.23333333333335</v>
      </c>
      <c r="F494" s="288">
        <v>163.21666666666667</v>
      </c>
      <c r="G494" s="288">
        <v>157.83333333333334</v>
      </c>
      <c r="H494" s="288">
        <v>186.63333333333335</v>
      </c>
      <c r="I494" s="288">
        <v>192.01666666666668</v>
      </c>
      <c r="J494" s="288">
        <v>201.03333333333336</v>
      </c>
      <c r="K494" s="288">
        <v>183</v>
      </c>
      <c r="L494" s="288">
        <v>168.6</v>
      </c>
      <c r="M494" s="288">
        <v>13.561859999999999</v>
      </c>
    </row>
    <row r="495" spans="1:13">
      <c r="A495" s="267">
        <v>488</v>
      </c>
      <c r="B495" s="244" t="s">
        <v>558</v>
      </c>
      <c r="C495" s="288">
        <v>3568.35</v>
      </c>
      <c r="D495" s="288">
        <v>3557.7833333333333</v>
      </c>
      <c r="E495" s="288">
        <v>3535.5666666666666</v>
      </c>
      <c r="F495" s="288">
        <v>3502.7833333333333</v>
      </c>
      <c r="G495" s="288">
        <v>3480.5666666666666</v>
      </c>
      <c r="H495" s="288">
        <v>3590.5666666666666</v>
      </c>
      <c r="I495" s="288">
        <v>3612.7833333333328</v>
      </c>
      <c r="J495" s="288">
        <v>3645.5666666666666</v>
      </c>
      <c r="K495" s="288">
        <v>3580</v>
      </c>
      <c r="L495" s="288">
        <v>3525</v>
      </c>
      <c r="M495" s="288">
        <v>6.9760000000000003E-2</v>
      </c>
    </row>
    <row r="496" spans="1:13">
      <c r="A496" s="267">
        <v>489</v>
      </c>
      <c r="B496" s="244" t="s">
        <v>562</v>
      </c>
      <c r="C496" s="288">
        <v>861</v>
      </c>
      <c r="D496" s="288">
        <v>863.98333333333323</v>
      </c>
      <c r="E496" s="288">
        <v>853.01666666666642</v>
      </c>
      <c r="F496" s="288">
        <v>845.03333333333319</v>
      </c>
      <c r="G496" s="288">
        <v>834.06666666666638</v>
      </c>
      <c r="H496" s="288">
        <v>871.96666666666647</v>
      </c>
      <c r="I496" s="288">
        <v>882.93333333333339</v>
      </c>
      <c r="J496" s="288">
        <v>890.91666666666652</v>
      </c>
      <c r="K496" s="288">
        <v>874.95</v>
      </c>
      <c r="L496" s="288">
        <v>856</v>
      </c>
      <c r="M496" s="288">
        <v>0.37925999999999999</v>
      </c>
    </row>
    <row r="497" spans="1:13">
      <c r="A497" s="267">
        <v>490</v>
      </c>
      <c r="B497" s="244" t="s">
        <v>566</v>
      </c>
      <c r="C497" s="288">
        <v>5399.6</v>
      </c>
      <c r="D497" s="288">
        <v>5242.4833333333327</v>
      </c>
      <c r="E497" s="288">
        <v>4990.0166666666655</v>
      </c>
      <c r="F497" s="288">
        <v>4580.4333333333325</v>
      </c>
      <c r="G497" s="288">
        <v>4327.9666666666653</v>
      </c>
      <c r="H497" s="288">
        <v>5652.0666666666657</v>
      </c>
      <c r="I497" s="288">
        <v>5904.5333333333328</v>
      </c>
      <c r="J497" s="288">
        <v>6314.1166666666659</v>
      </c>
      <c r="K497" s="288">
        <v>5494.95</v>
      </c>
      <c r="L497" s="288">
        <v>4832.8999999999996</v>
      </c>
      <c r="M497" s="288">
        <v>0.26282</v>
      </c>
    </row>
    <row r="498" spans="1:13">
      <c r="A498" s="267">
        <v>491</v>
      </c>
      <c r="B498" s="244" t="s">
        <v>567</v>
      </c>
      <c r="C498" s="288">
        <v>107</v>
      </c>
      <c r="D498" s="288">
        <v>106.45</v>
      </c>
      <c r="E498" s="288">
        <v>102.05000000000001</v>
      </c>
      <c r="F498" s="288">
        <v>97.100000000000009</v>
      </c>
      <c r="G498" s="288">
        <v>92.700000000000017</v>
      </c>
      <c r="H498" s="288">
        <v>111.4</v>
      </c>
      <c r="I498" s="288">
        <v>115.80000000000001</v>
      </c>
      <c r="J498" s="288">
        <v>120.75</v>
      </c>
      <c r="K498" s="288">
        <v>110.85</v>
      </c>
      <c r="L498" s="288">
        <v>101.5</v>
      </c>
      <c r="M498" s="288">
        <v>24.802759999999999</v>
      </c>
    </row>
    <row r="499" spans="1:13">
      <c r="A499" s="267">
        <v>492</v>
      </c>
      <c r="B499" s="244" t="s">
        <v>568</v>
      </c>
      <c r="C499" s="288">
        <v>69.099999999999994</v>
      </c>
      <c r="D499" s="288">
        <v>68.833333333333329</v>
      </c>
      <c r="E499" s="288">
        <v>67.666666666666657</v>
      </c>
      <c r="F499" s="288">
        <v>66.233333333333334</v>
      </c>
      <c r="G499" s="288">
        <v>65.066666666666663</v>
      </c>
      <c r="H499" s="288">
        <v>70.266666666666652</v>
      </c>
      <c r="I499" s="288">
        <v>71.433333333333309</v>
      </c>
      <c r="J499" s="288">
        <v>72.866666666666646</v>
      </c>
      <c r="K499" s="288">
        <v>70</v>
      </c>
      <c r="L499" s="288">
        <v>67.400000000000006</v>
      </c>
      <c r="M499" s="288">
        <v>6.0984400000000001</v>
      </c>
    </row>
    <row r="500" spans="1:13">
      <c r="A500" s="267">
        <v>493</v>
      </c>
      <c r="B500" s="244" t="s">
        <v>2851</v>
      </c>
      <c r="C500" s="288">
        <v>381.7</v>
      </c>
      <c r="D500" s="288">
        <v>379.26666666666671</v>
      </c>
      <c r="E500" s="288">
        <v>374.53333333333342</v>
      </c>
      <c r="F500" s="288">
        <v>367.36666666666673</v>
      </c>
      <c r="G500" s="288">
        <v>362.63333333333344</v>
      </c>
      <c r="H500" s="288">
        <v>386.43333333333339</v>
      </c>
      <c r="I500" s="288">
        <v>391.16666666666663</v>
      </c>
      <c r="J500" s="288">
        <v>398.33333333333337</v>
      </c>
      <c r="K500" s="288">
        <v>384</v>
      </c>
      <c r="L500" s="288">
        <v>372.1</v>
      </c>
      <c r="M500" s="288">
        <v>1.57603</v>
      </c>
    </row>
    <row r="501" spans="1:13">
      <c r="A501" s="267">
        <v>494</v>
      </c>
      <c r="B501" s="244" t="s">
        <v>569</v>
      </c>
      <c r="C501" s="288">
        <v>2100.6999999999998</v>
      </c>
      <c r="D501" s="288">
        <v>2106.1833333333329</v>
      </c>
      <c r="E501" s="288">
        <v>2078.516666666666</v>
      </c>
      <c r="F501" s="288">
        <v>2056.333333333333</v>
      </c>
      <c r="G501" s="288">
        <v>2028.6666666666661</v>
      </c>
      <c r="H501" s="288">
        <v>2128.3666666666659</v>
      </c>
      <c r="I501" s="288">
        <v>2156.0333333333328</v>
      </c>
      <c r="J501" s="288">
        <v>2178.2166666666658</v>
      </c>
      <c r="K501" s="288">
        <v>2133.85</v>
      </c>
      <c r="L501" s="288">
        <v>2084</v>
      </c>
      <c r="M501" s="288">
        <v>0.78439000000000003</v>
      </c>
    </row>
    <row r="502" spans="1:13">
      <c r="A502" s="267">
        <v>495</v>
      </c>
      <c r="B502" s="244" t="s">
        <v>200</v>
      </c>
      <c r="C502" s="288">
        <v>348.7</v>
      </c>
      <c r="D502" s="288">
        <v>347.63333333333338</v>
      </c>
      <c r="E502" s="288">
        <v>344.76666666666677</v>
      </c>
      <c r="F502" s="288">
        <v>340.83333333333337</v>
      </c>
      <c r="G502" s="288">
        <v>337.96666666666675</v>
      </c>
      <c r="H502" s="288">
        <v>351.56666666666678</v>
      </c>
      <c r="I502" s="288">
        <v>354.43333333333345</v>
      </c>
      <c r="J502" s="288">
        <v>358.36666666666679</v>
      </c>
      <c r="K502" s="288">
        <v>350.5</v>
      </c>
      <c r="L502" s="288">
        <v>343.7</v>
      </c>
      <c r="M502" s="288">
        <v>66.538340000000005</v>
      </c>
    </row>
    <row r="503" spans="1:13">
      <c r="A503" s="267">
        <v>496</v>
      </c>
      <c r="B503" s="244" t="s">
        <v>570</v>
      </c>
      <c r="C503" s="288">
        <v>303.35000000000002</v>
      </c>
      <c r="D503" s="288">
        <v>301.05</v>
      </c>
      <c r="E503" s="288">
        <v>295.60000000000002</v>
      </c>
      <c r="F503" s="288">
        <v>287.85000000000002</v>
      </c>
      <c r="G503" s="288">
        <v>282.40000000000003</v>
      </c>
      <c r="H503" s="288">
        <v>308.8</v>
      </c>
      <c r="I503" s="288">
        <v>314.24999999999994</v>
      </c>
      <c r="J503" s="288">
        <v>322</v>
      </c>
      <c r="K503" s="288">
        <v>306.5</v>
      </c>
      <c r="L503" s="288">
        <v>293.3</v>
      </c>
      <c r="M503" s="288">
        <v>9.2997599999999991</v>
      </c>
    </row>
    <row r="504" spans="1:13">
      <c r="A504" s="267">
        <v>497</v>
      </c>
      <c r="B504" s="244" t="s">
        <v>202</v>
      </c>
      <c r="C504" s="288">
        <v>189.55</v>
      </c>
      <c r="D504" s="288">
        <v>190.9</v>
      </c>
      <c r="E504" s="288">
        <v>186.60000000000002</v>
      </c>
      <c r="F504" s="288">
        <v>183.65</v>
      </c>
      <c r="G504" s="288">
        <v>179.35000000000002</v>
      </c>
      <c r="H504" s="288">
        <v>193.85000000000002</v>
      </c>
      <c r="I504" s="288">
        <v>198.15000000000003</v>
      </c>
      <c r="J504" s="288">
        <v>201.10000000000002</v>
      </c>
      <c r="K504" s="288">
        <v>195.2</v>
      </c>
      <c r="L504" s="288">
        <v>187.95</v>
      </c>
      <c r="M504" s="288">
        <v>169.62441999999999</v>
      </c>
    </row>
    <row r="505" spans="1:13">
      <c r="A505" s="267">
        <v>498</v>
      </c>
      <c r="B505" s="244" t="s">
        <v>571</v>
      </c>
      <c r="C505" s="288">
        <v>196.75</v>
      </c>
      <c r="D505" s="288">
        <v>195.75</v>
      </c>
      <c r="E505" s="288">
        <v>193.5</v>
      </c>
      <c r="F505" s="288">
        <v>190.25</v>
      </c>
      <c r="G505" s="288">
        <v>188</v>
      </c>
      <c r="H505" s="288">
        <v>199</v>
      </c>
      <c r="I505" s="288">
        <v>201.25</v>
      </c>
      <c r="J505" s="288">
        <v>204.5</v>
      </c>
      <c r="K505" s="288">
        <v>198</v>
      </c>
      <c r="L505" s="288">
        <v>192.5</v>
      </c>
      <c r="M505" s="288">
        <v>1.3603000000000001</v>
      </c>
    </row>
    <row r="506" spans="1:13">
      <c r="A506" s="267">
        <v>499</v>
      </c>
      <c r="B506" s="244" t="s">
        <v>572</v>
      </c>
      <c r="C506" s="288">
        <v>1821.85</v>
      </c>
      <c r="D506" s="288">
        <v>1838.5666666666666</v>
      </c>
      <c r="E506" s="288">
        <v>1798.3333333333333</v>
      </c>
      <c r="F506" s="288">
        <v>1774.8166666666666</v>
      </c>
      <c r="G506" s="288">
        <v>1734.5833333333333</v>
      </c>
      <c r="H506" s="288">
        <v>1862.0833333333333</v>
      </c>
      <c r="I506" s="288">
        <v>1902.3166666666668</v>
      </c>
      <c r="J506" s="288">
        <v>1925.8333333333333</v>
      </c>
      <c r="K506" s="288">
        <v>1878.8</v>
      </c>
      <c r="L506" s="288">
        <v>1815.05</v>
      </c>
      <c r="M506" s="288">
        <v>0.47188000000000002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81"/>
      <c r="B5" s="581"/>
      <c r="C5" s="582"/>
      <c r="D5" s="582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3" t="s">
        <v>574</v>
      </c>
      <c r="C7" s="583"/>
      <c r="D7" s="261">
        <f>Main!B10</f>
        <v>44153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44152</v>
      </c>
      <c r="B10" s="266">
        <v>520123</v>
      </c>
      <c r="C10" s="267" t="s">
        <v>3797</v>
      </c>
      <c r="D10" s="267" t="s">
        <v>3798</v>
      </c>
      <c r="E10" s="267" t="s">
        <v>583</v>
      </c>
      <c r="F10" s="380">
        <v>28547</v>
      </c>
      <c r="G10" s="266">
        <v>44.14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44152</v>
      </c>
      <c r="B11" s="266">
        <v>532762</v>
      </c>
      <c r="C11" s="267" t="s">
        <v>814</v>
      </c>
      <c r="D11" s="267" t="s">
        <v>3799</v>
      </c>
      <c r="E11" s="267" t="s">
        <v>584</v>
      </c>
      <c r="F11" s="380">
        <v>650000</v>
      </c>
      <c r="G11" s="266">
        <v>87.05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44152</v>
      </c>
      <c r="B12" s="266">
        <v>532762</v>
      </c>
      <c r="C12" s="267" t="s">
        <v>814</v>
      </c>
      <c r="D12" s="267" t="s">
        <v>3800</v>
      </c>
      <c r="E12" s="267" t="s">
        <v>583</v>
      </c>
      <c r="F12" s="380">
        <v>631000</v>
      </c>
      <c r="G12" s="266">
        <v>87.05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44152</v>
      </c>
      <c r="B13" s="266">
        <v>512493</v>
      </c>
      <c r="C13" s="267" t="s">
        <v>3801</v>
      </c>
      <c r="D13" s="267" t="s">
        <v>3802</v>
      </c>
      <c r="E13" s="267" t="s">
        <v>583</v>
      </c>
      <c r="F13" s="380">
        <v>110000</v>
      </c>
      <c r="G13" s="266">
        <v>26.05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44152</v>
      </c>
      <c r="B14" s="266">
        <v>512493</v>
      </c>
      <c r="C14" s="267" t="s">
        <v>3801</v>
      </c>
      <c r="D14" s="267" t="s">
        <v>3803</v>
      </c>
      <c r="E14" s="267" t="s">
        <v>583</v>
      </c>
      <c r="F14" s="380">
        <v>136326</v>
      </c>
      <c r="G14" s="266">
        <v>26.05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44152</v>
      </c>
      <c r="B15" s="266">
        <v>512493</v>
      </c>
      <c r="C15" s="267" t="s">
        <v>3801</v>
      </c>
      <c r="D15" s="267" t="s">
        <v>3803</v>
      </c>
      <c r="E15" s="267" t="s">
        <v>584</v>
      </c>
      <c r="F15" s="380">
        <v>136326</v>
      </c>
      <c r="G15" s="266">
        <v>26.05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44152</v>
      </c>
      <c r="B16" s="266">
        <v>512493</v>
      </c>
      <c r="C16" s="267" t="s">
        <v>3801</v>
      </c>
      <c r="D16" s="267" t="s">
        <v>3804</v>
      </c>
      <c r="E16" s="267" t="s">
        <v>584</v>
      </c>
      <c r="F16" s="380">
        <v>117542</v>
      </c>
      <c r="G16" s="266">
        <v>26.05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44152</v>
      </c>
      <c r="B17" s="266">
        <v>519463</v>
      </c>
      <c r="C17" s="267" t="s">
        <v>3805</v>
      </c>
      <c r="D17" s="267" t="s">
        <v>3806</v>
      </c>
      <c r="E17" s="267" t="s">
        <v>583</v>
      </c>
      <c r="F17" s="380">
        <v>6780</v>
      </c>
      <c r="G17" s="266">
        <v>10.33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44152</v>
      </c>
      <c r="B18" s="266">
        <v>511551</v>
      </c>
      <c r="C18" s="267" t="s">
        <v>3807</v>
      </c>
      <c r="D18" s="267" t="s">
        <v>3808</v>
      </c>
      <c r="E18" s="267" t="s">
        <v>584</v>
      </c>
      <c r="F18" s="380">
        <v>500000</v>
      </c>
      <c r="G18" s="266">
        <v>29.6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44152</v>
      </c>
      <c r="B19" s="266">
        <v>511551</v>
      </c>
      <c r="C19" s="267" t="s">
        <v>3807</v>
      </c>
      <c r="D19" s="267" t="s">
        <v>3809</v>
      </c>
      <c r="E19" s="267" t="s">
        <v>583</v>
      </c>
      <c r="F19" s="380">
        <v>478931</v>
      </c>
      <c r="G19" s="266">
        <v>29.6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44152</v>
      </c>
      <c r="B20" s="266">
        <v>539673</v>
      </c>
      <c r="C20" s="267" t="s">
        <v>3810</v>
      </c>
      <c r="D20" s="267" t="s">
        <v>3811</v>
      </c>
      <c r="E20" s="267" t="s">
        <v>583</v>
      </c>
      <c r="F20" s="380">
        <v>10350</v>
      </c>
      <c r="G20" s="266">
        <v>14.17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44152</v>
      </c>
      <c r="B21" s="266">
        <v>539673</v>
      </c>
      <c r="C21" s="267" t="s">
        <v>3810</v>
      </c>
      <c r="D21" s="267" t="s">
        <v>3812</v>
      </c>
      <c r="E21" s="267" t="s">
        <v>584</v>
      </c>
      <c r="F21" s="380">
        <v>9731</v>
      </c>
      <c r="G21" s="266">
        <v>14.1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44152</v>
      </c>
      <c r="B22" s="266">
        <v>539526</v>
      </c>
      <c r="C22" s="267" t="s">
        <v>3813</v>
      </c>
      <c r="D22" s="267" t="s">
        <v>3814</v>
      </c>
      <c r="E22" s="267" t="s">
        <v>584</v>
      </c>
      <c r="F22" s="380">
        <v>842000</v>
      </c>
      <c r="G22" s="266">
        <v>0.87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44152</v>
      </c>
      <c r="B23" s="266">
        <v>539526</v>
      </c>
      <c r="C23" s="267" t="s">
        <v>3813</v>
      </c>
      <c r="D23" s="267" t="s">
        <v>3815</v>
      </c>
      <c r="E23" s="267" t="s">
        <v>584</v>
      </c>
      <c r="F23" s="380">
        <v>1026000</v>
      </c>
      <c r="G23" s="266">
        <v>0.86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44152</v>
      </c>
      <c r="B24" s="266">
        <v>539026</v>
      </c>
      <c r="C24" s="267" t="s">
        <v>3816</v>
      </c>
      <c r="D24" s="267" t="s">
        <v>3817</v>
      </c>
      <c r="E24" s="267" t="s">
        <v>584</v>
      </c>
      <c r="F24" s="380">
        <v>20000</v>
      </c>
      <c r="G24" s="266">
        <v>37.5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44152</v>
      </c>
      <c r="B25" s="266">
        <v>539026</v>
      </c>
      <c r="C25" s="267" t="s">
        <v>3816</v>
      </c>
      <c r="D25" s="267" t="s">
        <v>3818</v>
      </c>
      <c r="E25" s="267" t="s">
        <v>583</v>
      </c>
      <c r="F25" s="380">
        <v>20000</v>
      </c>
      <c r="G25" s="266">
        <v>37.5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44152</v>
      </c>
      <c r="B26" s="266">
        <v>532070</v>
      </c>
      <c r="C26" s="267" t="s">
        <v>3779</v>
      </c>
      <c r="D26" s="267" t="s">
        <v>3819</v>
      </c>
      <c r="E26" s="267" t="s">
        <v>583</v>
      </c>
      <c r="F26" s="380">
        <v>27900</v>
      </c>
      <c r="G26" s="266">
        <v>10.93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44152</v>
      </c>
      <c r="B27" s="266">
        <v>532070</v>
      </c>
      <c r="C27" s="267" t="s">
        <v>3779</v>
      </c>
      <c r="D27" s="267" t="s">
        <v>3819</v>
      </c>
      <c r="E27" s="267" t="s">
        <v>584</v>
      </c>
      <c r="F27" s="380">
        <v>12900</v>
      </c>
      <c r="G27" s="266">
        <v>10.95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44152</v>
      </c>
      <c r="B28" s="266">
        <v>533200</v>
      </c>
      <c r="C28" s="267" t="s">
        <v>3820</v>
      </c>
      <c r="D28" s="267" t="s">
        <v>3821</v>
      </c>
      <c r="E28" s="267" t="s">
        <v>583</v>
      </c>
      <c r="F28" s="380">
        <v>380000</v>
      </c>
      <c r="G28" s="266">
        <v>2.38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44152</v>
      </c>
      <c r="B29" s="266">
        <v>533200</v>
      </c>
      <c r="C29" s="267" t="s">
        <v>3820</v>
      </c>
      <c r="D29" s="267" t="s">
        <v>3822</v>
      </c>
      <c r="E29" s="267" t="s">
        <v>584</v>
      </c>
      <c r="F29" s="380">
        <v>375000</v>
      </c>
      <c r="G29" s="266">
        <v>2.38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44152</v>
      </c>
      <c r="B30" s="266">
        <v>532790</v>
      </c>
      <c r="C30" s="267" t="s">
        <v>2604</v>
      </c>
      <c r="D30" s="267" t="s">
        <v>3823</v>
      </c>
      <c r="E30" s="267" t="s">
        <v>583</v>
      </c>
      <c r="F30" s="380">
        <v>1710000</v>
      </c>
      <c r="G30" s="266">
        <v>391.3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44152</v>
      </c>
      <c r="B31" s="266">
        <v>532790</v>
      </c>
      <c r="C31" s="267" t="s">
        <v>2604</v>
      </c>
      <c r="D31" s="267" t="s">
        <v>3824</v>
      </c>
      <c r="E31" s="267" t="s">
        <v>583</v>
      </c>
      <c r="F31" s="380">
        <v>4084000</v>
      </c>
      <c r="G31" s="266">
        <v>391.3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44152</v>
      </c>
      <c r="B32" s="266">
        <v>532790</v>
      </c>
      <c r="C32" s="267" t="s">
        <v>2604</v>
      </c>
      <c r="D32" s="267" t="s">
        <v>3825</v>
      </c>
      <c r="E32" s="267" t="s">
        <v>583</v>
      </c>
      <c r="F32" s="380">
        <v>8600000</v>
      </c>
      <c r="G32" s="266">
        <v>391.3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44152</v>
      </c>
      <c r="B33" s="266">
        <v>532790</v>
      </c>
      <c r="C33" s="267" t="s">
        <v>2604</v>
      </c>
      <c r="D33" s="267" t="s">
        <v>3826</v>
      </c>
      <c r="E33" s="267" t="s">
        <v>584</v>
      </c>
      <c r="F33" s="380">
        <v>15000000</v>
      </c>
      <c r="G33" s="266">
        <v>391.3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44152</v>
      </c>
      <c r="B34" s="266">
        <v>505285</v>
      </c>
      <c r="C34" s="267" t="s">
        <v>3827</v>
      </c>
      <c r="D34" s="267" t="s">
        <v>3828</v>
      </c>
      <c r="E34" s="267" t="s">
        <v>583</v>
      </c>
      <c r="F34" s="380">
        <v>20100</v>
      </c>
      <c r="G34" s="266">
        <v>200.8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44152</v>
      </c>
      <c r="B35" s="266">
        <v>505285</v>
      </c>
      <c r="C35" s="267" t="s">
        <v>3827</v>
      </c>
      <c r="D35" s="267" t="s">
        <v>3829</v>
      </c>
      <c r="E35" s="267" t="s">
        <v>584</v>
      </c>
      <c r="F35" s="380">
        <v>20000</v>
      </c>
      <c r="G35" s="266">
        <v>200.8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44152</v>
      </c>
      <c r="B36" s="266" t="s">
        <v>943</v>
      </c>
      <c r="C36" s="267" t="s">
        <v>3830</v>
      </c>
      <c r="D36" s="267" t="s">
        <v>3831</v>
      </c>
      <c r="E36" s="267" t="s">
        <v>583</v>
      </c>
      <c r="F36" s="380">
        <v>2329821</v>
      </c>
      <c r="G36" s="266">
        <v>82.9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44152</v>
      </c>
      <c r="B37" s="266" t="s">
        <v>3832</v>
      </c>
      <c r="C37" s="267" t="s">
        <v>3833</v>
      </c>
      <c r="D37" s="267" t="s">
        <v>3834</v>
      </c>
      <c r="E37" s="267" t="s">
        <v>583</v>
      </c>
      <c r="F37" s="380">
        <v>120000</v>
      </c>
      <c r="G37" s="266">
        <v>9.65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44152</v>
      </c>
      <c r="B38" s="266" t="s">
        <v>760</v>
      </c>
      <c r="C38" s="267" t="s">
        <v>3782</v>
      </c>
      <c r="D38" s="267" t="s">
        <v>3835</v>
      </c>
      <c r="E38" s="267" t="s">
        <v>583</v>
      </c>
      <c r="F38" s="380">
        <v>439335</v>
      </c>
      <c r="G38" s="266">
        <v>164.22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44152</v>
      </c>
      <c r="B39" s="266" t="s">
        <v>760</v>
      </c>
      <c r="C39" s="267" t="s">
        <v>3782</v>
      </c>
      <c r="D39" s="267" t="s">
        <v>3836</v>
      </c>
      <c r="E39" s="267" t="s">
        <v>583</v>
      </c>
      <c r="F39" s="380">
        <v>5000</v>
      </c>
      <c r="G39" s="266">
        <v>159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44152</v>
      </c>
      <c r="B40" s="266" t="s">
        <v>644</v>
      </c>
      <c r="C40" s="267" t="s">
        <v>3837</v>
      </c>
      <c r="D40" s="267" t="s">
        <v>3838</v>
      </c>
      <c r="E40" s="267" t="s">
        <v>583</v>
      </c>
      <c r="F40" s="380">
        <v>617000</v>
      </c>
      <c r="G40" s="266">
        <v>100.41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44152</v>
      </c>
      <c r="B41" s="266" t="s">
        <v>132</v>
      </c>
      <c r="C41" s="267" t="s">
        <v>3839</v>
      </c>
      <c r="D41" s="267" t="s">
        <v>3840</v>
      </c>
      <c r="E41" s="267" t="s">
        <v>583</v>
      </c>
      <c r="F41" s="380">
        <v>305771</v>
      </c>
      <c r="G41" s="266">
        <v>634.53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44152</v>
      </c>
      <c r="B42" s="266" t="s">
        <v>3371</v>
      </c>
      <c r="C42" s="267" t="s">
        <v>3645</v>
      </c>
      <c r="D42" s="267" t="s">
        <v>3841</v>
      </c>
      <c r="E42" s="267" t="s">
        <v>583</v>
      </c>
      <c r="F42" s="380">
        <v>15000000</v>
      </c>
      <c r="G42" s="266">
        <v>0.6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44152</v>
      </c>
      <c r="B43" s="266" t="s">
        <v>3371</v>
      </c>
      <c r="C43" s="267" t="s">
        <v>3645</v>
      </c>
      <c r="D43" s="267" t="s">
        <v>3842</v>
      </c>
      <c r="E43" s="267" t="s">
        <v>583</v>
      </c>
      <c r="F43" s="380">
        <v>8000000</v>
      </c>
      <c r="G43" s="266">
        <v>0.6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44152</v>
      </c>
      <c r="B44" s="266" t="s">
        <v>2496</v>
      </c>
      <c r="C44" s="267" t="s">
        <v>3843</v>
      </c>
      <c r="D44" s="267" t="s">
        <v>3768</v>
      </c>
      <c r="E44" s="267" t="s">
        <v>583</v>
      </c>
      <c r="F44" s="380">
        <v>1085140</v>
      </c>
      <c r="G44" s="266">
        <v>58.91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44152</v>
      </c>
      <c r="B45" s="266" t="s">
        <v>943</v>
      </c>
      <c r="C45" s="267" t="s">
        <v>3830</v>
      </c>
      <c r="D45" s="267" t="s">
        <v>3831</v>
      </c>
      <c r="E45" s="267" t="s">
        <v>584</v>
      </c>
      <c r="F45" s="380">
        <v>2329821</v>
      </c>
      <c r="G45" s="266">
        <v>82.9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44152</v>
      </c>
      <c r="B46" s="266" t="s">
        <v>3832</v>
      </c>
      <c r="C46" s="267" t="s">
        <v>3833</v>
      </c>
      <c r="D46" s="267" t="s">
        <v>3844</v>
      </c>
      <c r="E46" s="267" t="s">
        <v>584</v>
      </c>
      <c r="F46" s="380">
        <v>88000</v>
      </c>
      <c r="G46" s="266">
        <v>9.65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44152</v>
      </c>
      <c r="B47" s="266" t="s">
        <v>760</v>
      </c>
      <c r="C47" s="267" t="s">
        <v>3782</v>
      </c>
      <c r="D47" s="267" t="s">
        <v>3783</v>
      </c>
      <c r="E47" s="267" t="s">
        <v>584</v>
      </c>
      <c r="F47" s="380">
        <v>850000</v>
      </c>
      <c r="G47" s="266">
        <v>156.37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44152</v>
      </c>
      <c r="B48" s="266" t="s">
        <v>760</v>
      </c>
      <c r="C48" s="267" t="s">
        <v>3782</v>
      </c>
      <c r="D48" s="267" t="s">
        <v>3835</v>
      </c>
      <c r="E48" s="267" t="s">
        <v>584</v>
      </c>
      <c r="F48" s="380">
        <v>399335</v>
      </c>
      <c r="G48" s="266">
        <v>169.1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44152</v>
      </c>
      <c r="B49" s="266" t="s">
        <v>760</v>
      </c>
      <c r="C49" s="267" t="s">
        <v>3782</v>
      </c>
      <c r="D49" s="267" t="s">
        <v>3836</v>
      </c>
      <c r="E49" s="267" t="s">
        <v>584</v>
      </c>
      <c r="F49" s="380">
        <v>701076</v>
      </c>
      <c r="G49" s="266">
        <v>165.39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44152</v>
      </c>
      <c r="B50" s="266" t="s">
        <v>132</v>
      </c>
      <c r="C50" s="267" t="s">
        <v>3839</v>
      </c>
      <c r="D50" s="267" t="s">
        <v>3840</v>
      </c>
      <c r="E50" s="267" t="s">
        <v>584</v>
      </c>
      <c r="F50" s="380">
        <v>315777</v>
      </c>
      <c r="G50" s="266">
        <v>635.01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44152</v>
      </c>
      <c r="B51" s="266" t="s">
        <v>3371</v>
      </c>
      <c r="C51" s="267" t="s">
        <v>3645</v>
      </c>
      <c r="D51" s="267" t="s">
        <v>3845</v>
      </c>
      <c r="E51" s="267" t="s">
        <v>584</v>
      </c>
      <c r="F51" s="380">
        <v>5000000</v>
      </c>
      <c r="G51" s="266">
        <v>0.6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44152</v>
      </c>
      <c r="B52" s="266" t="s">
        <v>3371</v>
      </c>
      <c r="C52" s="267" t="s">
        <v>3645</v>
      </c>
      <c r="D52" s="267" t="s">
        <v>3846</v>
      </c>
      <c r="E52" s="267" t="s">
        <v>584</v>
      </c>
      <c r="F52" s="380">
        <v>15000000</v>
      </c>
      <c r="G52" s="266">
        <v>0.6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44152</v>
      </c>
      <c r="B53" s="266" t="s">
        <v>2496</v>
      </c>
      <c r="C53" s="267" t="s">
        <v>3843</v>
      </c>
      <c r="D53" s="267" t="s">
        <v>3768</v>
      </c>
      <c r="E53" s="267" t="s">
        <v>584</v>
      </c>
      <c r="F53" s="380">
        <v>1055142</v>
      </c>
      <c r="G53" s="266">
        <v>59.73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0"/>
  <sheetViews>
    <sheetView zoomScale="70" zoomScaleNormal="70" workbookViewId="0">
      <selection activeCell="B10" sqref="B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44153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3638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3643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53">
        <v>3</v>
      </c>
      <c r="B12" s="435">
        <v>44112</v>
      </c>
      <c r="C12" s="454"/>
      <c r="D12" s="557" t="s">
        <v>3637</v>
      </c>
      <c r="E12" s="455" t="s">
        <v>600</v>
      </c>
      <c r="F12" s="436">
        <v>581.5</v>
      </c>
      <c r="G12" s="455">
        <v>548</v>
      </c>
      <c r="H12" s="455">
        <v>621</v>
      </c>
      <c r="I12" s="456">
        <v>640</v>
      </c>
      <c r="J12" s="434" t="s">
        <v>3744</v>
      </c>
      <c r="K12" s="434">
        <f t="shared" si="3"/>
        <v>39.5</v>
      </c>
      <c r="L12" s="444">
        <f t="shared" si="4"/>
        <v>-4.6520000000000001</v>
      </c>
      <c r="M12" s="437">
        <f t="shared" si="5"/>
        <v>5.9927773000859844E-2</v>
      </c>
      <c r="N12" s="438" t="s">
        <v>599</v>
      </c>
      <c r="O12" s="465">
        <v>44146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3640</v>
      </c>
      <c r="G13" s="418">
        <v>1895</v>
      </c>
      <c r="H13" s="410"/>
      <c r="I13" s="406" t="s">
        <v>3641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53">
        <v>5</v>
      </c>
      <c r="B14" s="435">
        <v>44131</v>
      </c>
      <c r="C14" s="454"/>
      <c r="D14" s="464" t="s">
        <v>71</v>
      </c>
      <c r="E14" s="455" t="s">
        <v>600</v>
      </c>
      <c r="F14" s="436">
        <v>403.5</v>
      </c>
      <c r="G14" s="457">
        <v>375</v>
      </c>
      <c r="H14" s="455">
        <v>427.5</v>
      </c>
      <c r="I14" s="456" t="s">
        <v>3644</v>
      </c>
      <c r="J14" s="434" t="s">
        <v>3682</v>
      </c>
      <c r="K14" s="434">
        <f t="shared" ref="K14" si="6">H14-F14</f>
        <v>24</v>
      </c>
      <c r="L14" s="444">
        <f t="shared" ref="L14" si="7">(F14*-0.8)/100</f>
        <v>-3.2280000000000002</v>
      </c>
      <c r="M14" s="437">
        <f t="shared" ref="M14" si="8">(K14+L14)/F14</f>
        <v>5.1479553903345722E-2</v>
      </c>
      <c r="N14" s="438" t="s">
        <v>599</v>
      </c>
      <c r="O14" s="465">
        <v>44147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36">
        <v>392</v>
      </c>
      <c r="G15" s="457">
        <v>368</v>
      </c>
      <c r="H15" s="455">
        <v>417</v>
      </c>
      <c r="I15" s="456" t="s">
        <v>3646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3647</v>
      </c>
      <c r="E16" s="410" t="s">
        <v>600</v>
      </c>
      <c r="F16" s="410" t="s">
        <v>3648</v>
      </c>
      <c r="G16" s="418">
        <v>640</v>
      </c>
      <c r="H16" s="410"/>
      <c r="I16" s="406" t="s">
        <v>3649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3657</v>
      </c>
      <c r="E17" s="455" t="s">
        <v>600</v>
      </c>
      <c r="F17" s="436">
        <v>355</v>
      </c>
      <c r="G17" s="457">
        <v>337</v>
      </c>
      <c r="H17" s="455">
        <v>376.5</v>
      </c>
      <c r="I17" s="456" t="s">
        <v>3658</v>
      </c>
      <c r="J17" s="434" t="s">
        <v>3727</v>
      </c>
      <c r="K17" s="434">
        <f t="shared" ref="K17" si="11">H17-F17</f>
        <v>21.5</v>
      </c>
      <c r="L17" s="444">
        <f>(F17*-0.8)/100</f>
        <v>-2.84</v>
      </c>
      <c r="M17" s="437">
        <f t="shared" ref="M17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3664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467">
        <v>772.5</v>
      </c>
      <c r="G19" s="541">
        <v>805</v>
      </c>
      <c r="H19" s="540">
        <v>810</v>
      </c>
      <c r="I19" s="542">
        <v>700</v>
      </c>
      <c r="J19" s="462" t="s">
        <v>3670</v>
      </c>
      <c r="K19" s="462">
        <f>F19-H19</f>
        <v>-37.5</v>
      </c>
      <c r="L19" s="446">
        <f t="shared" ref="L19" si="13">(F19*-0.7)/100</f>
        <v>-5.4074999999999998</v>
      </c>
      <c r="M19" s="419">
        <f t="shared" ref="M19:M20" si="14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21">
        <v>11</v>
      </c>
      <c r="B20" s="422">
        <v>44139</v>
      </c>
      <c r="C20" s="423"/>
      <c r="D20" s="424" t="s">
        <v>569</v>
      </c>
      <c r="E20" s="425" t="s">
        <v>600</v>
      </c>
      <c r="F20" s="426">
        <v>2060</v>
      </c>
      <c r="G20" s="425">
        <v>1980</v>
      </c>
      <c r="H20" s="425">
        <v>2140</v>
      </c>
      <c r="I20" s="427">
        <v>2300</v>
      </c>
      <c r="J20" s="428" t="s">
        <v>3758</v>
      </c>
      <c r="K20" s="428">
        <f t="shared" ref="K20" si="15">H20-F20</f>
        <v>80</v>
      </c>
      <c r="L20" s="445">
        <f t="shared" ref="L20" si="16">(F20*-0.8)/100</f>
        <v>-16.48</v>
      </c>
      <c r="M20" s="429">
        <f t="shared" si="14"/>
        <v>3.0834951456310676E-2</v>
      </c>
      <c r="N20" s="430" t="s">
        <v>599</v>
      </c>
      <c r="O20" s="431">
        <v>44147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435">
        <v>44139</v>
      </c>
      <c r="C21" s="556"/>
      <c r="D21" s="464" t="s">
        <v>3634</v>
      </c>
      <c r="E21" s="455" t="s">
        <v>600</v>
      </c>
      <c r="F21" s="436">
        <v>2200</v>
      </c>
      <c r="G21" s="457">
        <v>2150</v>
      </c>
      <c r="H21" s="455">
        <v>2345</v>
      </c>
      <c r="I21" s="456" t="s">
        <v>3685</v>
      </c>
      <c r="J21" s="434" t="s">
        <v>725</v>
      </c>
      <c r="K21" s="434">
        <f t="shared" ref="K21" si="17">H21-F21</f>
        <v>145</v>
      </c>
      <c r="L21" s="444">
        <f>(F21*-0.8)/100</f>
        <v>-17.600000000000001</v>
      </c>
      <c r="M21" s="437">
        <f t="shared" ref="M21" si="18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3719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3690</v>
      </c>
      <c r="K33" s="434">
        <f t="shared" ref="K33" si="19">H33-F33</f>
        <v>75</v>
      </c>
      <c r="L33" s="444">
        <f t="shared" ref="L33" si="20">(F33*-0.7)/100</f>
        <v>-22.05</v>
      </c>
      <c r="M33" s="437">
        <f t="shared" ref="M33" si="21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3652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3677</v>
      </c>
      <c r="K34" s="434">
        <f t="shared" ref="K34:K35" si="22">H34-F34</f>
        <v>52.5</v>
      </c>
      <c r="L34" s="444">
        <f t="shared" ref="L34:L35" si="23">(F34*-0.7)/100</f>
        <v>-15.365</v>
      </c>
      <c r="M34" s="437">
        <f t="shared" ref="M34:M35" si="24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3654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3655</v>
      </c>
      <c r="J35" s="434" t="s">
        <v>3672</v>
      </c>
      <c r="K35" s="434">
        <f t="shared" si="22"/>
        <v>3.5</v>
      </c>
      <c r="L35" s="444">
        <f t="shared" si="23"/>
        <v>-0.97649999999999992</v>
      </c>
      <c r="M35" s="437">
        <f t="shared" si="24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3656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3671</v>
      </c>
      <c r="K36" s="434">
        <f t="shared" ref="K36" si="25">H36-F36</f>
        <v>11.5</v>
      </c>
      <c r="L36" s="444">
        <f t="shared" ref="L36" si="26">(F36*-0.7)/100</f>
        <v>-3.4334999999999996</v>
      </c>
      <c r="M36" s="437">
        <f t="shared" ref="M36" si="27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3663</v>
      </c>
      <c r="J37" s="462" t="s">
        <v>3675</v>
      </c>
      <c r="K37" s="462">
        <f t="shared" ref="K37:K39" si="28">H37-F37</f>
        <v>-7</v>
      </c>
      <c r="L37" s="446">
        <f>(F37*-0.07)/100</f>
        <v>-0.16940000000000002</v>
      </c>
      <c r="M37" s="419">
        <f t="shared" ref="M37:M39" si="29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3676</v>
      </c>
      <c r="K38" s="434">
        <f t="shared" si="28"/>
        <v>45</v>
      </c>
      <c r="L38" s="444">
        <f t="shared" ref="L38:L39" si="30">(F38*-0.7)/100</f>
        <v>-14.63</v>
      </c>
      <c r="M38" s="437">
        <f t="shared" si="29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503">
        <v>7</v>
      </c>
      <c r="B39" s="501">
        <v>44137</v>
      </c>
      <c r="C39" s="504"/>
      <c r="D39" s="505" t="s">
        <v>338</v>
      </c>
      <c r="E39" s="436" t="s">
        <v>600</v>
      </c>
      <c r="F39" s="436">
        <v>467.5</v>
      </c>
      <c r="G39" s="506">
        <v>455</v>
      </c>
      <c r="H39" s="506">
        <v>478</v>
      </c>
      <c r="I39" s="436" t="s">
        <v>3135</v>
      </c>
      <c r="J39" s="434" t="s">
        <v>3666</v>
      </c>
      <c r="K39" s="434">
        <f t="shared" si="28"/>
        <v>10.5</v>
      </c>
      <c r="L39" s="444">
        <f t="shared" si="30"/>
        <v>-3.2725</v>
      </c>
      <c r="M39" s="437">
        <f t="shared" si="29"/>
        <v>1.5459893048128342E-2</v>
      </c>
      <c r="N39" s="438" t="s">
        <v>599</v>
      </c>
      <c r="O39" s="465">
        <v>44144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3697</v>
      </c>
      <c r="K40" s="434">
        <f t="shared" ref="K40" si="31">H40-F40</f>
        <v>58.5</v>
      </c>
      <c r="L40" s="444">
        <f t="shared" ref="L40" si="32">(F40*-0.7)/100</f>
        <v>-18.018000000000001</v>
      </c>
      <c r="M40" s="437">
        <f t="shared" ref="M40" si="33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3656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3708</v>
      </c>
      <c r="K41" s="434">
        <f t="shared" ref="K41" si="34">H41-F41</f>
        <v>16</v>
      </c>
      <c r="L41" s="444">
        <f t="shared" ref="L41" si="35">(F41*-0.7)/100</f>
        <v>-3.4579999999999997</v>
      </c>
      <c r="M41" s="437">
        <f t="shared" ref="M41" si="36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3684</v>
      </c>
      <c r="J42" s="462" t="s">
        <v>3709</v>
      </c>
      <c r="K42" s="462">
        <f t="shared" ref="K42" si="37">H42-F42</f>
        <v>-45</v>
      </c>
      <c r="L42" s="446">
        <f t="shared" ref="L42:L44" si="38">(F42*-0.7)/100</f>
        <v>-9.6599999999999984</v>
      </c>
      <c r="M42" s="419">
        <f t="shared" ref="M42:M44" si="39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3693</v>
      </c>
      <c r="J43" s="462" t="s">
        <v>3732</v>
      </c>
      <c r="K43" s="462">
        <f>F43-H43</f>
        <v>-24</v>
      </c>
      <c r="L43" s="446">
        <f t="shared" si="38"/>
        <v>-5.5894999999999992</v>
      </c>
      <c r="M43" s="419">
        <f t="shared" si="39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3698</v>
      </c>
      <c r="J44" s="434" t="s">
        <v>740</v>
      </c>
      <c r="K44" s="434">
        <f t="shared" ref="K44" si="40">H44-F44</f>
        <v>32.5</v>
      </c>
      <c r="L44" s="444">
        <f t="shared" si="38"/>
        <v>-10.342499999999999</v>
      </c>
      <c r="M44" s="437">
        <f t="shared" si="39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13</v>
      </c>
      <c r="B45" s="501">
        <v>44140</v>
      </c>
      <c r="C45" s="504"/>
      <c r="D45" s="505" t="s">
        <v>91</v>
      </c>
      <c r="E45" s="436" t="s">
        <v>600</v>
      </c>
      <c r="F45" s="436">
        <v>3190</v>
      </c>
      <c r="G45" s="506">
        <v>3090</v>
      </c>
      <c r="H45" s="506">
        <v>3420</v>
      </c>
      <c r="I45" s="436" t="s">
        <v>3701</v>
      </c>
      <c r="J45" s="434" t="s">
        <v>3720</v>
      </c>
      <c r="K45" s="434">
        <f t="shared" ref="K45" si="41">H45-F45</f>
        <v>230</v>
      </c>
      <c r="L45" s="444">
        <f t="shared" ref="L45" si="42">(F45*-0.7)/100</f>
        <v>-22.33</v>
      </c>
      <c r="M45" s="437">
        <f t="shared" ref="M45" si="43">(K45+L45)/F45</f>
        <v>6.5100313479623834E-2</v>
      </c>
      <c r="N45" s="438" t="s">
        <v>599</v>
      </c>
      <c r="O45" s="465">
        <v>44144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3702</v>
      </c>
      <c r="J46" s="434" t="s">
        <v>3710</v>
      </c>
      <c r="K46" s="434">
        <f t="shared" ref="K46:K47" si="44">H46-F46</f>
        <v>82.5</v>
      </c>
      <c r="L46" s="444">
        <f t="shared" ref="L46:L47" si="45">(F46*-0.7)/100</f>
        <v>-24.272500000000001</v>
      </c>
      <c r="M46" s="437">
        <f t="shared" ref="M46:M47" si="46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19">
        <v>15</v>
      </c>
      <c r="B47" s="496">
        <v>44141</v>
      </c>
      <c r="C47" s="520"/>
      <c r="D47" s="466" t="s">
        <v>412</v>
      </c>
      <c r="E47" s="467" t="s">
        <v>600</v>
      </c>
      <c r="F47" s="467">
        <v>124.5</v>
      </c>
      <c r="G47" s="521">
        <v>120.4</v>
      </c>
      <c r="H47" s="521">
        <v>120.4</v>
      </c>
      <c r="I47" s="467" t="s">
        <v>3717</v>
      </c>
      <c r="J47" s="462" t="s">
        <v>3733</v>
      </c>
      <c r="K47" s="462">
        <f t="shared" si="44"/>
        <v>-4.0999999999999943</v>
      </c>
      <c r="L47" s="446">
        <f t="shared" si="45"/>
        <v>-0.87149999999999994</v>
      </c>
      <c r="M47" s="419">
        <f t="shared" si="46"/>
        <v>-3.9931726907630478E-2</v>
      </c>
      <c r="N47" s="432" t="s">
        <v>663</v>
      </c>
      <c r="O47" s="420">
        <v>44144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519">
        <v>16</v>
      </c>
      <c r="B48" s="496">
        <v>44144</v>
      </c>
      <c r="C48" s="520"/>
      <c r="D48" s="466" t="s">
        <v>190</v>
      </c>
      <c r="E48" s="467" t="s">
        <v>600</v>
      </c>
      <c r="F48" s="467">
        <v>2560</v>
      </c>
      <c r="G48" s="521">
        <v>2485</v>
      </c>
      <c r="H48" s="521">
        <v>2485</v>
      </c>
      <c r="I48" s="467" t="s">
        <v>3725</v>
      </c>
      <c r="J48" s="462" t="s">
        <v>3735</v>
      </c>
      <c r="K48" s="462">
        <f t="shared" ref="K48" si="47">H48-F48</f>
        <v>-75</v>
      </c>
      <c r="L48" s="446">
        <f t="shared" ref="L48" si="48">(F48*-0.7)/100</f>
        <v>-17.920000000000002</v>
      </c>
      <c r="M48" s="419">
        <f t="shared" ref="M48" si="49">(K48+L48)/F48</f>
        <v>-3.6296874999999999E-2</v>
      </c>
      <c r="N48" s="432" t="s">
        <v>663</v>
      </c>
      <c r="O48" s="420">
        <v>44145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03">
        <v>17</v>
      </c>
      <c r="B49" s="501">
        <v>44144</v>
      </c>
      <c r="C49" s="504"/>
      <c r="D49" s="505" t="s">
        <v>2931</v>
      </c>
      <c r="E49" s="436" t="s">
        <v>600</v>
      </c>
      <c r="F49" s="436">
        <v>1314</v>
      </c>
      <c r="G49" s="506">
        <v>1274</v>
      </c>
      <c r="H49" s="506">
        <v>1380</v>
      </c>
      <c r="I49" s="436" t="s">
        <v>3726</v>
      </c>
      <c r="J49" s="434" t="s">
        <v>3734</v>
      </c>
      <c r="K49" s="434">
        <f t="shared" ref="K49:K50" si="50">H49-F49</f>
        <v>66</v>
      </c>
      <c r="L49" s="444">
        <f t="shared" ref="L49:L50" si="51">(F49*-0.7)/100</f>
        <v>-9.1980000000000004</v>
      </c>
      <c r="M49" s="437">
        <f t="shared" ref="M49:M50" si="52">(K49+L49)/F49</f>
        <v>4.3228310502283103E-2</v>
      </c>
      <c r="N49" s="438" t="s">
        <v>599</v>
      </c>
      <c r="O49" s="465">
        <v>44145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19">
        <v>18</v>
      </c>
      <c r="B50" s="496">
        <v>44144</v>
      </c>
      <c r="C50" s="520"/>
      <c r="D50" s="466" t="s">
        <v>47</v>
      </c>
      <c r="E50" s="467" t="s">
        <v>600</v>
      </c>
      <c r="F50" s="467">
        <v>2060</v>
      </c>
      <c r="G50" s="521">
        <v>1995</v>
      </c>
      <c r="H50" s="521">
        <v>1995</v>
      </c>
      <c r="I50" s="467" t="s">
        <v>3731</v>
      </c>
      <c r="J50" s="462" t="s">
        <v>3736</v>
      </c>
      <c r="K50" s="462">
        <f t="shared" si="50"/>
        <v>-65</v>
      </c>
      <c r="L50" s="446">
        <f t="shared" si="51"/>
        <v>-14.42</v>
      </c>
      <c r="M50" s="419">
        <f t="shared" si="52"/>
        <v>-3.8553398058252426E-2</v>
      </c>
      <c r="N50" s="432" t="s">
        <v>663</v>
      </c>
      <c r="O50" s="420">
        <v>44145</v>
      </c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03">
        <v>19</v>
      </c>
      <c r="B51" s="501">
        <v>44145</v>
      </c>
      <c r="C51" s="504"/>
      <c r="D51" s="505" t="s">
        <v>75</v>
      </c>
      <c r="E51" s="436" t="s">
        <v>600</v>
      </c>
      <c r="F51" s="436">
        <v>3457.5</v>
      </c>
      <c r="G51" s="506">
        <v>3350</v>
      </c>
      <c r="H51" s="506">
        <v>3512.5</v>
      </c>
      <c r="I51" s="436" t="s">
        <v>3702</v>
      </c>
      <c r="J51" s="434" t="s">
        <v>723</v>
      </c>
      <c r="K51" s="434">
        <f t="shared" ref="K51" si="53">H51-F51</f>
        <v>55</v>
      </c>
      <c r="L51" s="444">
        <f>(F51*-0.07)/100</f>
        <v>-2.4202500000000002</v>
      </c>
      <c r="M51" s="437">
        <f t="shared" ref="M51" si="54">(K51+L51)/F51</f>
        <v>1.5207447577729573E-2</v>
      </c>
      <c r="N51" s="438" t="s">
        <v>599</v>
      </c>
      <c r="O51" s="548">
        <v>44145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03">
        <v>20</v>
      </c>
      <c r="B52" s="501">
        <v>44146</v>
      </c>
      <c r="C52" s="504"/>
      <c r="D52" s="505" t="s">
        <v>475</v>
      </c>
      <c r="E52" s="436" t="s">
        <v>600</v>
      </c>
      <c r="F52" s="436">
        <v>334</v>
      </c>
      <c r="G52" s="506">
        <v>322</v>
      </c>
      <c r="H52" s="506">
        <v>346</v>
      </c>
      <c r="I52" s="436">
        <v>355</v>
      </c>
      <c r="J52" s="434" t="s">
        <v>3747</v>
      </c>
      <c r="K52" s="434">
        <f t="shared" ref="K52:K53" si="55">H52-F52</f>
        <v>12</v>
      </c>
      <c r="L52" s="444">
        <f>(F52*-0.07)/100</f>
        <v>-0.23380000000000004</v>
      </c>
      <c r="M52" s="437">
        <f t="shared" ref="M52:M53" si="56">(K52+L52)/F52</f>
        <v>3.522814371257485E-2</v>
      </c>
      <c r="N52" s="438" t="s">
        <v>599</v>
      </c>
      <c r="O52" s="548">
        <v>44146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03">
        <v>21</v>
      </c>
      <c r="B53" s="501">
        <v>44146</v>
      </c>
      <c r="C53" s="504"/>
      <c r="D53" s="505" t="s">
        <v>75</v>
      </c>
      <c r="E53" s="436" t="s">
        <v>600</v>
      </c>
      <c r="F53" s="436">
        <v>3465</v>
      </c>
      <c r="G53" s="506">
        <v>3450</v>
      </c>
      <c r="H53" s="506">
        <v>3545</v>
      </c>
      <c r="I53" s="436" t="s">
        <v>3702</v>
      </c>
      <c r="J53" s="434" t="s">
        <v>3793</v>
      </c>
      <c r="K53" s="434">
        <f t="shared" si="55"/>
        <v>80</v>
      </c>
      <c r="L53" s="444">
        <f t="shared" ref="L53" si="57">(F53*-0.7)/100</f>
        <v>-24.254999999999999</v>
      </c>
      <c r="M53" s="437">
        <f t="shared" si="56"/>
        <v>1.6088023088023089E-2</v>
      </c>
      <c r="N53" s="438" t="s">
        <v>599</v>
      </c>
      <c r="O53" s="465">
        <v>44152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3">
        <v>22</v>
      </c>
      <c r="B54" s="501">
        <v>44146</v>
      </c>
      <c r="C54" s="504"/>
      <c r="D54" s="505" t="s">
        <v>3749</v>
      </c>
      <c r="E54" s="436" t="s">
        <v>600</v>
      </c>
      <c r="F54" s="436">
        <v>2010</v>
      </c>
      <c r="G54" s="506">
        <v>1950</v>
      </c>
      <c r="H54" s="506">
        <v>2047.5</v>
      </c>
      <c r="I54" s="436">
        <v>2100</v>
      </c>
      <c r="J54" s="434" t="s">
        <v>3750</v>
      </c>
      <c r="K54" s="434">
        <f t="shared" ref="K54" si="58">H54-F54</f>
        <v>37.5</v>
      </c>
      <c r="L54" s="444">
        <f>(F54*-0.07)/100</f>
        <v>-1.4070000000000003</v>
      </c>
      <c r="M54" s="437">
        <f t="shared" ref="M54" si="59">(K54+L54)/F54</f>
        <v>1.7956716417910447E-2</v>
      </c>
      <c r="N54" s="438" t="s">
        <v>599</v>
      </c>
      <c r="O54" s="548">
        <v>44146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03">
        <v>23</v>
      </c>
      <c r="B55" s="501">
        <v>44146</v>
      </c>
      <c r="C55" s="504"/>
      <c r="D55" s="505" t="s">
        <v>266</v>
      </c>
      <c r="E55" s="436" t="s">
        <v>600</v>
      </c>
      <c r="F55" s="436">
        <v>2907.5</v>
      </c>
      <c r="G55" s="506">
        <v>2830</v>
      </c>
      <c r="H55" s="506">
        <v>2960</v>
      </c>
      <c r="I55" s="436" t="s">
        <v>3751</v>
      </c>
      <c r="J55" s="434" t="s">
        <v>3677</v>
      </c>
      <c r="K55" s="434">
        <f t="shared" ref="K55" si="60">H55-F55</f>
        <v>52.5</v>
      </c>
      <c r="L55" s="444">
        <f>(F55*-0.07)/100</f>
        <v>-2.03525</v>
      </c>
      <c r="M55" s="437">
        <f t="shared" ref="M55:M56" si="61">(K55+L55)/F55</f>
        <v>1.7356749785038695E-2</v>
      </c>
      <c r="N55" s="438" t="s">
        <v>599</v>
      </c>
      <c r="O55" s="548">
        <v>44146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3">
        <v>24</v>
      </c>
      <c r="B56" s="501">
        <v>44147</v>
      </c>
      <c r="C56" s="504"/>
      <c r="D56" s="505" t="s">
        <v>172</v>
      </c>
      <c r="E56" s="436" t="s">
        <v>3627</v>
      </c>
      <c r="F56" s="436">
        <v>231</v>
      </c>
      <c r="G56" s="506">
        <v>237</v>
      </c>
      <c r="H56" s="506">
        <v>227.4</v>
      </c>
      <c r="I56" s="436">
        <v>220</v>
      </c>
      <c r="J56" s="434" t="s">
        <v>3764</v>
      </c>
      <c r="K56" s="434">
        <f>F56-H56</f>
        <v>3.5999999999999943</v>
      </c>
      <c r="L56" s="444">
        <f>(F56*-0.07)/100</f>
        <v>-0.16170000000000001</v>
      </c>
      <c r="M56" s="437">
        <f t="shared" si="61"/>
        <v>1.4884415584415559E-2</v>
      </c>
      <c r="N56" s="438" t="s">
        <v>599</v>
      </c>
      <c r="O56" s="548">
        <v>44147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460">
        <v>25</v>
      </c>
      <c r="B57" s="492">
        <v>44147</v>
      </c>
      <c r="C57" s="507"/>
      <c r="D57" s="440" t="s">
        <v>189</v>
      </c>
      <c r="E57" s="443" t="s">
        <v>3627</v>
      </c>
      <c r="F57" s="443" t="s">
        <v>3762</v>
      </c>
      <c r="G57" s="508">
        <v>1325</v>
      </c>
      <c r="H57" s="508"/>
      <c r="I57" s="443" t="s">
        <v>3763</v>
      </c>
      <c r="J57" s="376" t="s">
        <v>601</v>
      </c>
      <c r="K57" s="376"/>
      <c r="L57" s="476"/>
      <c r="M57" s="474"/>
      <c r="N57" s="412"/>
      <c r="O57" s="459"/>
      <c r="P57" s="7"/>
      <c r="Q57" s="7"/>
      <c r="R57" s="343" t="s">
        <v>602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503">
        <v>26</v>
      </c>
      <c r="B58" s="501">
        <v>44147</v>
      </c>
      <c r="C58" s="504"/>
      <c r="D58" s="505" t="s">
        <v>533</v>
      </c>
      <c r="E58" s="436" t="s">
        <v>600</v>
      </c>
      <c r="F58" s="436">
        <v>1405</v>
      </c>
      <c r="G58" s="506">
        <v>1360</v>
      </c>
      <c r="H58" s="506">
        <v>1438</v>
      </c>
      <c r="I58" s="436">
        <v>1490</v>
      </c>
      <c r="J58" s="434" t="s">
        <v>3794</v>
      </c>
      <c r="K58" s="434">
        <f t="shared" ref="K58" si="62">H58-F58</f>
        <v>33</v>
      </c>
      <c r="L58" s="444">
        <f t="shared" ref="L58" si="63">(F58*-0.7)/100</f>
        <v>-9.8349999999999991</v>
      </c>
      <c r="M58" s="437">
        <f t="shared" ref="M58" si="64">(K58+L58)/F58</f>
        <v>1.6487544483985764E-2</v>
      </c>
      <c r="N58" s="438" t="s">
        <v>599</v>
      </c>
      <c r="O58" s="465">
        <v>44152</v>
      </c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460">
        <v>27</v>
      </c>
      <c r="B59" s="492">
        <v>44147</v>
      </c>
      <c r="C59" s="507"/>
      <c r="D59" s="440" t="s">
        <v>1220</v>
      </c>
      <c r="E59" s="443" t="s">
        <v>600</v>
      </c>
      <c r="F59" s="443" t="s">
        <v>3765</v>
      </c>
      <c r="G59" s="508">
        <v>680</v>
      </c>
      <c r="H59" s="508"/>
      <c r="I59" s="443" t="s">
        <v>3766</v>
      </c>
      <c r="J59" s="376" t="s">
        <v>601</v>
      </c>
      <c r="K59" s="376"/>
      <c r="L59" s="476"/>
      <c r="M59" s="474"/>
      <c r="N59" s="412"/>
      <c r="O59" s="459"/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460">
        <v>28</v>
      </c>
      <c r="B60" s="492">
        <v>44152</v>
      </c>
      <c r="C60" s="507"/>
      <c r="D60" s="440" t="s">
        <v>55</v>
      </c>
      <c r="E60" s="443" t="s">
        <v>3627</v>
      </c>
      <c r="F60" s="443" t="s">
        <v>3787</v>
      </c>
      <c r="G60" s="508">
        <v>632</v>
      </c>
      <c r="H60" s="508"/>
      <c r="I60" s="443" t="s">
        <v>3788</v>
      </c>
      <c r="J60" s="376" t="s">
        <v>601</v>
      </c>
      <c r="K60" s="376"/>
      <c r="L60" s="476"/>
      <c r="M60" s="474"/>
      <c r="N60" s="412"/>
      <c r="O60" s="459"/>
      <c r="P60" s="7"/>
      <c r="Q60" s="7"/>
      <c r="R60" s="343"/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460">
        <v>29</v>
      </c>
      <c r="B61" s="492">
        <v>44152</v>
      </c>
      <c r="C61" s="507"/>
      <c r="D61" s="440" t="s">
        <v>285</v>
      </c>
      <c r="E61" s="443" t="s">
        <v>600</v>
      </c>
      <c r="F61" s="443" t="s">
        <v>3795</v>
      </c>
      <c r="G61" s="508">
        <v>295</v>
      </c>
      <c r="H61" s="508"/>
      <c r="I61" s="443">
        <v>325</v>
      </c>
      <c r="J61" s="376" t="s">
        <v>601</v>
      </c>
      <c r="K61" s="376"/>
      <c r="L61" s="476"/>
      <c r="M61" s="474"/>
      <c r="N61" s="412"/>
      <c r="O61" s="459"/>
      <c r="P61" s="7"/>
      <c r="Q61" s="7"/>
      <c r="R61" s="343"/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460"/>
      <c r="B62" s="492"/>
      <c r="C62" s="507"/>
      <c r="D62" s="440"/>
      <c r="E62" s="443"/>
      <c r="F62" s="443"/>
      <c r="G62" s="508"/>
      <c r="H62" s="508"/>
      <c r="I62" s="443"/>
      <c r="J62" s="376"/>
      <c r="K62" s="376"/>
      <c r="L62" s="476"/>
      <c r="M62" s="474"/>
      <c r="N62" s="412"/>
      <c r="O62" s="459"/>
      <c r="P62" s="7"/>
      <c r="Q62" s="7"/>
      <c r="R62" s="343"/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460"/>
      <c r="B63" s="492"/>
      <c r="C63" s="507"/>
      <c r="D63" s="440"/>
      <c r="E63" s="443"/>
      <c r="F63" s="443"/>
      <c r="G63" s="508"/>
      <c r="H63" s="508"/>
      <c r="I63" s="443"/>
      <c r="J63" s="376"/>
      <c r="K63" s="376"/>
      <c r="L63" s="476"/>
      <c r="M63" s="474"/>
      <c r="N63" s="412"/>
      <c r="O63" s="459"/>
      <c r="P63" s="7"/>
      <c r="Q63" s="7"/>
      <c r="R63" s="343"/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460"/>
      <c r="B64" s="492"/>
      <c r="C64" s="507"/>
      <c r="D64" s="440"/>
      <c r="E64" s="443"/>
      <c r="F64" s="443"/>
      <c r="G64" s="508"/>
      <c r="H64" s="508"/>
      <c r="I64" s="443"/>
      <c r="J64" s="376"/>
      <c r="K64" s="376"/>
      <c r="L64" s="476"/>
      <c r="M64" s="474"/>
      <c r="N64" s="412"/>
      <c r="O64" s="459"/>
      <c r="P64" s="7"/>
      <c r="Q64" s="7"/>
      <c r="R64" s="343"/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400" customFormat="1" ht="15" customHeight="1">
      <c r="A65" s="460"/>
      <c r="B65" s="492"/>
      <c r="C65" s="507"/>
      <c r="D65" s="440"/>
      <c r="E65" s="443"/>
      <c r="F65" s="443"/>
      <c r="G65" s="508"/>
      <c r="H65" s="508"/>
      <c r="I65" s="443"/>
      <c r="J65" s="376"/>
      <c r="K65" s="376"/>
      <c r="L65" s="476"/>
      <c r="M65" s="474"/>
      <c r="N65" s="412"/>
      <c r="O65" s="459"/>
      <c r="P65" s="7"/>
      <c r="Q65" s="7"/>
      <c r="R65" s="343"/>
      <c r="S65" s="40"/>
      <c r="T65" s="40"/>
      <c r="U65" s="40"/>
      <c r="V65" s="40"/>
      <c r="W65" s="40"/>
      <c r="X65" s="40"/>
      <c r="Y65" s="40"/>
      <c r="Z65" s="40"/>
      <c r="AA65" s="40"/>
    </row>
    <row r="66" spans="1:34" s="400" customFormat="1" ht="15" customHeight="1">
      <c r="A66" s="460"/>
      <c r="B66" s="492"/>
      <c r="C66" s="507"/>
      <c r="D66" s="440"/>
      <c r="E66" s="443"/>
      <c r="F66" s="443"/>
      <c r="G66" s="508"/>
      <c r="H66" s="508"/>
      <c r="I66" s="443"/>
      <c r="J66" s="376"/>
      <c r="K66" s="376"/>
      <c r="L66" s="476"/>
      <c r="M66" s="474"/>
      <c r="N66" s="412"/>
      <c r="O66" s="459"/>
      <c r="P66" s="7"/>
      <c r="Q66" s="7"/>
      <c r="R66" s="343"/>
      <c r="S66" s="40"/>
      <c r="T66" s="40"/>
      <c r="U66" s="40"/>
      <c r="V66" s="40"/>
      <c r="W66" s="40"/>
      <c r="X66" s="40"/>
      <c r="Y66" s="40"/>
      <c r="Z66" s="40"/>
      <c r="AA66" s="40"/>
    </row>
    <row r="67" spans="1:34" ht="44.25" customHeight="1">
      <c r="A67" s="23" t="s">
        <v>603</v>
      </c>
      <c r="B67" s="39"/>
      <c r="C67" s="39"/>
      <c r="D67" s="40"/>
      <c r="E67" s="36"/>
      <c r="F67" s="36"/>
      <c r="G67" s="35"/>
      <c r="H67" s="35" t="s">
        <v>3632</v>
      </c>
      <c r="I67" s="36"/>
      <c r="J67" s="17"/>
      <c r="K67" s="79"/>
      <c r="L67" s="80"/>
      <c r="M67" s="79"/>
      <c r="N67" s="81"/>
      <c r="O67" s="79"/>
      <c r="P67" s="7"/>
      <c r="Q67" s="482"/>
      <c r="R67" s="509"/>
      <c r="S67" s="482"/>
      <c r="T67" s="482"/>
      <c r="U67" s="482"/>
      <c r="V67" s="482"/>
      <c r="W67" s="482"/>
      <c r="X67" s="482"/>
      <c r="Y67" s="482"/>
      <c r="Z67" s="40"/>
      <c r="AA67" s="40"/>
      <c r="AB67" s="40"/>
    </row>
    <row r="68" spans="1:34" s="6" customFormat="1">
      <c r="A68" s="29" t="s">
        <v>604</v>
      </c>
      <c r="B68" s="23"/>
      <c r="C68" s="23"/>
      <c r="D68" s="23"/>
      <c r="E68" s="5"/>
      <c r="F68" s="30" t="s">
        <v>605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607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614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609</v>
      </c>
      <c r="H72" s="21" t="s">
        <v>592</v>
      </c>
      <c r="I72" s="21" t="s">
        <v>593</v>
      </c>
      <c r="J72" s="20" t="s">
        <v>594</v>
      </c>
      <c r="K72" s="77" t="s">
        <v>615</v>
      </c>
      <c r="L72" s="63" t="s">
        <v>3630</v>
      </c>
      <c r="M72" s="77" t="s">
        <v>611</v>
      </c>
      <c r="N72" s="21" t="s">
        <v>612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0" customFormat="1" ht="13.9" customHeight="1">
      <c r="A73" s="495">
        <v>1</v>
      </c>
      <c r="B73" s="496">
        <v>44134</v>
      </c>
      <c r="C73" s="497"/>
      <c r="D73" s="498" t="s">
        <v>3651</v>
      </c>
      <c r="E73" s="490" t="s">
        <v>600</v>
      </c>
      <c r="F73" s="467">
        <v>1076</v>
      </c>
      <c r="G73" s="467">
        <v>1052</v>
      </c>
      <c r="H73" s="467">
        <v>1056</v>
      </c>
      <c r="I73" s="462">
        <v>1120</v>
      </c>
      <c r="J73" s="462" t="s">
        <v>3662</v>
      </c>
      <c r="K73" s="462">
        <f t="shared" ref="K73:K74" si="65">H73-F73</f>
        <v>-20</v>
      </c>
      <c r="L73" s="446">
        <f t="shared" ref="L73:L74" si="66">(H73*N73)*0.035%</f>
        <v>221.76000000000002</v>
      </c>
      <c r="M73" s="499">
        <f t="shared" ref="M73:M74" si="67">(K73*N73)-L73</f>
        <v>-12221.76</v>
      </c>
      <c r="N73" s="462">
        <v>600</v>
      </c>
      <c r="O73" s="432" t="s">
        <v>663</v>
      </c>
      <c r="P73" s="420">
        <v>44137</v>
      </c>
      <c r="Q73" s="387"/>
      <c r="R73" s="343" t="s">
        <v>3186</v>
      </c>
      <c r="S73" s="40"/>
      <c r="Y73" s="40"/>
      <c r="Z73" s="40"/>
    </row>
    <row r="74" spans="1:34" s="400" customFormat="1" ht="13.9" customHeight="1">
      <c r="A74" s="500">
        <v>2</v>
      </c>
      <c r="B74" s="501">
        <v>44134</v>
      </c>
      <c r="C74" s="502"/>
      <c r="D74" s="468" t="s">
        <v>3653</v>
      </c>
      <c r="E74" s="458" t="s">
        <v>600</v>
      </c>
      <c r="F74" s="436">
        <v>436.5</v>
      </c>
      <c r="G74" s="436">
        <v>425</v>
      </c>
      <c r="H74" s="436">
        <v>442.5</v>
      </c>
      <c r="I74" s="434">
        <v>460</v>
      </c>
      <c r="J74" s="434" t="s">
        <v>3673</v>
      </c>
      <c r="K74" s="434">
        <f t="shared" si="65"/>
        <v>6</v>
      </c>
      <c r="L74" s="444">
        <f t="shared" si="66"/>
        <v>185.85000000000002</v>
      </c>
      <c r="M74" s="491">
        <f t="shared" si="67"/>
        <v>7014.15</v>
      </c>
      <c r="N74" s="434">
        <v>1200</v>
      </c>
      <c r="O74" s="438" t="s">
        <v>599</v>
      </c>
      <c r="P74" s="465">
        <v>44138</v>
      </c>
      <c r="Q74" s="387"/>
      <c r="R74" s="343" t="s">
        <v>3186</v>
      </c>
      <c r="S74" s="40"/>
      <c r="Y74" s="40"/>
      <c r="Z74" s="40"/>
    </row>
    <row r="75" spans="1:34" s="400" customFormat="1" ht="13.9" customHeight="1">
      <c r="A75" s="500">
        <v>3</v>
      </c>
      <c r="B75" s="501">
        <v>44134</v>
      </c>
      <c r="C75" s="502"/>
      <c r="D75" s="468" t="s">
        <v>3642</v>
      </c>
      <c r="E75" s="458" t="s">
        <v>600</v>
      </c>
      <c r="F75" s="436">
        <v>2202.5</v>
      </c>
      <c r="G75" s="436">
        <v>2160</v>
      </c>
      <c r="H75" s="436">
        <v>2225</v>
      </c>
      <c r="I75" s="434" t="s">
        <v>3659</v>
      </c>
      <c r="J75" s="434" t="s">
        <v>3639</v>
      </c>
      <c r="K75" s="434">
        <f t="shared" ref="K75" si="68">H75-F75</f>
        <v>22.5</v>
      </c>
      <c r="L75" s="444">
        <f t="shared" ref="L75:L76" si="69">(H75*N75)*0.035%</f>
        <v>233.62500000000003</v>
      </c>
      <c r="M75" s="491">
        <f t="shared" ref="M75:M76" si="70">(K75*N75)-L75</f>
        <v>6516.375</v>
      </c>
      <c r="N75" s="434">
        <v>300</v>
      </c>
      <c r="O75" s="438" t="s">
        <v>599</v>
      </c>
      <c r="P75" s="465">
        <v>44137</v>
      </c>
      <c r="Q75" s="387"/>
      <c r="R75" s="343" t="s">
        <v>3186</v>
      </c>
      <c r="S75" s="40"/>
      <c r="Y75" s="40"/>
      <c r="Z75" s="40"/>
    </row>
    <row r="76" spans="1:34" s="400" customFormat="1" ht="13.9" customHeight="1">
      <c r="A76" s="500">
        <v>4</v>
      </c>
      <c r="B76" s="501">
        <v>44137</v>
      </c>
      <c r="C76" s="502"/>
      <c r="D76" s="468" t="s">
        <v>3667</v>
      </c>
      <c r="E76" s="458" t="s">
        <v>3627</v>
      </c>
      <c r="F76" s="436">
        <v>25080</v>
      </c>
      <c r="G76" s="436">
        <v>25400</v>
      </c>
      <c r="H76" s="436">
        <v>24890</v>
      </c>
      <c r="I76" s="434">
        <v>24500</v>
      </c>
      <c r="J76" s="434" t="s">
        <v>3668</v>
      </c>
      <c r="K76" s="434">
        <f>F76-H76</f>
        <v>190</v>
      </c>
      <c r="L76" s="444">
        <f t="shared" si="69"/>
        <v>217.78750000000002</v>
      </c>
      <c r="M76" s="491">
        <f t="shared" si="70"/>
        <v>4532.2124999999996</v>
      </c>
      <c r="N76" s="434">
        <v>25</v>
      </c>
      <c r="O76" s="438" t="s">
        <v>599</v>
      </c>
      <c r="P76" s="548">
        <v>44137</v>
      </c>
      <c r="Q76" s="387"/>
      <c r="R76" s="343" t="s">
        <v>602</v>
      </c>
      <c r="S76" s="40"/>
      <c r="Y76" s="40"/>
      <c r="Z76" s="40"/>
    </row>
    <row r="77" spans="1:34" s="400" customFormat="1" ht="13.9" customHeight="1">
      <c r="A77" s="500">
        <v>5</v>
      </c>
      <c r="B77" s="501">
        <v>44138</v>
      </c>
      <c r="C77" s="502"/>
      <c r="D77" s="468" t="s">
        <v>3642</v>
      </c>
      <c r="E77" s="458" t="s">
        <v>600</v>
      </c>
      <c r="F77" s="436">
        <v>2190</v>
      </c>
      <c r="G77" s="436">
        <v>2150</v>
      </c>
      <c r="H77" s="436">
        <v>2214</v>
      </c>
      <c r="I77" s="434" t="s">
        <v>3659</v>
      </c>
      <c r="J77" s="434" t="s">
        <v>3682</v>
      </c>
      <c r="K77" s="434">
        <f t="shared" ref="K77" si="71">H77-F77</f>
        <v>24</v>
      </c>
      <c r="L77" s="444">
        <f t="shared" ref="L77" si="72">(H77*N77)*0.035%</f>
        <v>232.47000000000003</v>
      </c>
      <c r="M77" s="491">
        <f t="shared" ref="M77" si="73">(K77*N77)-L77</f>
        <v>6967.53</v>
      </c>
      <c r="N77" s="434">
        <v>300</v>
      </c>
      <c r="O77" s="438" t="s">
        <v>599</v>
      </c>
      <c r="P77" s="465">
        <v>44139</v>
      </c>
      <c r="Q77" s="387"/>
      <c r="R77" s="343" t="s">
        <v>3186</v>
      </c>
      <c r="S77" s="40"/>
      <c r="Y77" s="40"/>
      <c r="Z77" s="40"/>
    </row>
    <row r="78" spans="1:34" s="400" customFormat="1" ht="13.9" customHeight="1">
      <c r="A78" s="500">
        <v>6</v>
      </c>
      <c r="B78" s="501">
        <v>44139</v>
      </c>
      <c r="C78" s="502"/>
      <c r="D78" s="468" t="s">
        <v>3680</v>
      </c>
      <c r="E78" s="458" t="s">
        <v>600</v>
      </c>
      <c r="F78" s="436">
        <v>1303</v>
      </c>
      <c r="G78" s="436">
        <v>1279</v>
      </c>
      <c r="H78" s="436">
        <v>1315.5</v>
      </c>
      <c r="I78" s="434" t="s">
        <v>3681</v>
      </c>
      <c r="J78" s="434" t="s">
        <v>3683</v>
      </c>
      <c r="K78" s="434">
        <f t="shared" ref="K78" si="74">H78-F78</f>
        <v>12.5</v>
      </c>
      <c r="L78" s="444">
        <f t="shared" ref="L78" si="75">(H78*N78)*0.035%</f>
        <v>253.23375000000004</v>
      </c>
      <c r="M78" s="491">
        <f t="shared" ref="M78" si="76">(K78*N78)-L78</f>
        <v>6621.7662499999997</v>
      </c>
      <c r="N78" s="434">
        <v>550</v>
      </c>
      <c r="O78" s="438" t="s">
        <v>599</v>
      </c>
      <c r="P78" s="548">
        <v>44139</v>
      </c>
      <c r="Q78" s="387"/>
      <c r="R78" s="343" t="s">
        <v>602</v>
      </c>
      <c r="S78" s="40"/>
      <c r="Y78" s="40"/>
      <c r="Z78" s="40"/>
    </row>
    <row r="79" spans="1:34" s="400" customFormat="1" ht="13.9" customHeight="1">
      <c r="A79" s="500">
        <v>7</v>
      </c>
      <c r="B79" s="501">
        <v>44139</v>
      </c>
      <c r="C79" s="502"/>
      <c r="D79" s="468" t="s">
        <v>3686</v>
      </c>
      <c r="E79" s="458" t="s">
        <v>600</v>
      </c>
      <c r="F79" s="436">
        <v>468</v>
      </c>
      <c r="G79" s="436">
        <v>459</v>
      </c>
      <c r="H79" s="436">
        <v>473.25</v>
      </c>
      <c r="I79" s="434">
        <v>487</v>
      </c>
      <c r="J79" s="434" t="s">
        <v>3687</v>
      </c>
      <c r="K79" s="434">
        <f t="shared" ref="K79" si="77">H79-F79</f>
        <v>5.25</v>
      </c>
      <c r="L79" s="444">
        <f t="shared" ref="L79:L81" si="78">(H79*N79)*0.035%</f>
        <v>248.45625000000004</v>
      </c>
      <c r="M79" s="491">
        <f t="shared" ref="M79:M81" si="79">(K79*N79)-L79</f>
        <v>7626.5437499999998</v>
      </c>
      <c r="N79" s="434">
        <v>1500</v>
      </c>
      <c r="O79" s="438" t="s">
        <v>599</v>
      </c>
      <c r="P79" s="548">
        <v>44139</v>
      </c>
      <c r="Q79" s="387"/>
      <c r="R79" s="343" t="s">
        <v>3186</v>
      </c>
      <c r="S79" s="40"/>
      <c r="Y79" s="40"/>
      <c r="Z79" s="40"/>
    </row>
    <row r="80" spans="1:34" s="400" customFormat="1" ht="13.9" customHeight="1">
      <c r="A80" s="500">
        <v>8</v>
      </c>
      <c r="B80" s="501">
        <v>44139</v>
      </c>
      <c r="C80" s="502"/>
      <c r="D80" s="468" t="s">
        <v>3688</v>
      </c>
      <c r="E80" s="458" t="s">
        <v>3627</v>
      </c>
      <c r="F80" s="436">
        <v>11910</v>
      </c>
      <c r="G80" s="436">
        <v>12040</v>
      </c>
      <c r="H80" s="436">
        <v>11835</v>
      </c>
      <c r="I80" s="434">
        <v>11700</v>
      </c>
      <c r="J80" s="434" t="s">
        <v>3690</v>
      </c>
      <c r="K80" s="434">
        <f>F80-H80</f>
        <v>75</v>
      </c>
      <c r="L80" s="444">
        <f t="shared" si="78"/>
        <v>310.66875000000005</v>
      </c>
      <c r="M80" s="491">
        <f t="shared" si="79"/>
        <v>5314.3312500000002</v>
      </c>
      <c r="N80" s="434">
        <v>75</v>
      </c>
      <c r="O80" s="438" t="s">
        <v>599</v>
      </c>
      <c r="P80" s="548">
        <v>44139</v>
      </c>
      <c r="Q80" s="387"/>
      <c r="R80" s="343" t="s">
        <v>602</v>
      </c>
      <c r="S80" s="40"/>
      <c r="Y80" s="40"/>
      <c r="Z80" s="40"/>
    </row>
    <row r="81" spans="1:26" s="400" customFormat="1" ht="13.9" customHeight="1">
      <c r="A81" s="500">
        <v>9</v>
      </c>
      <c r="B81" s="501">
        <v>44139</v>
      </c>
      <c r="C81" s="502"/>
      <c r="D81" s="468" t="s">
        <v>3689</v>
      </c>
      <c r="E81" s="458" t="s">
        <v>600</v>
      </c>
      <c r="F81" s="436">
        <v>464.5</v>
      </c>
      <c r="G81" s="436">
        <v>456</v>
      </c>
      <c r="H81" s="436">
        <v>472.5</v>
      </c>
      <c r="I81" s="434">
        <v>480</v>
      </c>
      <c r="J81" s="434" t="s">
        <v>3696</v>
      </c>
      <c r="K81" s="434">
        <f t="shared" ref="K81" si="80">H81-F81</f>
        <v>8</v>
      </c>
      <c r="L81" s="444">
        <f t="shared" si="78"/>
        <v>248.06250000000003</v>
      </c>
      <c r="M81" s="491">
        <f t="shared" si="79"/>
        <v>11751.9375</v>
      </c>
      <c r="N81" s="434">
        <v>1500</v>
      </c>
      <c r="O81" s="438" t="s">
        <v>599</v>
      </c>
      <c r="P81" s="465">
        <v>44140</v>
      </c>
      <c r="Q81" s="387"/>
      <c r="R81" s="343" t="s">
        <v>3186</v>
      </c>
      <c r="S81" s="40"/>
      <c r="Y81" s="40"/>
      <c r="Z81" s="40"/>
    </row>
    <row r="82" spans="1:26" s="400" customFormat="1" ht="13.9" customHeight="1">
      <c r="A82" s="500">
        <v>10</v>
      </c>
      <c r="B82" s="501">
        <v>44139</v>
      </c>
      <c r="C82" s="502"/>
      <c r="D82" s="468" t="s">
        <v>3688</v>
      </c>
      <c r="E82" s="458" t="s">
        <v>3627</v>
      </c>
      <c r="F82" s="436">
        <v>11900</v>
      </c>
      <c r="G82" s="436">
        <v>12030</v>
      </c>
      <c r="H82" s="436">
        <v>11835</v>
      </c>
      <c r="I82" s="434">
        <v>11700</v>
      </c>
      <c r="J82" s="434" t="s">
        <v>3691</v>
      </c>
      <c r="K82" s="434">
        <f>F82-H82</f>
        <v>65</v>
      </c>
      <c r="L82" s="444">
        <f t="shared" ref="L82:L83" si="81">(H82*N82)*0.035%</f>
        <v>310.66875000000005</v>
      </c>
      <c r="M82" s="491">
        <f t="shared" ref="M82:M83" si="82">(K82*N82)-L82</f>
        <v>4564.3312500000002</v>
      </c>
      <c r="N82" s="434">
        <v>75</v>
      </c>
      <c r="O82" s="438" t="s">
        <v>599</v>
      </c>
      <c r="P82" s="548">
        <v>44139</v>
      </c>
      <c r="Q82" s="387"/>
      <c r="R82" s="343" t="s">
        <v>602</v>
      </c>
      <c r="S82" s="40"/>
      <c r="Y82" s="40"/>
      <c r="Z82" s="40"/>
    </row>
    <row r="83" spans="1:26" s="400" customFormat="1" ht="13.9" customHeight="1">
      <c r="A83" s="500">
        <v>11</v>
      </c>
      <c r="B83" s="501">
        <v>44139</v>
      </c>
      <c r="C83" s="502"/>
      <c r="D83" s="468" t="s">
        <v>3642</v>
      </c>
      <c r="E83" s="458" t="s">
        <v>600</v>
      </c>
      <c r="F83" s="436">
        <v>2172</v>
      </c>
      <c r="G83" s="436">
        <v>2210</v>
      </c>
      <c r="H83" s="436">
        <v>2196.5</v>
      </c>
      <c r="I83" s="434" t="s">
        <v>3659</v>
      </c>
      <c r="J83" s="434" t="s">
        <v>3695</v>
      </c>
      <c r="K83" s="434">
        <f t="shared" ref="K83" si="83">H83-F83</f>
        <v>24.5</v>
      </c>
      <c r="L83" s="444">
        <f t="shared" si="81"/>
        <v>230.63250000000002</v>
      </c>
      <c r="M83" s="491">
        <f t="shared" si="82"/>
        <v>7119.3675000000003</v>
      </c>
      <c r="N83" s="434">
        <v>300</v>
      </c>
      <c r="O83" s="438" t="s">
        <v>599</v>
      </c>
      <c r="P83" s="465">
        <v>44140</v>
      </c>
      <c r="Q83" s="387"/>
      <c r="R83" s="343" t="s">
        <v>3186</v>
      </c>
      <c r="S83" s="40"/>
      <c r="Y83" s="40"/>
      <c r="Z83" s="40"/>
    </row>
    <row r="84" spans="1:26" s="400" customFormat="1" ht="13.9" customHeight="1">
      <c r="A84" s="500">
        <v>12</v>
      </c>
      <c r="B84" s="501">
        <v>44139</v>
      </c>
      <c r="C84" s="502"/>
      <c r="D84" s="468" t="s">
        <v>3692</v>
      </c>
      <c r="E84" s="458" t="s">
        <v>600</v>
      </c>
      <c r="F84" s="436">
        <v>2064</v>
      </c>
      <c r="G84" s="436">
        <v>2024</v>
      </c>
      <c r="H84" s="436">
        <v>2090</v>
      </c>
      <c r="I84" s="434">
        <v>2140</v>
      </c>
      <c r="J84" s="434" t="s">
        <v>3694</v>
      </c>
      <c r="K84" s="434">
        <f t="shared" ref="K84" si="84">H84-F84</f>
        <v>26</v>
      </c>
      <c r="L84" s="444">
        <f t="shared" ref="L84:L85" si="85">(H84*N84)*0.035%</f>
        <v>219.45000000000005</v>
      </c>
      <c r="M84" s="491">
        <f t="shared" ref="M84:M85" si="86">(K84*N84)-L84</f>
        <v>7580.55</v>
      </c>
      <c r="N84" s="434">
        <v>300</v>
      </c>
      <c r="O84" s="438" t="s">
        <v>599</v>
      </c>
      <c r="P84" s="465">
        <v>44140</v>
      </c>
      <c r="Q84" s="387"/>
      <c r="R84" s="343" t="s">
        <v>602</v>
      </c>
      <c r="S84" s="40"/>
      <c r="Y84" s="40"/>
      <c r="Z84" s="40"/>
    </row>
    <row r="85" spans="1:26" s="400" customFormat="1" ht="13.9" customHeight="1">
      <c r="A85" s="495">
        <v>13</v>
      </c>
      <c r="B85" s="496">
        <v>44140</v>
      </c>
      <c r="C85" s="497"/>
      <c r="D85" s="498" t="s">
        <v>3688</v>
      </c>
      <c r="E85" s="490" t="s">
        <v>3627</v>
      </c>
      <c r="F85" s="467">
        <v>12070</v>
      </c>
      <c r="G85" s="467">
        <v>12200</v>
      </c>
      <c r="H85" s="467">
        <v>12200</v>
      </c>
      <c r="I85" s="546">
        <v>11800</v>
      </c>
      <c r="J85" s="462" t="s">
        <v>3711</v>
      </c>
      <c r="K85" s="462">
        <f t="shared" ref="K85:K91" si="87">F85-H85</f>
        <v>-130</v>
      </c>
      <c r="L85" s="446">
        <f t="shared" si="85"/>
        <v>320.25000000000006</v>
      </c>
      <c r="M85" s="499">
        <f t="shared" si="86"/>
        <v>-10070.25</v>
      </c>
      <c r="N85" s="462">
        <v>75</v>
      </c>
      <c r="O85" s="432" t="s">
        <v>663</v>
      </c>
      <c r="P85" s="420">
        <v>44141</v>
      </c>
      <c r="Q85" s="387"/>
      <c r="R85" s="343" t="s">
        <v>602</v>
      </c>
      <c r="S85" s="40"/>
      <c r="Y85" s="40"/>
      <c r="Z85" s="40"/>
    </row>
    <row r="86" spans="1:26" s="400" customFormat="1" ht="13.9" customHeight="1">
      <c r="A86" s="495">
        <v>14</v>
      </c>
      <c r="B86" s="496">
        <v>44141</v>
      </c>
      <c r="C86" s="497"/>
      <c r="D86" s="498" t="s">
        <v>3712</v>
      </c>
      <c r="E86" s="490" t="s">
        <v>3627</v>
      </c>
      <c r="F86" s="467">
        <v>2003.5</v>
      </c>
      <c r="G86" s="467">
        <v>2024</v>
      </c>
      <c r="H86" s="467">
        <v>2020</v>
      </c>
      <c r="I86" s="546">
        <v>1960</v>
      </c>
      <c r="J86" s="462" t="s">
        <v>3713</v>
      </c>
      <c r="K86" s="462">
        <f t="shared" si="87"/>
        <v>-16.5</v>
      </c>
      <c r="L86" s="446">
        <f t="shared" ref="L86:L87" si="88">(H86*N86)*0.035%</f>
        <v>357.03500000000003</v>
      </c>
      <c r="M86" s="499">
        <f t="shared" ref="M86:M87" si="89">(K86*N86)-L86</f>
        <v>-8689.5349999999999</v>
      </c>
      <c r="N86" s="462">
        <v>505</v>
      </c>
      <c r="O86" s="432" t="s">
        <v>663</v>
      </c>
      <c r="P86" s="420">
        <v>44141</v>
      </c>
      <c r="Q86" s="387"/>
      <c r="R86" s="343" t="s">
        <v>602</v>
      </c>
      <c r="S86" s="40"/>
      <c r="Y86" s="40"/>
      <c r="Z86" s="40"/>
    </row>
    <row r="87" spans="1:26" s="400" customFormat="1" ht="13.9" customHeight="1">
      <c r="A87" s="495">
        <v>15</v>
      </c>
      <c r="B87" s="496">
        <v>44144</v>
      </c>
      <c r="C87" s="497"/>
      <c r="D87" s="498" t="s">
        <v>3688</v>
      </c>
      <c r="E87" s="490" t="s">
        <v>3627</v>
      </c>
      <c r="F87" s="467">
        <v>12440</v>
      </c>
      <c r="G87" s="467">
        <v>12550</v>
      </c>
      <c r="H87" s="467">
        <v>12610</v>
      </c>
      <c r="I87" s="546">
        <v>12200</v>
      </c>
      <c r="J87" s="462" t="s">
        <v>3738</v>
      </c>
      <c r="K87" s="462">
        <f t="shared" si="87"/>
        <v>-170</v>
      </c>
      <c r="L87" s="446">
        <f t="shared" si="88"/>
        <v>331.01250000000005</v>
      </c>
      <c r="M87" s="499">
        <f t="shared" si="89"/>
        <v>-13081.012500000001</v>
      </c>
      <c r="N87" s="462">
        <v>75</v>
      </c>
      <c r="O87" s="432" t="s">
        <v>663</v>
      </c>
      <c r="P87" s="420">
        <v>44145</v>
      </c>
      <c r="Q87" s="387"/>
      <c r="R87" s="343" t="s">
        <v>602</v>
      </c>
      <c r="S87" s="40"/>
      <c r="Y87" s="40"/>
      <c r="Z87" s="40"/>
    </row>
    <row r="88" spans="1:26" s="400" customFormat="1" ht="13.9" customHeight="1">
      <c r="A88" s="495">
        <v>16</v>
      </c>
      <c r="B88" s="496">
        <v>44144</v>
      </c>
      <c r="C88" s="497"/>
      <c r="D88" s="498" t="s">
        <v>3730</v>
      </c>
      <c r="E88" s="490" t="s">
        <v>3627</v>
      </c>
      <c r="F88" s="467">
        <v>220.5</v>
      </c>
      <c r="G88" s="467">
        <v>224.5</v>
      </c>
      <c r="H88" s="467">
        <v>224.25</v>
      </c>
      <c r="I88" s="546">
        <v>210</v>
      </c>
      <c r="J88" s="462" t="s">
        <v>3742</v>
      </c>
      <c r="K88" s="462">
        <f t="shared" si="87"/>
        <v>-3.75</v>
      </c>
      <c r="L88" s="446">
        <f t="shared" ref="L88:L90" si="90">(H88*N88)*0.035%</f>
        <v>235.46250000000003</v>
      </c>
      <c r="M88" s="499">
        <f t="shared" ref="M88:M89" si="91">(K88*N88)-L88</f>
        <v>-11485.4625</v>
      </c>
      <c r="N88" s="462">
        <v>3000</v>
      </c>
      <c r="O88" s="432" t="s">
        <v>663</v>
      </c>
      <c r="P88" s="420">
        <v>44145</v>
      </c>
      <c r="Q88" s="387"/>
      <c r="R88" s="343" t="s">
        <v>602</v>
      </c>
      <c r="S88" s="40"/>
      <c r="Y88" s="40"/>
      <c r="Z88" s="40"/>
    </row>
    <row r="89" spans="1:26" s="400" customFormat="1" ht="13.9" customHeight="1">
      <c r="A89" s="500">
        <v>17</v>
      </c>
      <c r="B89" s="501">
        <v>44146</v>
      </c>
      <c r="C89" s="502"/>
      <c r="D89" s="468" t="s">
        <v>3688</v>
      </c>
      <c r="E89" s="458" t="s">
        <v>3627</v>
      </c>
      <c r="F89" s="436">
        <v>11755</v>
      </c>
      <c r="G89" s="436">
        <v>11860</v>
      </c>
      <c r="H89" s="436">
        <v>11695</v>
      </c>
      <c r="I89" s="434">
        <v>11500</v>
      </c>
      <c r="J89" s="434" t="s">
        <v>3147</v>
      </c>
      <c r="K89" s="434">
        <f t="shared" si="87"/>
        <v>60</v>
      </c>
      <c r="L89" s="444">
        <f t="shared" si="90"/>
        <v>306.99375000000003</v>
      </c>
      <c r="M89" s="491">
        <f t="shared" si="91"/>
        <v>4193.0062500000004</v>
      </c>
      <c r="N89" s="434">
        <v>75</v>
      </c>
      <c r="O89" s="438" t="s">
        <v>599</v>
      </c>
      <c r="P89" s="548">
        <v>44146</v>
      </c>
      <c r="Q89" s="387"/>
      <c r="R89" s="343" t="s">
        <v>602</v>
      </c>
      <c r="S89" s="40"/>
      <c r="Y89" s="40"/>
      <c r="Z89" s="40"/>
    </row>
    <row r="90" spans="1:26" s="400" customFormat="1" ht="13.9" customHeight="1">
      <c r="A90" s="589">
        <v>18</v>
      </c>
      <c r="B90" s="587">
        <v>44146</v>
      </c>
      <c r="C90" s="502"/>
      <c r="D90" s="468" t="s">
        <v>3752</v>
      </c>
      <c r="E90" s="458" t="s">
        <v>3627</v>
      </c>
      <c r="F90" s="436">
        <v>1376</v>
      </c>
      <c r="G90" s="436">
        <v>1410</v>
      </c>
      <c r="H90" s="436">
        <v>1352</v>
      </c>
      <c r="I90" s="524">
        <v>1330</v>
      </c>
      <c r="J90" s="586" t="s">
        <v>3757</v>
      </c>
      <c r="K90" s="524">
        <f t="shared" si="87"/>
        <v>24</v>
      </c>
      <c r="L90" s="444">
        <f t="shared" si="90"/>
        <v>260.26000000000005</v>
      </c>
      <c r="M90" s="586">
        <v>12290</v>
      </c>
      <c r="N90" s="586">
        <v>550</v>
      </c>
      <c r="O90" s="586" t="s">
        <v>599</v>
      </c>
      <c r="P90" s="584">
        <v>44148</v>
      </c>
      <c r="Q90" s="387"/>
      <c r="R90" s="343" t="s">
        <v>602</v>
      </c>
      <c r="S90" s="40"/>
      <c r="Y90" s="40"/>
      <c r="Z90" s="40"/>
    </row>
    <row r="91" spans="1:26" s="400" customFormat="1" ht="13.9" customHeight="1">
      <c r="A91" s="590"/>
      <c r="B91" s="588"/>
      <c r="C91" s="502"/>
      <c r="D91" s="468" t="s">
        <v>3753</v>
      </c>
      <c r="E91" s="458" t="s">
        <v>3627</v>
      </c>
      <c r="F91" s="436">
        <v>22.5</v>
      </c>
      <c r="G91" s="436"/>
      <c r="H91" s="436">
        <v>23.5</v>
      </c>
      <c r="I91" s="524"/>
      <c r="J91" s="585"/>
      <c r="K91" s="524">
        <f t="shared" si="87"/>
        <v>-1</v>
      </c>
      <c r="L91" s="524">
        <v>100</v>
      </c>
      <c r="M91" s="585"/>
      <c r="N91" s="585"/>
      <c r="O91" s="585"/>
      <c r="P91" s="585"/>
      <c r="Q91" s="387"/>
      <c r="R91" s="343" t="s">
        <v>602</v>
      </c>
      <c r="S91" s="40"/>
      <c r="Y91" s="40"/>
      <c r="Z91" s="40"/>
    </row>
    <row r="92" spans="1:26" s="400" customFormat="1" ht="13.9" customHeight="1">
      <c r="A92" s="500">
        <v>19</v>
      </c>
      <c r="B92" s="558">
        <v>44146</v>
      </c>
      <c r="C92" s="559"/>
      <c r="D92" s="560" t="s">
        <v>3642</v>
      </c>
      <c r="E92" s="561" t="s">
        <v>600</v>
      </c>
      <c r="F92" s="562">
        <v>2171</v>
      </c>
      <c r="G92" s="562">
        <v>2130</v>
      </c>
      <c r="H92" s="562">
        <v>2194</v>
      </c>
      <c r="I92" s="563">
        <v>2250</v>
      </c>
      <c r="J92" s="563" t="s">
        <v>3757</v>
      </c>
      <c r="K92" s="563">
        <f t="shared" ref="K92:K93" si="92">H92-F92</f>
        <v>23</v>
      </c>
      <c r="L92" s="564">
        <f t="shared" ref="L92:L93" si="93">(H92*N92)*0.035%</f>
        <v>230.37000000000003</v>
      </c>
      <c r="M92" s="491">
        <f t="shared" ref="M92:M93" si="94">(K92*N92)-L92</f>
        <v>6669.63</v>
      </c>
      <c r="N92" s="434">
        <v>300</v>
      </c>
      <c r="O92" s="438" t="s">
        <v>599</v>
      </c>
      <c r="P92" s="548">
        <v>44146</v>
      </c>
      <c r="Q92" s="387"/>
      <c r="R92" s="343" t="s">
        <v>3186</v>
      </c>
      <c r="S92" s="40"/>
      <c r="Y92" s="40"/>
      <c r="Z92" s="40"/>
    </row>
    <row r="93" spans="1:26" s="400" customFormat="1" ht="13.9" customHeight="1">
      <c r="A93" s="500">
        <v>20</v>
      </c>
      <c r="B93" s="567">
        <v>44148</v>
      </c>
      <c r="C93" s="559"/>
      <c r="D93" s="560" t="s">
        <v>3770</v>
      </c>
      <c r="E93" s="561" t="s">
        <v>600</v>
      </c>
      <c r="F93" s="562">
        <v>474.5</v>
      </c>
      <c r="G93" s="562">
        <v>468</v>
      </c>
      <c r="H93" s="562">
        <v>484</v>
      </c>
      <c r="I93" s="566">
        <v>486</v>
      </c>
      <c r="J93" s="566" t="s">
        <v>3778</v>
      </c>
      <c r="K93" s="566">
        <f t="shared" si="92"/>
        <v>9.5</v>
      </c>
      <c r="L93" s="564">
        <f t="shared" si="93"/>
        <v>313.39000000000004</v>
      </c>
      <c r="M93" s="491">
        <f t="shared" si="94"/>
        <v>17261.61</v>
      </c>
      <c r="N93" s="434">
        <v>1850</v>
      </c>
      <c r="O93" s="438" t="s">
        <v>599</v>
      </c>
      <c r="P93" s="465">
        <v>44149</v>
      </c>
      <c r="Q93" s="387"/>
      <c r="R93" s="343" t="s">
        <v>602</v>
      </c>
      <c r="S93" s="40"/>
      <c r="Y93" s="40"/>
      <c r="Z93" s="40"/>
    </row>
    <row r="94" spans="1:26" s="400" customFormat="1" ht="13.9" customHeight="1">
      <c r="A94" s="500">
        <v>21</v>
      </c>
      <c r="B94" s="501">
        <v>44148</v>
      </c>
      <c r="C94" s="502"/>
      <c r="D94" s="468" t="s">
        <v>3771</v>
      </c>
      <c r="E94" s="458" t="s">
        <v>600</v>
      </c>
      <c r="F94" s="436">
        <v>168.75</v>
      </c>
      <c r="G94" s="436">
        <v>165.5</v>
      </c>
      <c r="H94" s="436">
        <v>171.25</v>
      </c>
      <c r="I94" s="434">
        <v>175</v>
      </c>
      <c r="J94" s="563" t="s">
        <v>3769</v>
      </c>
      <c r="K94" s="563">
        <f t="shared" ref="K94" si="95">H94-F94</f>
        <v>2.5</v>
      </c>
      <c r="L94" s="564">
        <f t="shared" ref="L94" si="96">(H94*N94)*0.035%</f>
        <v>215.77500000000003</v>
      </c>
      <c r="M94" s="491">
        <f t="shared" ref="M94" si="97">(K94*N94)-L94</f>
        <v>8784.2250000000004</v>
      </c>
      <c r="N94" s="434">
        <v>3600</v>
      </c>
      <c r="O94" s="438" t="s">
        <v>599</v>
      </c>
      <c r="P94" s="548">
        <v>44148</v>
      </c>
      <c r="Q94" s="387"/>
      <c r="R94" s="343" t="s">
        <v>602</v>
      </c>
      <c r="S94" s="40"/>
      <c r="Y94" s="40"/>
      <c r="Z94" s="40"/>
    </row>
    <row r="95" spans="1:26" s="400" customFormat="1" ht="13.9" customHeight="1">
      <c r="A95" s="500">
        <v>22</v>
      </c>
      <c r="B95" s="501">
        <v>44148</v>
      </c>
      <c r="C95" s="502"/>
      <c r="D95" s="468" t="s">
        <v>3653</v>
      </c>
      <c r="E95" s="458" t="s">
        <v>600</v>
      </c>
      <c r="F95" s="436">
        <v>473</v>
      </c>
      <c r="G95" s="436">
        <v>463</v>
      </c>
      <c r="H95" s="436">
        <v>482.5</v>
      </c>
      <c r="I95" s="434">
        <v>493</v>
      </c>
      <c r="J95" s="563" t="s">
        <v>3778</v>
      </c>
      <c r="K95" s="563">
        <f t="shared" ref="K95" si="98">H95-F95</f>
        <v>9.5</v>
      </c>
      <c r="L95" s="564">
        <f t="shared" ref="L95" si="99">(H95*N95)*0.035%</f>
        <v>202.65000000000003</v>
      </c>
      <c r="M95" s="491">
        <f t="shared" ref="M95" si="100">(K95*N95)-L95</f>
        <v>11197.35</v>
      </c>
      <c r="N95" s="434">
        <v>1200</v>
      </c>
      <c r="O95" s="438" t="s">
        <v>599</v>
      </c>
      <c r="P95" s="548">
        <v>44148</v>
      </c>
      <c r="Q95" s="387"/>
      <c r="R95" s="343" t="s">
        <v>3186</v>
      </c>
      <c r="S95" s="40"/>
      <c r="Y95" s="40"/>
      <c r="Z95" s="40"/>
    </row>
    <row r="96" spans="1:26" s="400" customFormat="1" ht="13.9" customHeight="1">
      <c r="A96" s="500">
        <v>23</v>
      </c>
      <c r="B96" s="501">
        <v>44148</v>
      </c>
      <c r="C96" s="502"/>
      <c r="D96" s="468" t="s">
        <v>3771</v>
      </c>
      <c r="E96" s="458" t="s">
        <v>600</v>
      </c>
      <c r="F96" s="436">
        <v>167.75</v>
      </c>
      <c r="G96" s="436">
        <v>165</v>
      </c>
      <c r="H96" s="436">
        <v>169.75</v>
      </c>
      <c r="I96" s="434">
        <v>175</v>
      </c>
      <c r="J96" s="563" t="s">
        <v>3777</v>
      </c>
      <c r="K96" s="563">
        <f t="shared" ref="K96" si="101">H96-F96</f>
        <v>2</v>
      </c>
      <c r="L96" s="564">
        <f t="shared" ref="L96:L97" si="102">(H96*N96)*0.035%</f>
        <v>213.88500000000002</v>
      </c>
      <c r="M96" s="491">
        <f t="shared" ref="M96:M97" si="103">(K96*N96)-L96</f>
        <v>6986.1149999999998</v>
      </c>
      <c r="N96" s="434">
        <v>3600</v>
      </c>
      <c r="O96" s="438" t="s">
        <v>599</v>
      </c>
      <c r="P96" s="548">
        <v>44148</v>
      </c>
      <c r="Q96" s="387"/>
      <c r="R96" s="343" t="s">
        <v>602</v>
      </c>
      <c r="S96" s="40"/>
      <c r="Y96" s="40"/>
      <c r="Z96" s="40"/>
    </row>
    <row r="97" spans="1:34" s="400" customFormat="1" ht="13.9" customHeight="1">
      <c r="A97" s="495">
        <v>24</v>
      </c>
      <c r="B97" s="496">
        <v>44152</v>
      </c>
      <c r="C97" s="497"/>
      <c r="D97" s="498" t="s">
        <v>3730</v>
      </c>
      <c r="E97" s="490" t="s">
        <v>3627</v>
      </c>
      <c r="F97" s="467">
        <v>237</v>
      </c>
      <c r="G97" s="467">
        <v>241</v>
      </c>
      <c r="H97" s="467">
        <v>240.5</v>
      </c>
      <c r="I97" s="546" t="s">
        <v>3789</v>
      </c>
      <c r="J97" s="462" t="s">
        <v>3790</v>
      </c>
      <c r="K97" s="462">
        <f t="shared" ref="K97" si="104">F97-H97</f>
        <v>-3.5</v>
      </c>
      <c r="L97" s="446">
        <f t="shared" si="102"/>
        <v>252.52500000000003</v>
      </c>
      <c r="M97" s="499">
        <f t="shared" si="103"/>
        <v>-10752.525</v>
      </c>
      <c r="N97" s="462">
        <v>3000</v>
      </c>
      <c r="O97" s="432" t="s">
        <v>663</v>
      </c>
      <c r="P97" s="543">
        <v>44152</v>
      </c>
      <c r="Q97" s="387"/>
      <c r="R97" s="343"/>
      <c r="S97" s="40"/>
      <c r="Y97" s="40"/>
      <c r="Z97" s="40"/>
    </row>
    <row r="98" spans="1:34" s="400" customFormat="1" ht="13.9" customHeight="1">
      <c r="A98" s="500">
        <v>25</v>
      </c>
      <c r="B98" s="569">
        <v>44152</v>
      </c>
      <c r="C98" s="559"/>
      <c r="D98" s="560" t="s">
        <v>3791</v>
      </c>
      <c r="E98" s="561" t="s">
        <v>600</v>
      </c>
      <c r="F98" s="562">
        <v>764</v>
      </c>
      <c r="G98" s="562">
        <v>752</v>
      </c>
      <c r="H98" s="562">
        <v>771.5</v>
      </c>
      <c r="I98" s="568">
        <v>790</v>
      </c>
      <c r="J98" s="568" t="s">
        <v>3721</v>
      </c>
      <c r="K98" s="568">
        <f t="shared" ref="K98" si="105">H98-F98</f>
        <v>7.5</v>
      </c>
      <c r="L98" s="564">
        <f t="shared" ref="L98" si="106">(H98*N98)*0.035%</f>
        <v>270.02500000000003</v>
      </c>
      <c r="M98" s="491">
        <f t="shared" ref="M98" si="107">(K98*N98)-L98</f>
        <v>7229.9750000000004</v>
      </c>
      <c r="N98" s="434">
        <v>1000</v>
      </c>
      <c r="O98" s="438" t="s">
        <v>599</v>
      </c>
      <c r="P98" s="548">
        <v>44152</v>
      </c>
      <c r="Q98" s="387"/>
      <c r="R98" s="343"/>
      <c r="S98" s="40"/>
      <c r="Y98" s="40"/>
      <c r="Z98" s="40"/>
    </row>
    <row r="99" spans="1:34" s="400" customFormat="1" ht="13.9" customHeight="1">
      <c r="A99" s="494"/>
      <c r="B99" s="565"/>
      <c r="C99" s="565"/>
      <c r="D99" s="565"/>
      <c r="E99" s="565"/>
      <c r="F99" s="565"/>
      <c r="G99" s="565"/>
      <c r="H99" s="565"/>
      <c r="I99" s="565"/>
      <c r="J99" s="565"/>
      <c r="K99" s="376"/>
      <c r="L99" s="376"/>
      <c r="M99" s="376"/>
      <c r="N99" s="376"/>
      <c r="O99" s="376"/>
      <c r="P99" s="376"/>
      <c r="Q99" s="387"/>
      <c r="R99" s="343"/>
      <c r="S99" s="40"/>
      <c r="Y99" s="40"/>
      <c r="Z99" s="40"/>
    </row>
    <row r="100" spans="1:34" s="400" customFormat="1" ht="13.9" customHeight="1">
      <c r="A100" s="494"/>
      <c r="B100" s="565"/>
      <c r="C100" s="565"/>
      <c r="D100" s="565"/>
      <c r="E100" s="565"/>
      <c r="F100" s="565"/>
      <c r="G100" s="565"/>
      <c r="H100" s="565"/>
      <c r="I100" s="565"/>
      <c r="J100" s="565"/>
      <c r="K100" s="376"/>
      <c r="L100" s="376"/>
      <c r="M100" s="376"/>
      <c r="N100" s="376"/>
      <c r="O100" s="376"/>
      <c r="P100" s="376"/>
      <c r="Q100" s="387"/>
      <c r="R100" s="343"/>
      <c r="S100" s="40"/>
      <c r="Y100" s="40"/>
      <c r="Z100" s="40"/>
    </row>
    <row r="101" spans="1:34" s="400" customFormat="1" ht="13.9" customHeight="1">
      <c r="A101" s="494"/>
      <c r="B101" s="492"/>
      <c r="C101" s="493"/>
      <c r="D101" s="484"/>
      <c r="E101" s="485"/>
      <c r="F101" s="443"/>
      <c r="G101" s="443"/>
      <c r="H101" s="443"/>
      <c r="I101" s="376"/>
      <c r="J101" s="376"/>
      <c r="K101" s="376"/>
      <c r="L101" s="376"/>
      <c r="M101" s="376"/>
      <c r="N101" s="376"/>
      <c r="O101" s="376"/>
      <c r="P101" s="376"/>
      <c r="Q101" s="387"/>
      <c r="R101" s="343"/>
      <c r="S101" s="40"/>
      <c r="Y101" s="40"/>
      <c r="Z101" s="40"/>
    </row>
    <row r="102" spans="1:34" s="400" customFormat="1" ht="13.9" customHeight="1">
      <c r="A102" s="516"/>
      <c r="B102" s="510"/>
      <c r="C102" s="517"/>
      <c r="D102" s="518"/>
      <c r="E102" s="377"/>
      <c r="F102" s="471"/>
      <c r="G102" s="471"/>
      <c r="H102" s="471"/>
      <c r="I102" s="461"/>
      <c r="J102" s="461"/>
      <c r="K102" s="461"/>
      <c r="L102" s="461"/>
      <c r="M102" s="461"/>
      <c r="N102" s="461"/>
      <c r="O102" s="461"/>
      <c r="P102" s="461"/>
      <c r="Q102" s="387"/>
      <c r="R102" s="343"/>
      <c r="S102" s="40"/>
      <c r="Y102" s="40"/>
      <c r="Z102" s="40"/>
    </row>
    <row r="103" spans="1:34" s="6" customFormat="1">
      <c r="A103" s="44"/>
      <c r="B103" s="45"/>
      <c r="C103" s="46"/>
      <c r="D103" s="47"/>
      <c r="E103" s="48"/>
      <c r="F103" s="49"/>
      <c r="G103" s="49"/>
      <c r="H103" s="49"/>
      <c r="I103" s="49"/>
      <c r="J103" s="17"/>
      <c r="K103" s="91"/>
      <c r="L103" s="91"/>
      <c r="M103" s="17"/>
      <c r="N103" s="16"/>
      <c r="O103" s="92"/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5">
      <c r="A104" s="50" t="s">
        <v>616</v>
      </c>
      <c r="B104" s="50"/>
      <c r="C104" s="50"/>
      <c r="D104" s="50"/>
      <c r="E104" s="51"/>
      <c r="F104" s="49"/>
      <c r="G104" s="49"/>
      <c r="H104" s="49"/>
      <c r="I104" s="49"/>
      <c r="J104" s="53"/>
      <c r="K104" s="12"/>
      <c r="L104" s="12"/>
      <c r="M104" s="12"/>
      <c r="N104" s="11"/>
      <c r="O104" s="53"/>
      <c r="P104" s="5"/>
      <c r="Q104" s="4"/>
      <c r="R104" s="1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38.25">
      <c r="A105" s="21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52" t="s">
        <v>609</v>
      </c>
      <c r="H105" s="21" t="s">
        <v>592</v>
      </c>
      <c r="I105" s="21" t="s">
        <v>593</v>
      </c>
      <c r="J105" s="20" t="s">
        <v>594</v>
      </c>
      <c r="K105" s="20" t="s">
        <v>617</v>
      </c>
      <c r="L105" s="63" t="s">
        <v>3630</v>
      </c>
      <c r="M105" s="77" t="s">
        <v>611</v>
      </c>
      <c r="N105" s="21" t="s">
        <v>612</v>
      </c>
      <c r="O105" s="21" t="s">
        <v>597</v>
      </c>
      <c r="P105" s="22" t="s">
        <v>598</v>
      </c>
      <c r="Q105" s="4"/>
      <c r="R105" s="1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40" customFormat="1" ht="14.25">
      <c r="A106" s="522">
        <v>1</v>
      </c>
      <c r="B106" s="523">
        <v>44134</v>
      </c>
      <c r="C106" s="523"/>
      <c r="D106" s="505" t="s">
        <v>3650</v>
      </c>
      <c r="E106" s="436" t="s">
        <v>600</v>
      </c>
      <c r="F106" s="436">
        <v>13.2</v>
      </c>
      <c r="G106" s="457">
        <v>8</v>
      </c>
      <c r="H106" s="457">
        <v>17</v>
      </c>
      <c r="I106" s="457">
        <v>22</v>
      </c>
      <c r="J106" s="524" t="s">
        <v>3660</v>
      </c>
      <c r="K106" s="524">
        <f t="shared" ref="K106" si="108">H106-F106</f>
        <v>3.8000000000000007</v>
      </c>
      <c r="L106" s="525">
        <v>100</v>
      </c>
      <c r="M106" s="524">
        <f t="shared" ref="M106" si="109">(K106*N106)-100</f>
        <v>5125.0000000000009</v>
      </c>
      <c r="N106" s="524">
        <v>1375</v>
      </c>
      <c r="O106" s="526" t="s">
        <v>599</v>
      </c>
      <c r="P106" s="465">
        <v>44137</v>
      </c>
      <c r="Q106" s="387"/>
      <c r="R106" s="343" t="s">
        <v>602</v>
      </c>
      <c r="Z106" s="400"/>
      <c r="AA106" s="400"/>
      <c r="AB106" s="400"/>
      <c r="AC106" s="400"/>
      <c r="AD106" s="400"/>
      <c r="AE106" s="400"/>
      <c r="AF106" s="400"/>
      <c r="AG106" s="400"/>
      <c r="AH106" s="400"/>
    </row>
    <row r="107" spans="1:34" s="40" customFormat="1" ht="14.25">
      <c r="A107" s="522">
        <v>2</v>
      </c>
      <c r="B107" s="523">
        <v>44137</v>
      </c>
      <c r="C107" s="523"/>
      <c r="D107" s="505" t="s">
        <v>3661</v>
      </c>
      <c r="E107" s="436" t="s">
        <v>600</v>
      </c>
      <c r="F107" s="436">
        <v>12.5</v>
      </c>
      <c r="G107" s="457">
        <v>8</v>
      </c>
      <c r="H107" s="457">
        <v>15.25</v>
      </c>
      <c r="I107" s="457">
        <v>20</v>
      </c>
      <c r="J107" s="524" t="s">
        <v>3678</v>
      </c>
      <c r="K107" s="524">
        <f t="shared" ref="K107" si="110">H107-F107</f>
        <v>2.75</v>
      </c>
      <c r="L107" s="525">
        <v>100</v>
      </c>
      <c r="M107" s="524">
        <f t="shared" ref="M107" si="111">(K107*N107)-100</f>
        <v>3612.5</v>
      </c>
      <c r="N107" s="524">
        <v>1350</v>
      </c>
      <c r="O107" s="526" t="s">
        <v>599</v>
      </c>
      <c r="P107" s="465">
        <v>44138</v>
      </c>
      <c r="Q107" s="387"/>
      <c r="R107" s="343" t="s">
        <v>602</v>
      </c>
      <c r="Z107" s="400"/>
      <c r="AA107" s="400"/>
      <c r="AB107" s="400"/>
      <c r="AC107" s="400"/>
      <c r="AD107" s="400"/>
      <c r="AE107" s="400"/>
      <c r="AF107" s="400"/>
      <c r="AG107" s="400"/>
      <c r="AH107" s="400"/>
    </row>
    <row r="108" spans="1:34" s="40" customFormat="1" ht="14.25">
      <c r="A108" s="522">
        <v>3</v>
      </c>
      <c r="B108" s="523">
        <v>44137</v>
      </c>
      <c r="C108" s="523"/>
      <c r="D108" s="505" t="s">
        <v>3665</v>
      </c>
      <c r="E108" s="436" t="s">
        <v>600</v>
      </c>
      <c r="F108" s="436">
        <v>72</v>
      </c>
      <c r="G108" s="457">
        <v>30</v>
      </c>
      <c r="H108" s="457">
        <v>82.5</v>
      </c>
      <c r="I108" s="457">
        <v>130</v>
      </c>
      <c r="J108" s="524" t="s">
        <v>3666</v>
      </c>
      <c r="K108" s="524">
        <f t="shared" ref="K108" si="112">H108-F108</f>
        <v>10.5</v>
      </c>
      <c r="L108" s="525">
        <v>100</v>
      </c>
      <c r="M108" s="524">
        <f t="shared" ref="M108" si="113">(K108*N108)-100</f>
        <v>687.5</v>
      </c>
      <c r="N108" s="524">
        <v>75</v>
      </c>
      <c r="O108" s="526" t="s">
        <v>599</v>
      </c>
      <c r="P108" s="465">
        <v>44137</v>
      </c>
      <c r="Q108" s="387"/>
      <c r="R108" s="343" t="s">
        <v>3186</v>
      </c>
      <c r="Z108" s="400"/>
      <c r="AA108" s="400"/>
      <c r="AB108" s="400"/>
      <c r="AC108" s="400"/>
      <c r="AD108" s="400"/>
      <c r="AE108" s="400"/>
      <c r="AF108" s="400"/>
      <c r="AG108" s="400"/>
      <c r="AH108" s="400"/>
    </row>
    <row r="109" spans="1:34" s="40" customFormat="1" ht="14.25">
      <c r="A109" s="544">
        <v>4</v>
      </c>
      <c r="B109" s="545">
        <v>44138</v>
      </c>
      <c r="C109" s="545"/>
      <c r="D109" s="466" t="s">
        <v>3674</v>
      </c>
      <c r="E109" s="467" t="s">
        <v>600</v>
      </c>
      <c r="F109" s="467">
        <v>105</v>
      </c>
      <c r="G109" s="541">
        <v>60</v>
      </c>
      <c r="H109" s="541">
        <v>60</v>
      </c>
      <c r="I109" s="541">
        <v>180</v>
      </c>
      <c r="J109" s="546" t="s">
        <v>3679</v>
      </c>
      <c r="K109" s="546">
        <f t="shared" ref="K109:K112" si="114">H109-F109</f>
        <v>-45</v>
      </c>
      <c r="L109" s="547">
        <v>100</v>
      </c>
      <c r="M109" s="546">
        <f t="shared" ref="M109:M112" si="115">(K109*N109)-100</f>
        <v>-3475</v>
      </c>
      <c r="N109" s="546">
        <v>75</v>
      </c>
      <c r="O109" s="432" t="s">
        <v>663</v>
      </c>
      <c r="P109" s="420">
        <v>44139</v>
      </c>
      <c r="Q109" s="387"/>
      <c r="R109" s="343" t="s">
        <v>3186</v>
      </c>
      <c r="Z109" s="400"/>
      <c r="AA109" s="400"/>
      <c r="AB109" s="400"/>
      <c r="AC109" s="400"/>
      <c r="AD109" s="400"/>
      <c r="AE109" s="400"/>
      <c r="AF109" s="400"/>
      <c r="AG109" s="400"/>
      <c r="AH109" s="400"/>
    </row>
    <row r="110" spans="1:34" s="40" customFormat="1" ht="14.25">
      <c r="A110" s="522">
        <v>5</v>
      </c>
      <c r="B110" s="523">
        <v>44140</v>
      </c>
      <c r="C110" s="523"/>
      <c r="D110" s="505" t="s">
        <v>3703</v>
      </c>
      <c r="E110" s="436" t="s">
        <v>600</v>
      </c>
      <c r="F110" s="436">
        <v>15</v>
      </c>
      <c r="G110" s="457">
        <v>10</v>
      </c>
      <c r="H110" s="457">
        <v>17.2</v>
      </c>
      <c r="I110" s="457">
        <v>23</v>
      </c>
      <c r="J110" s="524" t="s">
        <v>3704</v>
      </c>
      <c r="K110" s="524">
        <f t="shared" si="114"/>
        <v>2.1999999999999993</v>
      </c>
      <c r="L110" s="525">
        <v>100</v>
      </c>
      <c r="M110" s="524">
        <f t="shared" si="115"/>
        <v>2869.9999999999991</v>
      </c>
      <c r="N110" s="524">
        <v>1350</v>
      </c>
      <c r="O110" s="526" t="s">
        <v>599</v>
      </c>
      <c r="P110" s="548">
        <v>44140</v>
      </c>
      <c r="Q110" s="387"/>
      <c r="R110" s="343" t="s">
        <v>602</v>
      </c>
      <c r="Z110" s="400"/>
      <c r="AA110" s="400"/>
      <c r="AB110" s="400"/>
      <c r="AC110" s="400"/>
      <c r="AD110" s="400"/>
      <c r="AE110" s="400"/>
      <c r="AF110" s="400"/>
      <c r="AG110" s="400"/>
      <c r="AH110" s="400"/>
    </row>
    <row r="111" spans="1:34" s="40" customFormat="1" ht="14.25">
      <c r="A111" s="522">
        <v>6</v>
      </c>
      <c r="B111" s="523">
        <v>44140</v>
      </c>
      <c r="C111" s="523"/>
      <c r="D111" s="505" t="s">
        <v>3706</v>
      </c>
      <c r="E111" s="436" t="s">
        <v>600</v>
      </c>
      <c r="F111" s="436">
        <v>45</v>
      </c>
      <c r="G111" s="457">
        <v>29</v>
      </c>
      <c r="H111" s="457">
        <v>52</v>
      </c>
      <c r="I111" s="457">
        <v>70</v>
      </c>
      <c r="J111" s="524" t="s">
        <v>3715</v>
      </c>
      <c r="K111" s="524">
        <f t="shared" si="114"/>
        <v>7</v>
      </c>
      <c r="L111" s="525">
        <v>100</v>
      </c>
      <c r="M111" s="524">
        <f t="shared" si="115"/>
        <v>2000</v>
      </c>
      <c r="N111" s="524">
        <v>300</v>
      </c>
      <c r="O111" s="526" t="s">
        <v>599</v>
      </c>
      <c r="P111" s="465">
        <v>44141</v>
      </c>
      <c r="Q111" s="387"/>
      <c r="R111" s="343" t="s">
        <v>602</v>
      </c>
      <c r="Z111" s="400"/>
      <c r="AA111" s="400"/>
      <c r="AB111" s="400"/>
      <c r="AC111" s="400"/>
      <c r="AD111" s="400"/>
      <c r="AE111" s="400"/>
      <c r="AF111" s="400"/>
      <c r="AG111" s="400"/>
      <c r="AH111" s="400"/>
    </row>
    <row r="112" spans="1:34" s="40" customFormat="1" ht="14.25">
      <c r="A112" s="522">
        <v>7</v>
      </c>
      <c r="B112" s="523">
        <v>44141</v>
      </c>
      <c r="C112" s="523"/>
      <c r="D112" s="505" t="s">
        <v>3703</v>
      </c>
      <c r="E112" s="436" t="s">
        <v>600</v>
      </c>
      <c r="F112" s="436">
        <v>16.5</v>
      </c>
      <c r="G112" s="457">
        <v>11.5</v>
      </c>
      <c r="H112" s="457">
        <v>18.25</v>
      </c>
      <c r="I112" s="457">
        <v>25</v>
      </c>
      <c r="J112" s="524" t="s">
        <v>3722</v>
      </c>
      <c r="K112" s="524">
        <f t="shared" si="114"/>
        <v>1.75</v>
      </c>
      <c r="L112" s="525">
        <v>100</v>
      </c>
      <c r="M112" s="524">
        <f t="shared" si="115"/>
        <v>2262.5</v>
      </c>
      <c r="N112" s="524">
        <v>1350</v>
      </c>
      <c r="O112" s="526" t="s">
        <v>599</v>
      </c>
      <c r="P112" s="465">
        <v>44144</v>
      </c>
      <c r="Q112" s="387"/>
      <c r="R112" s="343" t="s">
        <v>602</v>
      </c>
      <c r="Z112" s="400"/>
      <c r="AA112" s="400"/>
      <c r="AB112" s="400"/>
      <c r="AC112" s="400"/>
      <c r="AD112" s="400"/>
      <c r="AE112" s="400"/>
      <c r="AF112" s="400"/>
      <c r="AG112" s="400"/>
      <c r="AH112" s="400"/>
    </row>
    <row r="113" spans="1:34" s="40" customFormat="1" ht="14.25">
      <c r="A113" s="522">
        <v>8</v>
      </c>
      <c r="B113" s="523">
        <v>44141</v>
      </c>
      <c r="C113" s="523"/>
      <c r="D113" s="505" t="s">
        <v>3714</v>
      </c>
      <c r="E113" s="436" t="s">
        <v>600</v>
      </c>
      <c r="F113" s="436">
        <v>46</v>
      </c>
      <c r="G113" s="457">
        <v>30</v>
      </c>
      <c r="H113" s="457">
        <v>53</v>
      </c>
      <c r="I113" s="457">
        <v>70</v>
      </c>
      <c r="J113" s="524" t="s">
        <v>3715</v>
      </c>
      <c r="K113" s="524">
        <f t="shared" ref="K113:K114" si="116">H113-F113</f>
        <v>7</v>
      </c>
      <c r="L113" s="525">
        <v>100</v>
      </c>
      <c r="M113" s="524">
        <f t="shared" ref="M113:M114" si="117">(K113*N113)-100</f>
        <v>2000</v>
      </c>
      <c r="N113" s="524">
        <v>300</v>
      </c>
      <c r="O113" s="526" t="s">
        <v>599</v>
      </c>
      <c r="P113" s="548">
        <v>44141</v>
      </c>
      <c r="Q113" s="387"/>
      <c r="R113" s="343" t="s">
        <v>3186</v>
      </c>
      <c r="Z113" s="400"/>
      <c r="AA113" s="400"/>
      <c r="AB113" s="400"/>
      <c r="AC113" s="400"/>
      <c r="AD113" s="400"/>
      <c r="AE113" s="400"/>
      <c r="AF113" s="400"/>
      <c r="AG113" s="400"/>
      <c r="AH113" s="400"/>
    </row>
    <row r="114" spans="1:34" s="6" customFormat="1" ht="14.25">
      <c r="A114" s="522">
        <v>9</v>
      </c>
      <c r="B114" s="523">
        <v>44141</v>
      </c>
      <c r="C114" s="523"/>
      <c r="D114" s="505" t="s">
        <v>3718</v>
      </c>
      <c r="E114" s="436" t="s">
        <v>600</v>
      </c>
      <c r="F114" s="436">
        <v>44.5</v>
      </c>
      <c r="G114" s="457">
        <v>29</v>
      </c>
      <c r="H114" s="457">
        <v>52</v>
      </c>
      <c r="I114" s="457">
        <v>70</v>
      </c>
      <c r="J114" s="524" t="s">
        <v>3721</v>
      </c>
      <c r="K114" s="524">
        <f t="shared" si="116"/>
        <v>7.5</v>
      </c>
      <c r="L114" s="525">
        <v>100</v>
      </c>
      <c r="M114" s="524">
        <f t="shared" si="117"/>
        <v>2150</v>
      </c>
      <c r="N114" s="524">
        <v>300</v>
      </c>
      <c r="O114" s="526" t="s">
        <v>599</v>
      </c>
      <c r="P114" s="465">
        <v>44144</v>
      </c>
      <c r="Q114" s="4"/>
      <c r="R114" s="408" t="s">
        <v>602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554" customFormat="1" ht="14.25">
      <c r="A115" s="522">
        <v>10</v>
      </c>
      <c r="B115" s="523">
        <v>44144</v>
      </c>
      <c r="C115" s="523"/>
      <c r="D115" s="505" t="s">
        <v>3723</v>
      </c>
      <c r="E115" s="436" t="s">
        <v>600</v>
      </c>
      <c r="F115" s="436">
        <v>2.4</v>
      </c>
      <c r="G115" s="457">
        <v>1</v>
      </c>
      <c r="H115" s="457">
        <v>2.95</v>
      </c>
      <c r="I115" s="457" t="s">
        <v>3724</v>
      </c>
      <c r="J115" s="524" t="s">
        <v>3737</v>
      </c>
      <c r="K115" s="524">
        <f t="shared" ref="K115:K117" si="118">H115-F115</f>
        <v>0.55000000000000027</v>
      </c>
      <c r="L115" s="525">
        <v>100</v>
      </c>
      <c r="M115" s="524">
        <f t="shared" ref="M115:M117" si="119">(K115*N115)-100</f>
        <v>1935.0000000000009</v>
      </c>
      <c r="N115" s="524">
        <v>3700</v>
      </c>
      <c r="O115" s="526" t="s">
        <v>599</v>
      </c>
      <c r="P115" s="465">
        <v>44145</v>
      </c>
      <c r="Q115" s="552"/>
      <c r="R115" s="553" t="s">
        <v>602</v>
      </c>
      <c r="Z115" s="555"/>
      <c r="AA115" s="555"/>
      <c r="AB115" s="555"/>
      <c r="AC115" s="555"/>
      <c r="AD115" s="555"/>
      <c r="AE115" s="555"/>
      <c r="AF115" s="555"/>
      <c r="AG115" s="555"/>
      <c r="AH115" s="555"/>
    </row>
    <row r="116" spans="1:34" s="554" customFormat="1" ht="14.25">
      <c r="A116" s="544">
        <v>11</v>
      </c>
      <c r="B116" s="545">
        <v>44144</v>
      </c>
      <c r="C116" s="545"/>
      <c r="D116" s="466" t="s">
        <v>3728</v>
      </c>
      <c r="E116" s="467" t="s">
        <v>600</v>
      </c>
      <c r="F116" s="467">
        <v>320</v>
      </c>
      <c r="G116" s="541">
        <v>140</v>
      </c>
      <c r="H116" s="541">
        <v>95</v>
      </c>
      <c r="I116" s="541" t="s">
        <v>3729</v>
      </c>
      <c r="J116" s="546" t="s">
        <v>3743</v>
      </c>
      <c r="K116" s="546">
        <f t="shared" si="118"/>
        <v>-225</v>
      </c>
      <c r="L116" s="547">
        <v>100</v>
      </c>
      <c r="M116" s="546">
        <f t="shared" si="119"/>
        <v>-5725</v>
      </c>
      <c r="N116" s="546">
        <v>25</v>
      </c>
      <c r="O116" s="432" t="s">
        <v>663</v>
      </c>
      <c r="P116" s="420">
        <v>44145</v>
      </c>
      <c r="Q116" s="552"/>
      <c r="R116" s="553" t="s">
        <v>602</v>
      </c>
      <c r="Z116" s="555"/>
      <c r="AA116" s="555"/>
      <c r="AB116" s="555"/>
      <c r="AC116" s="555"/>
      <c r="AD116" s="555"/>
      <c r="AE116" s="555"/>
      <c r="AF116" s="555"/>
      <c r="AG116" s="555"/>
      <c r="AH116" s="555"/>
    </row>
    <row r="117" spans="1:34" s="554" customFormat="1" ht="14.25">
      <c r="A117" s="522">
        <v>12</v>
      </c>
      <c r="B117" s="523">
        <v>44145</v>
      </c>
      <c r="C117" s="523"/>
      <c r="D117" s="505" t="s">
        <v>3661</v>
      </c>
      <c r="E117" s="436" t="s">
        <v>600</v>
      </c>
      <c r="F117" s="436">
        <v>11.5</v>
      </c>
      <c r="G117" s="457">
        <v>6.5</v>
      </c>
      <c r="H117" s="457">
        <v>13.35</v>
      </c>
      <c r="I117" s="457">
        <v>20</v>
      </c>
      <c r="J117" s="524" t="s">
        <v>3759</v>
      </c>
      <c r="K117" s="524">
        <f t="shared" si="118"/>
        <v>1.8499999999999996</v>
      </c>
      <c r="L117" s="525">
        <v>100</v>
      </c>
      <c r="M117" s="524">
        <f t="shared" si="119"/>
        <v>2397.4999999999995</v>
      </c>
      <c r="N117" s="524">
        <v>1350</v>
      </c>
      <c r="O117" s="526" t="s">
        <v>599</v>
      </c>
      <c r="P117" s="465">
        <v>44147</v>
      </c>
      <c r="Q117" s="552"/>
      <c r="R117" s="553" t="s">
        <v>602</v>
      </c>
      <c r="Z117" s="555"/>
      <c r="AA117" s="555"/>
      <c r="AB117" s="555"/>
      <c r="AC117" s="555"/>
      <c r="AD117" s="555"/>
      <c r="AE117" s="555"/>
      <c r="AF117" s="555"/>
      <c r="AG117" s="555"/>
      <c r="AH117" s="555"/>
    </row>
    <row r="118" spans="1:34" s="554" customFormat="1" ht="14.25">
      <c r="A118" s="544">
        <v>13</v>
      </c>
      <c r="B118" s="545">
        <v>44145</v>
      </c>
      <c r="C118" s="545"/>
      <c r="D118" s="466" t="s">
        <v>3728</v>
      </c>
      <c r="E118" s="467" t="s">
        <v>600</v>
      </c>
      <c r="F118" s="467">
        <v>320</v>
      </c>
      <c r="G118" s="541">
        <v>140</v>
      </c>
      <c r="H118" s="541">
        <v>140</v>
      </c>
      <c r="I118" s="541" t="s">
        <v>3729</v>
      </c>
      <c r="J118" s="546" t="s">
        <v>3739</v>
      </c>
      <c r="K118" s="546">
        <f t="shared" ref="K118:K120" si="120">H118-F118</f>
        <v>-180</v>
      </c>
      <c r="L118" s="547">
        <v>100</v>
      </c>
      <c r="M118" s="546">
        <f t="shared" ref="M118:M120" si="121">(K118*N118)-100</f>
        <v>-4600</v>
      </c>
      <c r="N118" s="546">
        <v>25</v>
      </c>
      <c r="O118" s="432" t="s">
        <v>663</v>
      </c>
      <c r="P118" s="420">
        <v>44145</v>
      </c>
      <c r="Q118" s="552"/>
      <c r="R118" s="553" t="s">
        <v>602</v>
      </c>
      <c r="Z118" s="555"/>
      <c r="AA118" s="555"/>
      <c r="AB118" s="555"/>
      <c r="AC118" s="555"/>
      <c r="AD118" s="555"/>
      <c r="AE118" s="555"/>
      <c r="AF118" s="555"/>
      <c r="AG118" s="555"/>
      <c r="AH118" s="555"/>
    </row>
    <row r="119" spans="1:34" s="554" customFormat="1" ht="14.25">
      <c r="A119" s="522">
        <v>14</v>
      </c>
      <c r="B119" s="523">
        <v>44145</v>
      </c>
      <c r="C119" s="523"/>
      <c r="D119" s="505" t="s">
        <v>3740</v>
      </c>
      <c r="E119" s="436" t="s">
        <v>600</v>
      </c>
      <c r="F119" s="436">
        <v>39.5</v>
      </c>
      <c r="G119" s="457"/>
      <c r="H119" s="457">
        <v>54</v>
      </c>
      <c r="I119" s="457">
        <v>95</v>
      </c>
      <c r="J119" s="524" t="s">
        <v>3741</v>
      </c>
      <c r="K119" s="524">
        <f t="shared" si="120"/>
        <v>14.5</v>
      </c>
      <c r="L119" s="525">
        <v>100</v>
      </c>
      <c r="M119" s="524">
        <f t="shared" si="121"/>
        <v>987.5</v>
      </c>
      <c r="N119" s="524">
        <v>75</v>
      </c>
      <c r="O119" s="526" t="s">
        <v>599</v>
      </c>
      <c r="P119" s="548">
        <v>44145</v>
      </c>
      <c r="Q119" s="552"/>
      <c r="R119" s="553" t="s">
        <v>3186</v>
      </c>
      <c r="Z119" s="555"/>
      <c r="AA119" s="555"/>
      <c r="AB119" s="555"/>
      <c r="AC119" s="555"/>
      <c r="AD119" s="555"/>
      <c r="AE119" s="555"/>
      <c r="AF119" s="555"/>
      <c r="AG119" s="555"/>
      <c r="AH119" s="555"/>
    </row>
    <row r="120" spans="1:34" s="554" customFormat="1" ht="14.25">
      <c r="A120" s="522">
        <v>15</v>
      </c>
      <c r="B120" s="523">
        <v>44146</v>
      </c>
      <c r="C120" s="523"/>
      <c r="D120" s="505" t="s">
        <v>3745</v>
      </c>
      <c r="E120" s="436" t="s">
        <v>600</v>
      </c>
      <c r="F120" s="436">
        <v>44</v>
      </c>
      <c r="G120" s="457">
        <v>29</v>
      </c>
      <c r="H120" s="457">
        <v>56.5</v>
      </c>
      <c r="I120" s="457">
        <v>70</v>
      </c>
      <c r="J120" s="524" t="s">
        <v>3683</v>
      </c>
      <c r="K120" s="524">
        <f t="shared" si="120"/>
        <v>12.5</v>
      </c>
      <c r="L120" s="525">
        <v>100</v>
      </c>
      <c r="M120" s="524">
        <f t="shared" si="121"/>
        <v>3650</v>
      </c>
      <c r="N120" s="524">
        <v>300</v>
      </c>
      <c r="O120" s="526" t="s">
        <v>599</v>
      </c>
      <c r="P120" s="465">
        <v>44147</v>
      </c>
      <c r="Q120" s="552"/>
      <c r="R120" s="553" t="s">
        <v>3186</v>
      </c>
      <c r="Z120" s="555"/>
      <c r="AA120" s="555"/>
      <c r="AB120" s="555"/>
      <c r="AC120" s="555"/>
      <c r="AD120" s="555"/>
      <c r="AE120" s="555"/>
      <c r="AF120" s="555"/>
      <c r="AG120" s="555"/>
      <c r="AH120" s="555"/>
    </row>
    <row r="121" spans="1:34" s="554" customFormat="1" ht="14.25">
      <c r="A121" s="522">
        <v>16</v>
      </c>
      <c r="B121" s="523">
        <v>44146</v>
      </c>
      <c r="C121" s="523"/>
      <c r="D121" s="505" t="s">
        <v>3746</v>
      </c>
      <c r="E121" s="436" t="s">
        <v>600</v>
      </c>
      <c r="F121" s="436">
        <v>45.5</v>
      </c>
      <c r="G121" s="457"/>
      <c r="H121" s="457">
        <v>59</v>
      </c>
      <c r="I121" s="457">
        <v>95</v>
      </c>
      <c r="J121" s="524" t="s">
        <v>3748</v>
      </c>
      <c r="K121" s="524">
        <f t="shared" ref="K121" si="122">H121-F121</f>
        <v>13.5</v>
      </c>
      <c r="L121" s="525">
        <v>100</v>
      </c>
      <c r="M121" s="524">
        <f t="shared" ref="M121" si="123">(K121*N121)-100</f>
        <v>912.5</v>
      </c>
      <c r="N121" s="524">
        <v>75</v>
      </c>
      <c r="O121" s="526" t="s">
        <v>599</v>
      </c>
      <c r="P121" s="548">
        <v>44146</v>
      </c>
      <c r="Q121" s="552"/>
      <c r="R121" s="553" t="s">
        <v>3186</v>
      </c>
      <c r="Z121" s="555"/>
      <c r="AA121" s="555"/>
      <c r="AB121" s="555"/>
      <c r="AC121" s="555"/>
      <c r="AD121" s="555"/>
      <c r="AE121" s="555"/>
      <c r="AF121" s="555"/>
      <c r="AG121" s="555"/>
      <c r="AH121" s="555"/>
    </row>
    <row r="122" spans="1:34" s="554" customFormat="1" ht="14.25">
      <c r="A122" s="522">
        <v>17</v>
      </c>
      <c r="B122" s="523">
        <v>44146</v>
      </c>
      <c r="C122" s="523"/>
      <c r="D122" s="505" t="s">
        <v>3754</v>
      </c>
      <c r="E122" s="436" t="s">
        <v>3627</v>
      </c>
      <c r="F122" s="436">
        <v>88</v>
      </c>
      <c r="G122" s="457">
        <v>140</v>
      </c>
      <c r="H122" s="457">
        <v>65</v>
      </c>
      <c r="I122" s="457">
        <v>1</v>
      </c>
      <c r="J122" s="524" t="s">
        <v>3757</v>
      </c>
      <c r="K122" s="524">
        <f>F122-H122</f>
        <v>23</v>
      </c>
      <c r="L122" s="525">
        <v>100</v>
      </c>
      <c r="M122" s="524">
        <f t="shared" ref="M122" si="124">(K122*N122)-100</f>
        <v>1625</v>
      </c>
      <c r="N122" s="524">
        <v>75</v>
      </c>
      <c r="O122" s="526" t="s">
        <v>599</v>
      </c>
      <c r="P122" s="465">
        <v>44147</v>
      </c>
      <c r="Q122" s="552"/>
      <c r="R122" s="553" t="s">
        <v>602</v>
      </c>
      <c r="Z122" s="555"/>
      <c r="AA122" s="555"/>
      <c r="AB122" s="555"/>
      <c r="AC122" s="555"/>
      <c r="AD122" s="555"/>
      <c r="AE122" s="555"/>
      <c r="AF122" s="555"/>
      <c r="AG122" s="555"/>
      <c r="AH122" s="555"/>
    </row>
    <row r="123" spans="1:34" s="554" customFormat="1" ht="14.25">
      <c r="A123" s="522">
        <v>18</v>
      </c>
      <c r="B123" s="523">
        <v>44146</v>
      </c>
      <c r="C123" s="523"/>
      <c r="D123" s="505" t="s">
        <v>3755</v>
      </c>
      <c r="E123" s="436" t="s">
        <v>600</v>
      </c>
      <c r="F123" s="436">
        <v>29</v>
      </c>
      <c r="G123" s="457"/>
      <c r="H123" s="457">
        <v>41</v>
      </c>
      <c r="I123" s="457" t="s">
        <v>3756</v>
      </c>
      <c r="J123" s="524" t="s">
        <v>3747</v>
      </c>
      <c r="K123" s="524">
        <f t="shared" ref="K123:K125" si="125">H123-F123</f>
        <v>12</v>
      </c>
      <c r="L123" s="525">
        <v>100</v>
      </c>
      <c r="M123" s="524">
        <f t="shared" ref="M123:M125" si="126">(K123*N123)-100</f>
        <v>800</v>
      </c>
      <c r="N123" s="524">
        <v>75</v>
      </c>
      <c r="O123" s="526" t="s">
        <v>599</v>
      </c>
      <c r="P123" s="548">
        <v>44146</v>
      </c>
      <c r="Q123" s="552"/>
      <c r="R123" s="553" t="s">
        <v>3186</v>
      </c>
      <c r="Z123" s="555"/>
      <c r="AA123" s="555"/>
      <c r="AB123" s="555"/>
      <c r="AC123" s="555"/>
      <c r="AD123" s="555"/>
      <c r="AE123" s="555"/>
      <c r="AF123" s="555"/>
      <c r="AG123" s="555"/>
      <c r="AH123" s="555"/>
    </row>
    <row r="124" spans="1:34" s="554" customFormat="1" ht="14.25">
      <c r="A124" s="522">
        <v>19</v>
      </c>
      <c r="B124" s="523">
        <v>44147</v>
      </c>
      <c r="C124" s="523"/>
      <c r="D124" s="505" t="s">
        <v>3760</v>
      </c>
      <c r="E124" s="436" t="s">
        <v>600</v>
      </c>
      <c r="F124" s="436">
        <v>25</v>
      </c>
      <c r="G124" s="457">
        <v>16</v>
      </c>
      <c r="H124" s="457">
        <v>30.5</v>
      </c>
      <c r="I124" s="457" t="s">
        <v>3761</v>
      </c>
      <c r="J124" s="524" t="s">
        <v>3767</v>
      </c>
      <c r="K124" s="524">
        <f t="shared" si="125"/>
        <v>5.5</v>
      </c>
      <c r="L124" s="525">
        <v>100</v>
      </c>
      <c r="M124" s="524">
        <f t="shared" si="126"/>
        <v>2925</v>
      </c>
      <c r="N124" s="524">
        <v>550</v>
      </c>
      <c r="O124" s="526" t="s">
        <v>599</v>
      </c>
      <c r="P124" s="548">
        <v>44147</v>
      </c>
      <c r="Q124" s="552"/>
      <c r="R124" s="553" t="s">
        <v>602</v>
      </c>
      <c r="Z124" s="555"/>
      <c r="AA124" s="555"/>
      <c r="AB124" s="555"/>
      <c r="AC124" s="555"/>
      <c r="AD124" s="555"/>
      <c r="AE124" s="555"/>
      <c r="AF124" s="555"/>
      <c r="AG124" s="555"/>
      <c r="AH124" s="555"/>
    </row>
    <row r="125" spans="1:34" s="554" customFormat="1" ht="14.25">
      <c r="A125" s="522">
        <v>20</v>
      </c>
      <c r="B125" s="523">
        <v>44147</v>
      </c>
      <c r="C125" s="523"/>
      <c r="D125" s="505" t="s">
        <v>3703</v>
      </c>
      <c r="E125" s="436" t="s">
        <v>600</v>
      </c>
      <c r="F125" s="436">
        <v>11.75</v>
      </c>
      <c r="G125" s="457">
        <v>6.5</v>
      </c>
      <c r="H125" s="457">
        <v>13.5</v>
      </c>
      <c r="I125" s="457">
        <v>20</v>
      </c>
      <c r="J125" s="524" t="s">
        <v>3722</v>
      </c>
      <c r="K125" s="524">
        <f t="shared" si="125"/>
        <v>1.75</v>
      </c>
      <c r="L125" s="525">
        <v>100</v>
      </c>
      <c r="M125" s="524">
        <f t="shared" si="126"/>
        <v>2262.5</v>
      </c>
      <c r="N125" s="524">
        <v>1350</v>
      </c>
      <c r="O125" s="526" t="s">
        <v>599</v>
      </c>
      <c r="P125" s="465">
        <v>44148</v>
      </c>
      <c r="Q125" s="552"/>
      <c r="R125" s="553" t="s">
        <v>602</v>
      </c>
      <c r="Z125" s="555"/>
      <c r="AA125" s="555"/>
      <c r="AB125" s="555"/>
      <c r="AC125" s="555"/>
      <c r="AD125" s="555"/>
      <c r="AE125" s="555"/>
      <c r="AF125" s="555"/>
      <c r="AG125" s="555"/>
      <c r="AH125" s="555"/>
    </row>
    <row r="126" spans="1:34" s="554" customFormat="1" ht="14.25">
      <c r="A126" s="522">
        <v>21</v>
      </c>
      <c r="B126" s="523">
        <v>44147</v>
      </c>
      <c r="C126" s="523"/>
      <c r="D126" s="505" t="s">
        <v>3760</v>
      </c>
      <c r="E126" s="436" t="s">
        <v>600</v>
      </c>
      <c r="F126" s="436">
        <v>25</v>
      </c>
      <c r="G126" s="457">
        <v>16</v>
      </c>
      <c r="H126" s="457">
        <v>27.5</v>
      </c>
      <c r="I126" s="457" t="s">
        <v>3761</v>
      </c>
      <c r="J126" s="524" t="s">
        <v>3769</v>
      </c>
      <c r="K126" s="524">
        <f t="shared" ref="K126:K127" si="127">H126-F126</f>
        <v>2.5</v>
      </c>
      <c r="L126" s="525">
        <v>100</v>
      </c>
      <c r="M126" s="524">
        <f t="shared" ref="M126:M127" si="128">(K126*N126)-100</f>
        <v>1275</v>
      </c>
      <c r="N126" s="524">
        <v>550</v>
      </c>
      <c r="O126" s="526" t="s">
        <v>599</v>
      </c>
      <c r="P126" s="465">
        <v>44148</v>
      </c>
      <c r="Q126" s="552"/>
      <c r="R126" s="553" t="s">
        <v>602</v>
      </c>
      <c r="Z126" s="555"/>
      <c r="AA126" s="555"/>
      <c r="AB126" s="555"/>
      <c r="AC126" s="555"/>
      <c r="AD126" s="555"/>
      <c r="AE126" s="555"/>
      <c r="AF126" s="555"/>
      <c r="AG126" s="555"/>
      <c r="AH126" s="555"/>
    </row>
    <row r="127" spans="1:34" s="554" customFormat="1" ht="14.25">
      <c r="A127" s="522">
        <v>22</v>
      </c>
      <c r="B127" s="523">
        <v>44148</v>
      </c>
      <c r="C127" s="523"/>
      <c r="D127" s="505" t="s">
        <v>3772</v>
      </c>
      <c r="E127" s="436" t="s">
        <v>600</v>
      </c>
      <c r="F127" s="436">
        <v>44.5</v>
      </c>
      <c r="G127" s="457">
        <v>29</v>
      </c>
      <c r="H127" s="457">
        <v>52.5</v>
      </c>
      <c r="I127" s="457">
        <v>70</v>
      </c>
      <c r="J127" s="524" t="s">
        <v>3696</v>
      </c>
      <c r="K127" s="524">
        <f t="shared" si="127"/>
        <v>8</v>
      </c>
      <c r="L127" s="525">
        <v>100</v>
      </c>
      <c r="M127" s="524">
        <f t="shared" si="128"/>
        <v>2300</v>
      </c>
      <c r="N127" s="524">
        <v>300</v>
      </c>
      <c r="O127" s="526" t="s">
        <v>599</v>
      </c>
      <c r="P127" s="548">
        <v>44148</v>
      </c>
      <c r="Q127" s="552"/>
      <c r="R127" s="553" t="s">
        <v>602</v>
      </c>
      <c r="Z127" s="555"/>
      <c r="AA127" s="555"/>
      <c r="AB127" s="555"/>
      <c r="AC127" s="555"/>
      <c r="AD127" s="555"/>
      <c r="AE127" s="555"/>
      <c r="AF127" s="555"/>
      <c r="AG127" s="555"/>
      <c r="AH127" s="555"/>
    </row>
    <row r="128" spans="1:34" s="554" customFormat="1" ht="14.25">
      <c r="A128" s="522">
        <v>23</v>
      </c>
      <c r="B128" s="501">
        <v>44148</v>
      </c>
      <c r="C128" s="502"/>
      <c r="D128" s="468" t="s">
        <v>3773</v>
      </c>
      <c r="E128" s="458" t="s">
        <v>600</v>
      </c>
      <c r="F128" s="436">
        <v>29.5</v>
      </c>
      <c r="G128" s="436">
        <v>20</v>
      </c>
      <c r="H128" s="436">
        <v>33.5</v>
      </c>
      <c r="I128" s="524">
        <v>50</v>
      </c>
      <c r="J128" s="524" t="s">
        <v>3780</v>
      </c>
      <c r="K128" s="524">
        <f t="shared" ref="K128:K129" si="129">H128-F128</f>
        <v>4</v>
      </c>
      <c r="L128" s="525">
        <v>100</v>
      </c>
      <c r="M128" s="524">
        <f t="shared" ref="M128:M130" si="130">(K128*N128)-100</f>
        <v>2100</v>
      </c>
      <c r="N128" s="524">
        <v>550</v>
      </c>
      <c r="O128" s="526" t="s">
        <v>599</v>
      </c>
      <c r="P128" s="465">
        <v>44149</v>
      </c>
      <c r="Q128" s="552"/>
      <c r="R128" s="553" t="s">
        <v>3186</v>
      </c>
      <c r="Z128" s="555"/>
      <c r="AA128" s="555"/>
      <c r="AB128" s="555"/>
      <c r="AC128" s="555"/>
      <c r="AD128" s="555"/>
      <c r="AE128" s="555"/>
      <c r="AF128" s="555"/>
      <c r="AG128" s="555"/>
      <c r="AH128" s="555"/>
    </row>
    <row r="129" spans="1:34" s="554" customFormat="1" ht="14.25">
      <c r="A129" s="544">
        <v>24</v>
      </c>
      <c r="B129" s="496">
        <v>44148</v>
      </c>
      <c r="C129" s="497"/>
      <c r="D129" s="498" t="s">
        <v>3774</v>
      </c>
      <c r="E129" s="490" t="s">
        <v>600</v>
      </c>
      <c r="F129" s="467">
        <v>44</v>
      </c>
      <c r="G129" s="467">
        <v>29</v>
      </c>
      <c r="H129" s="467">
        <v>31</v>
      </c>
      <c r="I129" s="546">
        <v>70</v>
      </c>
      <c r="J129" s="546" t="s">
        <v>3784</v>
      </c>
      <c r="K129" s="546">
        <f t="shared" si="129"/>
        <v>-13</v>
      </c>
      <c r="L129" s="547">
        <v>100</v>
      </c>
      <c r="M129" s="546">
        <f t="shared" si="130"/>
        <v>-4000</v>
      </c>
      <c r="N129" s="546">
        <v>300</v>
      </c>
      <c r="O129" s="432" t="s">
        <v>663</v>
      </c>
      <c r="P129" s="420">
        <v>44152</v>
      </c>
      <c r="Q129" s="552"/>
      <c r="R129" s="553" t="s">
        <v>602</v>
      </c>
      <c r="Z129" s="555"/>
      <c r="AA129" s="555"/>
      <c r="AB129" s="555"/>
      <c r="AC129" s="555"/>
      <c r="AD129" s="555"/>
      <c r="AE129" s="555"/>
      <c r="AF129" s="555"/>
      <c r="AG129" s="555"/>
      <c r="AH129" s="555"/>
    </row>
    <row r="130" spans="1:34" s="554" customFormat="1" ht="14.25">
      <c r="A130" s="544">
        <v>25</v>
      </c>
      <c r="B130" s="496">
        <v>44148</v>
      </c>
      <c r="C130" s="497"/>
      <c r="D130" s="498" t="s">
        <v>3775</v>
      </c>
      <c r="E130" s="490" t="s">
        <v>3627</v>
      </c>
      <c r="F130" s="467">
        <v>15</v>
      </c>
      <c r="G130" s="467">
        <v>22.5</v>
      </c>
      <c r="H130" s="467">
        <v>22</v>
      </c>
      <c r="I130" s="546">
        <v>4</v>
      </c>
      <c r="J130" s="546" t="s">
        <v>3785</v>
      </c>
      <c r="K130" s="546">
        <f>F130-H130</f>
        <v>-7</v>
      </c>
      <c r="L130" s="547">
        <v>100</v>
      </c>
      <c r="M130" s="546">
        <f t="shared" si="130"/>
        <v>-8500</v>
      </c>
      <c r="N130" s="546">
        <v>1200</v>
      </c>
      <c r="O130" s="432" t="s">
        <v>663</v>
      </c>
      <c r="P130" s="420">
        <v>44152</v>
      </c>
      <c r="Q130" s="552"/>
      <c r="R130" s="553" t="s">
        <v>602</v>
      </c>
      <c r="Z130" s="555"/>
      <c r="AA130" s="555"/>
      <c r="AB130" s="555"/>
      <c r="AC130" s="555"/>
      <c r="AD130" s="555"/>
      <c r="AE130" s="555"/>
      <c r="AF130" s="555"/>
      <c r="AG130" s="555"/>
      <c r="AH130" s="555"/>
    </row>
    <row r="131" spans="1:34" s="554" customFormat="1" ht="14.25">
      <c r="A131" s="463">
        <v>26</v>
      </c>
      <c r="B131" s="492">
        <v>44148</v>
      </c>
      <c r="C131" s="493"/>
      <c r="D131" s="484" t="s">
        <v>3661</v>
      </c>
      <c r="E131" s="485" t="s">
        <v>600</v>
      </c>
      <c r="F131" s="443" t="s">
        <v>3776</v>
      </c>
      <c r="G131" s="443">
        <v>9.5</v>
      </c>
      <c r="H131" s="443"/>
      <c r="I131" s="376">
        <v>23</v>
      </c>
      <c r="J131" s="376" t="s">
        <v>601</v>
      </c>
      <c r="K131" s="376"/>
      <c r="L131" s="476"/>
      <c r="M131" s="376"/>
      <c r="N131" s="376"/>
      <c r="O131" s="412"/>
      <c r="P131" s="481"/>
      <c r="Q131" s="552"/>
      <c r="R131" s="553" t="s">
        <v>602</v>
      </c>
      <c r="Z131" s="555"/>
      <c r="AA131" s="555"/>
      <c r="AB131" s="555"/>
      <c r="AC131" s="555"/>
      <c r="AD131" s="555"/>
      <c r="AE131" s="555"/>
      <c r="AF131" s="555"/>
      <c r="AG131" s="555"/>
      <c r="AH131" s="555"/>
    </row>
    <row r="132" spans="1:34" s="554" customFormat="1" ht="14.25">
      <c r="A132" s="463">
        <v>27</v>
      </c>
      <c r="B132" s="492">
        <v>44149</v>
      </c>
      <c r="C132" s="493"/>
      <c r="D132" s="484" t="s">
        <v>3754</v>
      </c>
      <c r="E132" s="485" t="s">
        <v>3627</v>
      </c>
      <c r="F132" s="443" t="s">
        <v>3781</v>
      </c>
      <c r="G132" s="443">
        <v>105</v>
      </c>
      <c r="H132" s="443"/>
      <c r="I132" s="376">
        <v>1</v>
      </c>
      <c r="J132" s="376" t="s">
        <v>601</v>
      </c>
      <c r="K132" s="376"/>
      <c r="L132" s="476"/>
      <c r="M132" s="376"/>
      <c r="N132" s="376"/>
      <c r="O132" s="412"/>
      <c r="P132" s="481"/>
      <c r="Q132" s="552"/>
      <c r="R132" s="553"/>
      <c r="Z132" s="555"/>
      <c r="AA132" s="555"/>
      <c r="AB132" s="555"/>
      <c r="AC132" s="555"/>
      <c r="AD132" s="555"/>
      <c r="AE132" s="555"/>
      <c r="AF132" s="555"/>
      <c r="AG132" s="555"/>
      <c r="AH132" s="555"/>
    </row>
    <row r="133" spans="1:34" s="554" customFormat="1" ht="14.25">
      <c r="A133" s="522">
        <v>28</v>
      </c>
      <c r="B133" s="501">
        <v>44152</v>
      </c>
      <c r="C133" s="502"/>
      <c r="D133" s="468" t="s">
        <v>3796</v>
      </c>
      <c r="E133" s="458" t="s">
        <v>600</v>
      </c>
      <c r="F133" s="436">
        <v>49.5</v>
      </c>
      <c r="G133" s="436">
        <v>10</v>
      </c>
      <c r="H133" s="436">
        <v>61</v>
      </c>
      <c r="I133" s="524">
        <v>120</v>
      </c>
      <c r="J133" s="524" t="s">
        <v>3671</v>
      </c>
      <c r="K133" s="524">
        <f t="shared" ref="K133" si="131">H133-F133</f>
        <v>11.5</v>
      </c>
      <c r="L133" s="525">
        <v>100</v>
      </c>
      <c r="M133" s="524">
        <f t="shared" ref="M133" si="132">(K133*N133)-100</f>
        <v>762.5</v>
      </c>
      <c r="N133" s="524">
        <v>75</v>
      </c>
      <c r="O133" s="526" t="s">
        <v>599</v>
      </c>
      <c r="P133" s="548">
        <v>44152</v>
      </c>
      <c r="Q133" s="552"/>
      <c r="R133" s="553"/>
      <c r="Z133" s="555"/>
      <c r="AA133" s="555"/>
      <c r="AB133" s="555"/>
      <c r="AC133" s="555"/>
      <c r="AD133" s="555"/>
      <c r="AE133" s="555"/>
      <c r="AF133" s="555"/>
      <c r="AG133" s="555"/>
      <c r="AH133" s="555"/>
    </row>
    <row r="134" spans="1:34" s="554" customFormat="1" ht="14.25">
      <c r="A134" s="463">
        <v>29</v>
      </c>
      <c r="B134" s="492">
        <v>44152</v>
      </c>
      <c r="C134" s="493"/>
      <c r="D134" s="484" t="s">
        <v>3796</v>
      </c>
      <c r="E134" s="485" t="s">
        <v>600</v>
      </c>
      <c r="F134" s="443" t="s">
        <v>3786</v>
      </c>
      <c r="G134" s="443">
        <v>10</v>
      </c>
      <c r="H134" s="443"/>
      <c r="I134" s="376">
        <v>120</v>
      </c>
      <c r="J134" s="376" t="s">
        <v>601</v>
      </c>
      <c r="K134" s="376"/>
      <c r="L134" s="476"/>
      <c r="M134" s="376"/>
      <c r="N134" s="376"/>
      <c r="O134" s="412"/>
      <c r="P134" s="481"/>
      <c r="Q134" s="552"/>
      <c r="R134" s="553"/>
      <c r="Z134" s="555"/>
      <c r="AA134" s="555"/>
      <c r="AB134" s="555"/>
      <c r="AC134" s="555"/>
      <c r="AD134" s="555"/>
      <c r="AE134" s="555"/>
      <c r="AF134" s="555"/>
      <c r="AG134" s="555"/>
      <c r="AH134" s="555"/>
    </row>
    <row r="135" spans="1:34" s="554" customFormat="1" ht="14.25">
      <c r="A135" s="522">
        <v>30</v>
      </c>
      <c r="B135" s="501">
        <v>44152</v>
      </c>
      <c r="C135" s="502"/>
      <c r="D135" s="468" t="s">
        <v>3773</v>
      </c>
      <c r="E135" s="458" t="s">
        <v>600</v>
      </c>
      <c r="F135" s="436">
        <v>26</v>
      </c>
      <c r="G135" s="436">
        <v>16</v>
      </c>
      <c r="H135" s="436">
        <v>31.5</v>
      </c>
      <c r="I135" s="524" t="s">
        <v>3792</v>
      </c>
      <c r="J135" s="524" t="s">
        <v>3767</v>
      </c>
      <c r="K135" s="524">
        <f t="shared" ref="K135" si="133">H135-F135</f>
        <v>5.5</v>
      </c>
      <c r="L135" s="525">
        <v>100</v>
      </c>
      <c r="M135" s="524">
        <f t="shared" ref="M135" si="134">(K135*N135)-100</f>
        <v>2925</v>
      </c>
      <c r="N135" s="524">
        <v>550</v>
      </c>
      <c r="O135" s="526" t="s">
        <v>599</v>
      </c>
      <c r="P135" s="548">
        <v>44152</v>
      </c>
      <c r="Q135" s="552"/>
      <c r="R135" s="553"/>
      <c r="Z135" s="555"/>
      <c r="AA135" s="555"/>
      <c r="AB135" s="555"/>
      <c r="AC135" s="555"/>
      <c r="AD135" s="555"/>
      <c r="AE135" s="555"/>
      <c r="AF135" s="555"/>
      <c r="AG135" s="555"/>
      <c r="AH135" s="555"/>
    </row>
    <row r="136" spans="1:34" s="554" customFormat="1" ht="14.25">
      <c r="A136" s="463">
        <v>31</v>
      </c>
      <c r="B136" s="492"/>
      <c r="C136" s="493"/>
      <c r="D136" s="484"/>
      <c r="E136" s="485"/>
      <c r="F136" s="443"/>
      <c r="G136" s="443"/>
      <c r="H136" s="443"/>
      <c r="I136" s="376"/>
      <c r="J136" s="376"/>
      <c r="K136" s="376"/>
      <c r="L136" s="476"/>
      <c r="M136" s="376"/>
      <c r="N136" s="376"/>
      <c r="O136" s="412"/>
      <c r="P136" s="481"/>
      <c r="Q136" s="552"/>
      <c r="R136" s="553"/>
      <c r="Z136" s="555"/>
      <c r="AA136" s="555"/>
      <c r="AB136" s="555"/>
      <c r="AC136" s="555"/>
      <c r="AD136" s="555"/>
      <c r="AE136" s="555"/>
      <c r="AF136" s="555"/>
      <c r="AG136" s="555"/>
      <c r="AH136" s="555"/>
    </row>
    <row r="137" spans="1:34" s="554" customFormat="1" ht="14.25">
      <c r="A137" s="463"/>
      <c r="B137" s="492"/>
      <c r="C137" s="493"/>
      <c r="D137" s="484"/>
      <c r="E137" s="485"/>
      <c r="F137" s="443"/>
      <c r="G137" s="443"/>
      <c r="H137" s="443"/>
      <c r="I137" s="376"/>
      <c r="J137" s="376"/>
      <c r="K137" s="376"/>
      <c r="L137" s="476"/>
      <c r="M137" s="376"/>
      <c r="N137" s="376"/>
      <c r="O137" s="412"/>
      <c r="P137" s="481"/>
      <c r="Q137" s="552"/>
      <c r="R137" s="553"/>
      <c r="Z137" s="555"/>
      <c r="AA137" s="555"/>
      <c r="AB137" s="555"/>
      <c r="AC137" s="555"/>
      <c r="AD137" s="555"/>
      <c r="AE137" s="555"/>
      <c r="AF137" s="555"/>
      <c r="AG137" s="555"/>
      <c r="AH137" s="555"/>
    </row>
    <row r="138" spans="1:34" s="40" customFormat="1" ht="14.25">
      <c r="A138" s="463"/>
      <c r="B138" s="441"/>
      <c r="C138" s="441"/>
      <c r="D138" s="442"/>
      <c r="E138" s="443"/>
      <c r="F138" s="443"/>
      <c r="G138" s="418"/>
      <c r="H138" s="418"/>
      <c r="I138" s="418"/>
      <c r="J138" s="376"/>
      <c r="K138" s="376"/>
      <c r="L138" s="476"/>
      <c r="M138" s="376"/>
      <c r="N138" s="376"/>
      <c r="O138" s="412"/>
      <c r="P138" s="481"/>
      <c r="Q138" s="387"/>
      <c r="R138" s="343"/>
      <c r="Z138" s="400"/>
      <c r="AA138" s="400"/>
      <c r="AB138" s="400"/>
      <c r="AC138" s="400"/>
      <c r="AD138" s="400"/>
      <c r="AE138" s="400"/>
      <c r="AF138" s="400"/>
      <c r="AG138" s="400"/>
      <c r="AH138" s="400"/>
    </row>
    <row r="139" spans="1:34" s="40" customFormat="1" ht="14.25">
      <c r="A139" s="36"/>
      <c r="B139" s="469"/>
      <c r="C139" s="469"/>
      <c r="D139" s="470"/>
      <c r="E139" s="471"/>
      <c r="F139" s="471"/>
      <c r="G139" s="472"/>
      <c r="H139" s="472"/>
      <c r="I139" s="471"/>
      <c r="J139" s="461"/>
      <c r="K139" s="461"/>
      <c r="L139" s="461"/>
      <c r="M139" s="461"/>
      <c r="N139" s="461"/>
      <c r="O139" s="461"/>
      <c r="P139" s="461"/>
      <c r="Q139" s="387"/>
      <c r="R139" s="343"/>
      <c r="Z139" s="400"/>
      <c r="AA139" s="400"/>
      <c r="AB139" s="400"/>
      <c r="AC139" s="400"/>
      <c r="AD139" s="400"/>
      <c r="AE139" s="400"/>
      <c r="AF139" s="400"/>
      <c r="AG139" s="400"/>
      <c r="AH139" s="400"/>
    </row>
    <row r="140" spans="1:34" s="40" customFormat="1" ht="14.25">
      <c r="A140" s="36"/>
      <c r="B140" s="469"/>
      <c r="C140" s="469"/>
      <c r="D140" s="470"/>
      <c r="E140" s="471"/>
      <c r="F140" s="471"/>
      <c r="G140" s="472"/>
      <c r="H140" s="472"/>
      <c r="I140" s="471"/>
      <c r="J140" s="461"/>
      <c r="K140" s="461"/>
      <c r="L140" s="461"/>
      <c r="M140" s="461"/>
      <c r="N140" s="461"/>
      <c r="O140" s="461"/>
      <c r="P140" s="461"/>
      <c r="Q140" s="387"/>
      <c r="R140" s="343"/>
      <c r="Z140" s="400"/>
      <c r="AA140" s="400"/>
      <c r="AB140" s="400"/>
      <c r="AC140" s="400"/>
      <c r="AD140" s="400"/>
      <c r="AE140" s="400"/>
      <c r="AF140" s="400"/>
      <c r="AG140" s="400"/>
      <c r="AH140" s="400"/>
    </row>
    <row r="141" spans="1:34" s="40" customFormat="1" ht="14.25">
      <c r="A141" s="36"/>
      <c r="B141" s="469"/>
      <c r="C141" s="469"/>
      <c r="D141" s="470"/>
      <c r="E141" s="471"/>
      <c r="F141" s="471"/>
      <c r="G141" s="472"/>
      <c r="H141" s="472"/>
      <c r="I141" s="471"/>
      <c r="J141" s="461"/>
      <c r="K141" s="461"/>
      <c r="L141" s="461"/>
      <c r="M141" s="461"/>
      <c r="N141" s="461"/>
      <c r="O141" s="473"/>
      <c r="P141" s="461"/>
      <c r="Q141" s="387"/>
      <c r="R141" s="343"/>
      <c r="Z141" s="400"/>
      <c r="AA141" s="400"/>
      <c r="AB141" s="400"/>
      <c r="AC141" s="400"/>
      <c r="AD141" s="400"/>
      <c r="AE141" s="400"/>
      <c r="AF141" s="400"/>
      <c r="AG141" s="400"/>
      <c r="AH141" s="400"/>
    </row>
    <row r="142" spans="1:34" s="40" customFormat="1" ht="14.25">
      <c r="A142" s="377"/>
      <c r="B142" s="378"/>
      <c r="C142" s="378"/>
      <c r="D142" s="379"/>
      <c r="E142" s="377"/>
      <c r="F142" s="401"/>
      <c r="G142" s="377"/>
      <c r="H142" s="377"/>
      <c r="I142" s="377"/>
      <c r="J142" s="378"/>
      <c r="K142" s="402"/>
      <c r="L142" s="377"/>
      <c r="M142" s="377"/>
      <c r="N142" s="377"/>
      <c r="O142" s="403"/>
      <c r="P142" s="387"/>
      <c r="Q142" s="387"/>
      <c r="R142" s="343"/>
      <c r="Z142" s="400"/>
      <c r="AA142" s="400"/>
      <c r="AB142" s="400"/>
      <c r="AC142" s="400"/>
      <c r="AD142" s="400"/>
      <c r="AE142" s="400"/>
      <c r="AF142" s="400"/>
      <c r="AG142" s="400"/>
      <c r="AH142" s="400"/>
    </row>
    <row r="143" spans="1:34" ht="15">
      <c r="A143" s="99" t="s">
        <v>618</v>
      </c>
      <c r="B143" s="100"/>
      <c r="C143" s="100"/>
      <c r="D143" s="101"/>
      <c r="E143" s="34"/>
      <c r="F143" s="32"/>
      <c r="G143" s="32"/>
      <c r="H143" s="73"/>
      <c r="I143" s="119"/>
      <c r="J143" s="120"/>
      <c r="K143" s="17"/>
      <c r="L143" s="17"/>
      <c r="M143" s="17"/>
      <c r="N143" s="11"/>
      <c r="O143" s="53"/>
      <c r="Q143" s="95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4" ht="38.25">
      <c r="A144" s="20" t="s">
        <v>16</v>
      </c>
      <c r="B144" s="21" t="s">
        <v>575</v>
      </c>
      <c r="C144" s="21"/>
      <c r="D144" s="22" t="s">
        <v>588</v>
      </c>
      <c r="E144" s="21" t="s">
        <v>589</v>
      </c>
      <c r="F144" s="21" t="s">
        <v>590</v>
      </c>
      <c r="G144" s="21" t="s">
        <v>591</v>
      </c>
      <c r="H144" s="21" t="s">
        <v>592</v>
      </c>
      <c r="I144" s="21" t="s">
        <v>593</v>
      </c>
      <c r="J144" s="20" t="s">
        <v>594</v>
      </c>
      <c r="K144" s="62" t="s">
        <v>610</v>
      </c>
      <c r="L144" s="452" t="s">
        <v>3630</v>
      </c>
      <c r="M144" s="63" t="s">
        <v>3629</v>
      </c>
      <c r="N144" s="21" t="s">
        <v>597</v>
      </c>
      <c r="O144" s="78" t="s">
        <v>598</v>
      </c>
      <c r="P144" s="97"/>
      <c r="Q144" s="11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9" s="400" customFormat="1" ht="14.25">
      <c r="A145" s="463"/>
      <c r="B145" s="441"/>
      <c r="C145" s="441"/>
      <c r="D145" s="442"/>
      <c r="E145" s="443"/>
      <c r="F145" s="443"/>
      <c r="G145" s="418"/>
      <c r="H145" s="418"/>
      <c r="I145" s="443"/>
      <c r="J145" s="486"/>
      <c r="K145" s="486"/>
      <c r="L145" s="487"/>
      <c r="M145" s="474"/>
      <c r="N145" s="411"/>
      <c r="O145" s="481"/>
      <c r="P145" s="98"/>
      <c r="Q145" s="488"/>
      <c r="R145" s="31"/>
      <c r="S145" s="482"/>
      <c r="T145" s="482"/>
      <c r="U145" s="482"/>
      <c r="V145" s="482"/>
      <c r="W145" s="482"/>
      <c r="X145" s="482"/>
      <c r="Y145" s="482"/>
      <c r="Z145" s="482"/>
    </row>
    <row r="146" spans="1:29" s="8" customFormat="1">
      <c r="A146" s="388"/>
      <c r="B146" s="389"/>
      <c r="C146" s="390"/>
      <c r="D146" s="391"/>
      <c r="E146" s="392"/>
      <c r="F146" s="392"/>
      <c r="G146" s="393"/>
      <c r="H146" s="393"/>
      <c r="I146" s="392"/>
      <c r="J146" s="394"/>
      <c r="K146" s="395"/>
      <c r="L146" s="396"/>
      <c r="M146" s="397"/>
      <c r="N146" s="398"/>
      <c r="O146" s="399"/>
      <c r="P146" s="123"/>
      <c r="Q146"/>
      <c r="R146" s="94"/>
      <c r="T146" s="57"/>
      <c r="U146" s="57"/>
      <c r="V146" s="57"/>
      <c r="W146" s="57"/>
      <c r="X146" s="57"/>
      <c r="Y146" s="57"/>
      <c r="Z146" s="57"/>
    </row>
    <row r="147" spans="1:29">
      <c r="A147" s="23" t="s">
        <v>603</v>
      </c>
      <c r="B147" s="23"/>
      <c r="C147" s="23"/>
      <c r="D147" s="23"/>
      <c r="E147" s="5"/>
      <c r="F147" s="30" t="s">
        <v>605</v>
      </c>
      <c r="G147" s="82"/>
      <c r="H147" s="82"/>
      <c r="I147" s="38"/>
      <c r="J147" s="85"/>
      <c r="K147" s="83"/>
      <c r="L147" s="84"/>
      <c r="M147" s="85"/>
      <c r="N147" s="86"/>
      <c r="O147" s="124"/>
      <c r="P147" s="11"/>
      <c r="Q147" s="16"/>
      <c r="R147" s="96"/>
      <c r="S147" s="16"/>
      <c r="T147" s="16"/>
      <c r="U147" s="16"/>
      <c r="V147" s="16"/>
      <c r="W147" s="16"/>
      <c r="X147" s="16"/>
      <c r="Y147" s="16"/>
    </row>
    <row r="148" spans="1:29">
      <c r="A148" s="29" t="s">
        <v>604</v>
      </c>
      <c r="B148" s="23"/>
      <c r="C148" s="23"/>
      <c r="D148" s="23"/>
      <c r="E148" s="32"/>
      <c r="F148" s="30" t="s">
        <v>607</v>
      </c>
      <c r="G148" s="12"/>
      <c r="H148" s="12"/>
      <c r="I148" s="12"/>
      <c r="J148" s="53"/>
      <c r="K148" s="12"/>
      <c r="L148" s="12"/>
      <c r="M148" s="12"/>
      <c r="N148" s="11"/>
      <c r="O148" s="53"/>
      <c r="Q148" s="7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9">
      <c r="A149" s="29"/>
      <c r="B149" s="23"/>
      <c r="C149" s="23"/>
      <c r="D149" s="23"/>
      <c r="E149" s="32"/>
      <c r="F149" s="30"/>
      <c r="G149" s="12"/>
      <c r="H149" s="12"/>
      <c r="I149" s="12"/>
      <c r="J149" s="53"/>
      <c r="K149" s="12"/>
      <c r="L149" s="12"/>
      <c r="M149" s="12"/>
      <c r="N149" s="11"/>
      <c r="O149" s="53"/>
      <c r="Q149" s="7"/>
      <c r="R149" s="82"/>
      <c r="S149" s="16"/>
      <c r="T149" s="16"/>
      <c r="U149" s="16"/>
      <c r="V149" s="16"/>
      <c r="W149" s="16"/>
      <c r="X149" s="16"/>
      <c r="Y149" s="16"/>
      <c r="Z149" s="16"/>
    </row>
    <row r="150" spans="1:29" ht="15">
      <c r="A150" s="11"/>
      <c r="B150" s="33" t="s">
        <v>3635</v>
      </c>
      <c r="C150" s="33"/>
      <c r="D150" s="33"/>
      <c r="E150" s="33"/>
      <c r="F150" s="34"/>
      <c r="G150" s="32"/>
      <c r="H150" s="32"/>
      <c r="I150" s="73"/>
      <c r="J150" s="74"/>
      <c r="K150" s="75"/>
      <c r="L150" s="451"/>
      <c r="M150" s="12"/>
      <c r="N150" s="11"/>
      <c r="O150" s="53"/>
      <c r="Q150" s="7"/>
      <c r="R150" s="82"/>
      <c r="S150" s="16"/>
      <c r="T150" s="16"/>
      <c r="U150" s="16"/>
      <c r="V150" s="16"/>
      <c r="W150" s="16"/>
      <c r="X150" s="16"/>
      <c r="Y150" s="16"/>
      <c r="Z150" s="16"/>
    </row>
    <row r="151" spans="1:29" ht="38.25">
      <c r="A151" s="20" t="s">
        <v>16</v>
      </c>
      <c r="B151" s="21" t="s">
        <v>575</v>
      </c>
      <c r="C151" s="21"/>
      <c r="D151" s="22" t="s">
        <v>588</v>
      </c>
      <c r="E151" s="21" t="s">
        <v>589</v>
      </c>
      <c r="F151" s="21" t="s">
        <v>590</v>
      </c>
      <c r="G151" s="21" t="s">
        <v>609</v>
      </c>
      <c r="H151" s="21" t="s">
        <v>592</v>
      </c>
      <c r="I151" s="21" t="s">
        <v>593</v>
      </c>
      <c r="J151" s="76" t="s">
        <v>594</v>
      </c>
      <c r="K151" s="62" t="s">
        <v>610</v>
      </c>
      <c r="L151" s="77" t="s">
        <v>611</v>
      </c>
      <c r="M151" s="21" t="s">
        <v>612</v>
      </c>
      <c r="N151" s="452" t="s">
        <v>3630</v>
      </c>
      <c r="O151" s="63" t="s">
        <v>3629</v>
      </c>
      <c r="P151" s="21" t="s">
        <v>597</v>
      </c>
      <c r="Q151" s="78" t="s">
        <v>598</v>
      </c>
      <c r="R151" s="82"/>
      <c r="S151" s="16"/>
      <c r="T151" s="16"/>
      <c r="U151" s="16"/>
      <c r="V151" s="16"/>
      <c r="W151" s="16"/>
      <c r="X151" s="16"/>
      <c r="Y151" s="16"/>
      <c r="Z151" s="16"/>
    </row>
    <row r="152" spans="1:29" ht="14.25">
      <c r="A152" s="382"/>
      <c r="B152" s="404"/>
      <c r="C152" s="409"/>
      <c r="D152" s="439"/>
      <c r="E152" s="410"/>
      <c r="F152" s="475"/>
      <c r="G152" s="418"/>
      <c r="H152" s="410"/>
      <c r="I152" s="406"/>
      <c r="J152" s="486"/>
      <c r="K152" s="486"/>
      <c r="L152" s="487"/>
      <c r="M152" s="485"/>
      <c r="N152" s="487"/>
      <c r="O152" s="474"/>
      <c r="P152" s="411"/>
      <c r="Q152" s="459"/>
      <c r="R152" s="483"/>
      <c r="S152" s="473"/>
      <c r="T152" s="16"/>
      <c r="U152" s="482"/>
      <c r="V152" s="482"/>
      <c r="W152" s="482"/>
      <c r="X152" s="482"/>
      <c r="Y152" s="482"/>
      <c r="Z152" s="482"/>
      <c r="AA152" s="400"/>
      <c r="AB152" s="400"/>
      <c r="AC152" s="400"/>
    </row>
    <row r="153" spans="1:29" ht="14.25">
      <c r="A153" s="382"/>
      <c r="B153" s="404"/>
      <c r="C153" s="409"/>
      <c r="D153" s="439"/>
      <c r="E153" s="410"/>
      <c r="F153" s="475"/>
      <c r="G153" s="418"/>
      <c r="H153" s="410"/>
      <c r="I153" s="406"/>
      <c r="J153" s="486"/>
      <c r="K153" s="486"/>
      <c r="L153" s="487"/>
      <c r="M153" s="485"/>
      <c r="N153" s="487"/>
      <c r="O153" s="474"/>
      <c r="P153" s="411"/>
      <c r="Q153" s="459"/>
      <c r="R153" s="483"/>
      <c r="S153" s="473"/>
      <c r="T153" s="16"/>
      <c r="U153" s="482"/>
      <c r="V153" s="482"/>
      <c r="W153" s="482"/>
      <c r="X153" s="482"/>
      <c r="Y153" s="482"/>
      <c r="Z153" s="482"/>
      <c r="AA153" s="400"/>
      <c r="AB153" s="400"/>
      <c r="AC153" s="400"/>
    </row>
    <row r="154" spans="1:29" s="400" customFormat="1" ht="14.25">
      <c r="A154" s="382"/>
      <c r="B154" s="404"/>
      <c r="C154" s="409"/>
      <c r="D154" s="439"/>
      <c r="E154" s="410"/>
      <c r="F154" s="475"/>
      <c r="G154" s="418"/>
      <c r="H154" s="410"/>
      <c r="I154" s="406"/>
      <c r="J154" s="486"/>
      <c r="K154" s="486"/>
      <c r="L154" s="487"/>
      <c r="M154" s="485"/>
      <c r="N154" s="487"/>
      <c r="O154" s="474"/>
      <c r="P154" s="411"/>
      <c r="Q154" s="459"/>
      <c r="R154" s="480"/>
      <c r="S154" s="482"/>
      <c r="T154" s="482"/>
      <c r="U154" s="482"/>
      <c r="V154" s="482"/>
      <c r="W154" s="482"/>
      <c r="X154" s="482"/>
      <c r="Y154" s="482"/>
      <c r="Z154" s="482"/>
    </row>
    <row r="155" spans="1:29" s="400" customFormat="1" ht="14.25">
      <c r="A155" s="382"/>
      <c r="B155" s="404"/>
      <c r="C155" s="409"/>
      <c r="D155" s="439"/>
      <c r="E155" s="410"/>
      <c r="F155" s="486"/>
      <c r="G155" s="443"/>
      <c r="H155" s="410"/>
      <c r="I155" s="406"/>
      <c r="J155" s="486"/>
      <c r="K155" s="486"/>
      <c r="L155" s="487"/>
      <c r="M155" s="485"/>
      <c r="N155" s="487"/>
      <c r="O155" s="474"/>
      <c r="P155" s="411"/>
      <c r="Q155" s="459"/>
      <c r="R155" s="480"/>
      <c r="S155" s="482"/>
      <c r="T155" s="482"/>
      <c r="U155" s="482"/>
      <c r="V155" s="482"/>
      <c r="W155" s="482"/>
      <c r="X155" s="482"/>
      <c r="Y155" s="482"/>
      <c r="Z155" s="482"/>
    </row>
    <row r="156" spans="1:29" s="400" customFormat="1" ht="14.25">
      <c r="A156" s="382"/>
      <c r="B156" s="404"/>
      <c r="C156" s="409"/>
      <c r="D156" s="439"/>
      <c r="E156" s="410"/>
      <c r="F156" s="486"/>
      <c r="G156" s="443"/>
      <c r="H156" s="410"/>
      <c r="I156" s="406"/>
      <c r="J156" s="486"/>
      <c r="K156" s="486"/>
      <c r="L156" s="487"/>
      <c r="M156" s="485"/>
      <c r="N156" s="487"/>
      <c r="O156" s="474"/>
      <c r="P156" s="411"/>
      <c r="Q156" s="459"/>
      <c r="R156" s="480"/>
      <c r="S156" s="482"/>
      <c r="T156" s="482"/>
      <c r="U156" s="482"/>
      <c r="V156" s="482"/>
      <c r="W156" s="482"/>
      <c r="X156" s="482"/>
      <c r="Y156" s="482"/>
      <c r="Z156" s="482"/>
    </row>
    <row r="157" spans="1:29" s="400" customFormat="1" ht="14.25">
      <c r="A157" s="382"/>
      <c r="B157" s="404"/>
      <c r="C157" s="409"/>
      <c r="D157" s="439"/>
      <c r="E157" s="410"/>
      <c r="F157" s="475"/>
      <c r="G157" s="418"/>
      <c r="H157" s="410"/>
      <c r="I157" s="406"/>
      <c r="J157" s="486"/>
      <c r="K157" s="477"/>
      <c r="L157" s="487"/>
      <c r="M157" s="485"/>
      <c r="N157" s="487"/>
      <c r="O157" s="474"/>
      <c r="P157" s="479"/>
      <c r="Q157" s="459"/>
      <c r="R157" s="480"/>
      <c r="S157" s="482"/>
      <c r="T157" s="482"/>
      <c r="U157" s="482"/>
      <c r="V157" s="482"/>
      <c r="W157" s="482"/>
      <c r="X157" s="482"/>
      <c r="Y157" s="482"/>
      <c r="Z157" s="482"/>
    </row>
    <row r="158" spans="1:29" s="400" customFormat="1" ht="14.25">
      <c r="A158" s="382"/>
      <c r="B158" s="404"/>
      <c r="C158" s="409"/>
      <c r="D158" s="439"/>
      <c r="E158" s="410"/>
      <c r="F158" s="475"/>
      <c r="G158" s="418"/>
      <c r="H158" s="410"/>
      <c r="I158" s="406"/>
      <c r="J158" s="477"/>
      <c r="K158" s="477"/>
      <c r="L158" s="477"/>
      <c r="M158" s="477"/>
      <c r="N158" s="478"/>
      <c r="O158" s="489"/>
      <c r="P158" s="479"/>
      <c r="Q158" s="459"/>
      <c r="R158" s="480"/>
      <c r="S158" s="482"/>
      <c r="T158" s="482"/>
      <c r="U158" s="482"/>
      <c r="V158" s="482"/>
      <c r="W158" s="482"/>
      <c r="X158" s="482"/>
      <c r="Y158" s="482"/>
      <c r="Z158" s="482"/>
    </row>
    <row r="159" spans="1:29" s="400" customFormat="1" ht="14.25">
      <c r="A159" s="382"/>
      <c r="B159" s="404"/>
      <c r="C159" s="409"/>
      <c r="D159" s="439"/>
      <c r="E159" s="410"/>
      <c r="F159" s="486"/>
      <c r="G159" s="443"/>
      <c r="H159" s="410"/>
      <c r="I159" s="406"/>
      <c r="J159" s="486"/>
      <c r="K159" s="486"/>
      <c r="L159" s="487"/>
      <c r="M159" s="485"/>
      <c r="N159" s="487"/>
      <c r="O159" s="474"/>
      <c r="P159" s="411"/>
      <c r="Q159" s="459"/>
      <c r="R159" s="483"/>
      <c r="S159" s="473"/>
      <c r="T159" s="482"/>
      <c r="U159" s="482"/>
      <c r="V159" s="482"/>
      <c r="W159" s="482"/>
      <c r="X159" s="482"/>
      <c r="Y159" s="482"/>
      <c r="Z159" s="482"/>
    </row>
    <row r="160" spans="1:29" s="400" customFormat="1" ht="14.25">
      <c r="A160" s="382"/>
      <c r="B160" s="404"/>
      <c r="C160" s="409"/>
      <c r="D160" s="439"/>
      <c r="E160" s="410"/>
      <c r="F160" s="475"/>
      <c r="G160" s="418"/>
      <c r="H160" s="410"/>
      <c r="I160" s="406"/>
      <c r="J160" s="376"/>
      <c r="K160" s="376"/>
      <c r="L160" s="376"/>
      <c r="M160" s="376"/>
      <c r="N160" s="476"/>
      <c r="O160" s="474"/>
      <c r="P160" s="412"/>
      <c r="Q160" s="459"/>
      <c r="R160" s="483"/>
      <c r="S160" s="473"/>
      <c r="T160" s="482"/>
      <c r="U160" s="482"/>
      <c r="V160" s="482"/>
      <c r="W160" s="482"/>
      <c r="X160" s="482"/>
      <c r="Y160" s="482"/>
      <c r="Z160" s="482"/>
    </row>
    <row r="161" spans="1:26">
      <c r="A161" s="29"/>
      <c r="B161" s="23"/>
      <c r="C161" s="23"/>
      <c r="D161" s="23"/>
      <c r="E161" s="32"/>
      <c r="F161" s="30"/>
      <c r="G161" s="12"/>
      <c r="H161" s="12"/>
      <c r="I161" s="12"/>
      <c r="J161" s="53"/>
      <c r="K161" s="12"/>
      <c r="L161" s="12"/>
      <c r="M161" s="12"/>
      <c r="N161" s="11"/>
      <c r="O161" s="53"/>
      <c r="P161" s="7"/>
      <c r="Q161" s="11"/>
      <c r="R161" s="141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9"/>
      <c r="B162" s="23"/>
      <c r="C162" s="23"/>
      <c r="D162" s="23"/>
      <c r="E162" s="32"/>
      <c r="F162" s="30"/>
      <c r="G162" s="41"/>
      <c r="H162" s="42"/>
      <c r="I162" s="82"/>
      <c r="J162" s="17"/>
      <c r="K162" s="83"/>
      <c r="L162" s="84"/>
      <c r="M162" s="85"/>
      <c r="N162" s="86"/>
      <c r="O162" s="87"/>
      <c r="P162" s="11"/>
      <c r="Q162" s="16"/>
      <c r="R162" s="141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7"/>
      <c r="B163" s="45"/>
      <c r="C163" s="102"/>
      <c r="D163" s="6"/>
      <c r="E163" s="38"/>
      <c r="F163" s="82"/>
      <c r="G163" s="41"/>
      <c r="H163" s="42"/>
      <c r="I163" s="82"/>
      <c r="J163" s="17"/>
      <c r="K163" s="83"/>
      <c r="L163" s="84"/>
      <c r="M163" s="85"/>
      <c r="N163" s="86"/>
      <c r="O163" s="87"/>
      <c r="P163" s="11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 ht="15">
      <c r="A164" s="5"/>
      <c r="B164" s="103" t="s">
        <v>619</v>
      </c>
      <c r="C164" s="103"/>
      <c r="D164" s="103"/>
      <c r="E164" s="103"/>
      <c r="F164" s="17"/>
      <c r="G164" s="17"/>
      <c r="H164" s="104"/>
      <c r="I164" s="17"/>
      <c r="J164" s="74"/>
      <c r="K164" s="75"/>
      <c r="L164" s="17"/>
      <c r="M164" s="17"/>
      <c r="N164" s="16"/>
      <c r="O164" s="98"/>
      <c r="P164" s="11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 ht="38.25">
      <c r="A165" s="20" t="s">
        <v>16</v>
      </c>
      <c r="B165" s="21" t="s">
        <v>575</v>
      </c>
      <c r="C165" s="21"/>
      <c r="D165" s="22" t="s">
        <v>588</v>
      </c>
      <c r="E165" s="21" t="s">
        <v>589</v>
      </c>
      <c r="F165" s="21" t="s">
        <v>590</v>
      </c>
      <c r="G165" s="21" t="s">
        <v>620</v>
      </c>
      <c r="H165" s="21" t="s">
        <v>621</v>
      </c>
      <c r="I165" s="21" t="s">
        <v>593</v>
      </c>
      <c r="J165" s="61" t="s">
        <v>594</v>
      </c>
      <c r="K165" s="21" t="s">
        <v>595</v>
      </c>
      <c r="L165" s="21" t="s">
        <v>596</v>
      </c>
      <c r="M165" s="21" t="s">
        <v>597</v>
      </c>
      <c r="N165" s="22" t="s">
        <v>598</v>
      </c>
      <c r="O165" s="98"/>
      <c r="P165" s="11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1</v>
      </c>
      <c r="B166" s="105">
        <v>41579</v>
      </c>
      <c r="C166" s="105"/>
      <c r="D166" s="106" t="s">
        <v>622</v>
      </c>
      <c r="E166" s="107" t="s">
        <v>623</v>
      </c>
      <c r="F166" s="108">
        <v>82</v>
      </c>
      <c r="G166" s="107" t="s">
        <v>624</v>
      </c>
      <c r="H166" s="107">
        <v>100</v>
      </c>
      <c r="I166" s="125">
        <v>100</v>
      </c>
      <c r="J166" s="126" t="s">
        <v>625</v>
      </c>
      <c r="K166" s="127">
        <f t="shared" ref="K166:K197" si="135">H166-F166</f>
        <v>18</v>
      </c>
      <c r="L166" s="128">
        <f t="shared" ref="L166:L197" si="136">K166/F166</f>
        <v>0.21951219512195122</v>
      </c>
      <c r="M166" s="129" t="s">
        <v>599</v>
      </c>
      <c r="N166" s="130">
        <v>42657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2</v>
      </c>
      <c r="B167" s="105">
        <v>41794</v>
      </c>
      <c r="C167" s="105"/>
      <c r="D167" s="106" t="s">
        <v>626</v>
      </c>
      <c r="E167" s="107" t="s">
        <v>600</v>
      </c>
      <c r="F167" s="108">
        <v>257</v>
      </c>
      <c r="G167" s="107" t="s">
        <v>624</v>
      </c>
      <c r="H167" s="107">
        <v>300</v>
      </c>
      <c r="I167" s="125">
        <v>300</v>
      </c>
      <c r="J167" s="126" t="s">
        <v>625</v>
      </c>
      <c r="K167" s="127">
        <f t="shared" si="135"/>
        <v>43</v>
      </c>
      <c r="L167" s="128">
        <f t="shared" si="136"/>
        <v>0.16731517509727625</v>
      </c>
      <c r="M167" s="129" t="s">
        <v>599</v>
      </c>
      <c r="N167" s="130">
        <v>41822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3</v>
      </c>
      <c r="B168" s="105">
        <v>41828</v>
      </c>
      <c r="C168" s="105"/>
      <c r="D168" s="106" t="s">
        <v>627</v>
      </c>
      <c r="E168" s="107" t="s">
        <v>600</v>
      </c>
      <c r="F168" s="108">
        <v>393</v>
      </c>
      <c r="G168" s="107" t="s">
        <v>624</v>
      </c>
      <c r="H168" s="107">
        <v>468</v>
      </c>
      <c r="I168" s="125">
        <v>468</v>
      </c>
      <c r="J168" s="126" t="s">
        <v>625</v>
      </c>
      <c r="K168" s="127">
        <f t="shared" si="135"/>
        <v>75</v>
      </c>
      <c r="L168" s="128">
        <f t="shared" si="136"/>
        <v>0.19083969465648856</v>
      </c>
      <c r="M168" s="129" t="s">
        <v>599</v>
      </c>
      <c r="N168" s="130">
        <v>41863</v>
      </c>
      <c r="O168" s="5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4</v>
      </c>
      <c r="B169" s="105">
        <v>41857</v>
      </c>
      <c r="C169" s="105"/>
      <c r="D169" s="106" t="s">
        <v>628</v>
      </c>
      <c r="E169" s="107" t="s">
        <v>600</v>
      </c>
      <c r="F169" s="108">
        <v>205</v>
      </c>
      <c r="G169" s="107" t="s">
        <v>624</v>
      </c>
      <c r="H169" s="107">
        <v>275</v>
      </c>
      <c r="I169" s="125">
        <v>250</v>
      </c>
      <c r="J169" s="126" t="s">
        <v>625</v>
      </c>
      <c r="K169" s="127">
        <f t="shared" si="135"/>
        <v>70</v>
      </c>
      <c r="L169" s="128">
        <f t="shared" si="136"/>
        <v>0.34146341463414637</v>
      </c>
      <c r="M169" s="129" t="s">
        <v>599</v>
      </c>
      <c r="N169" s="130">
        <v>41962</v>
      </c>
      <c r="O169" s="53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5</v>
      </c>
      <c r="B170" s="105">
        <v>41886</v>
      </c>
      <c r="C170" s="105"/>
      <c r="D170" s="106" t="s">
        <v>629</v>
      </c>
      <c r="E170" s="107" t="s">
        <v>600</v>
      </c>
      <c r="F170" s="108">
        <v>162</v>
      </c>
      <c r="G170" s="107" t="s">
        <v>624</v>
      </c>
      <c r="H170" s="107">
        <v>190</v>
      </c>
      <c r="I170" s="125">
        <v>190</v>
      </c>
      <c r="J170" s="126" t="s">
        <v>625</v>
      </c>
      <c r="K170" s="127">
        <f t="shared" si="135"/>
        <v>28</v>
      </c>
      <c r="L170" s="128">
        <f t="shared" si="136"/>
        <v>0.1728395061728395</v>
      </c>
      <c r="M170" s="129" t="s">
        <v>599</v>
      </c>
      <c r="N170" s="130">
        <v>42006</v>
      </c>
      <c r="O170" s="53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6</v>
      </c>
      <c r="B171" s="105">
        <v>41886</v>
      </c>
      <c r="C171" s="105"/>
      <c r="D171" s="106" t="s">
        <v>630</v>
      </c>
      <c r="E171" s="107" t="s">
        <v>600</v>
      </c>
      <c r="F171" s="108">
        <v>75</v>
      </c>
      <c r="G171" s="107" t="s">
        <v>624</v>
      </c>
      <c r="H171" s="107">
        <v>91.5</v>
      </c>
      <c r="I171" s="125" t="s">
        <v>631</v>
      </c>
      <c r="J171" s="126" t="s">
        <v>632</v>
      </c>
      <c r="K171" s="127">
        <f t="shared" si="135"/>
        <v>16.5</v>
      </c>
      <c r="L171" s="128">
        <f t="shared" si="136"/>
        <v>0.22</v>
      </c>
      <c r="M171" s="129" t="s">
        <v>599</v>
      </c>
      <c r="N171" s="130">
        <v>41954</v>
      </c>
      <c r="O171" s="53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7</v>
      </c>
      <c r="B172" s="105">
        <v>41913</v>
      </c>
      <c r="C172" s="105"/>
      <c r="D172" s="106" t="s">
        <v>633</v>
      </c>
      <c r="E172" s="107" t="s">
        <v>600</v>
      </c>
      <c r="F172" s="108">
        <v>850</v>
      </c>
      <c r="G172" s="107" t="s">
        <v>624</v>
      </c>
      <c r="H172" s="107">
        <v>982.5</v>
      </c>
      <c r="I172" s="125">
        <v>1050</v>
      </c>
      <c r="J172" s="126" t="s">
        <v>634</v>
      </c>
      <c r="K172" s="127">
        <f t="shared" si="135"/>
        <v>132.5</v>
      </c>
      <c r="L172" s="128">
        <f t="shared" si="136"/>
        <v>0.15588235294117647</v>
      </c>
      <c r="M172" s="129" t="s">
        <v>599</v>
      </c>
      <c r="N172" s="130">
        <v>42039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8</v>
      </c>
      <c r="B173" s="105">
        <v>41913</v>
      </c>
      <c r="C173" s="105"/>
      <c r="D173" s="106" t="s">
        <v>635</v>
      </c>
      <c r="E173" s="107" t="s">
        <v>600</v>
      </c>
      <c r="F173" s="108">
        <v>475</v>
      </c>
      <c r="G173" s="107" t="s">
        <v>624</v>
      </c>
      <c r="H173" s="107">
        <v>515</v>
      </c>
      <c r="I173" s="125">
        <v>600</v>
      </c>
      <c r="J173" s="126" t="s">
        <v>636</v>
      </c>
      <c r="K173" s="127">
        <f t="shared" si="135"/>
        <v>40</v>
      </c>
      <c r="L173" s="128">
        <f t="shared" si="136"/>
        <v>8.4210526315789472E-2</v>
      </c>
      <c r="M173" s="129" t="s">
        <v>599</v>
      </c>
      <c r="N173" s="130">
        <v>41939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9</v>
      </c>
      <c r="B174" s="105">
        <v>41913</v>
      </c>
      <c r="C174" s="105"/>
      <c r="D174" s="106" t="s">
        <v>637</v>
      </c>
      <c r="E174" s="107" t="s">
        <v>600</v>
      </c>
      <c r="F174" s="108">
        <v>86</v>
      </c>
      <c r="G174" s="107" t="s">
        <v>624</v>
      </c>
      <c r="H174" s="107">
        <v>99</v>
      </c>
      <c r="I174" s="125">
        <v>140</v>
      </c>
      <c r="J174" s="126" t="s">
        <v>638</v>
      </c>
      <c r="K174" s="127">
        <f t="shared" si="135"/>
        <v>13</v>
      </c>
      <c r="L174" s="128">
        <f t="shared" si="136"/>
        <v>0.15116279069767441</v>
      </c>
      <c r="M174" s="129" t="s">
        <v>599</v>
      </c>
      <c r="N174" s="130">
        <v>41939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10</v>
      </c>
      <c r="B175" s="105">
        <v>41926</v>
      </c>
      <c r="C175" s="105"/>
      <c r="D175" s="106" t="s">
        <v>639</v>
      </c>
      <c r="E175" s="107" t="s">
        <v>600</v>
      </c>
      <c r="F175" s="108">
        <v>496.6</v>
      </c>
      <c r="G175" s="107" t="s">
        <v>624</v>
      </c>
      <c r="H175" s="107">
        <v>621</v>
      </c>
      <c r="I175" s="125">
        <v>580</v>
      </c>
      <c r="J175" s="126" t="s">
        <v>625</v>
      </c>
      <c r="K175" s="127">
        <f t="shared" si="135"/>
        <v>124.39999999999998</v>
      </c>
      <c r="L175" s="128">
        <f t="shared" si="136"/>
        <v>0.25050342327829234</v>
      </c>
      <c r="M175" s="129" t="s">
        <v>599</v>
      </c>
      <c r="N175" s="130">
        <v>42605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11</v>
      </c>
      <c r="B176" s="105">
        <v>41926</v>
      </c>
      <c r="C176" s="105"/>
      <c r="D176" s="106" t="s">
        <v>640</v>
      </c>
      <c r="E176" s="107" t="s">
        <v>600</v>
      </c>
      <c r="F176" s="108">
        <v>2481.9</v>
      </c>
      <c r="G176" s="107" t="s">
        <v>624</v>
      </c>
      <c r="H176" s="107">
        <v>2840</v>
      </c>
      <c r="I176" s="125">
        <v>2870</v>
      </c>
      <c r="J176" s="126" t="s">
        <v>641</v>
      </c>
      <c r="K176" s="127">
        <f t="shared" si="135"/>
        <v>358.09999999999991</v>
      </c>
      <c r="L176" s="128">
        <f t="shared" si="136"/>
        <v>0.14428462065353154</v>
      </c>
      <c r="M176" s="129" t="s">
        <v>599</v>
      </c>
      <c r="N176" s="130">
        <v>42017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12</v>
      </c>
      <c r="B177" s="105">
        <v>41928</v>
      </c>
      <c r="C177" s="105"/>
      <c r="D177" s="106" t="s">
        <v>642</v>
      </c>
      <c r="E177" s="107" t="s">
        <v>600</v>
      </c>
      <c r="F177" s="108">
        <v>84.5</v>
      </c>
      <c r="G177" s="107" t="s">
        <v>624</v>
      </c>
      <c r="H177" s="107">
        <v>93</v>
      </c>
      <c r="I177" s="125">
        <v>110</v>
      </c>
      <c r="J177" s="126" t="s">
        <v>643</v>
      </c>
      <c r="K177" s="127">
        <f t="shared" si="135"/>
        <v>8.5</v>
      </c>
      <c r="L177" s="128">
        <f t="shared" si="136"/>
        <v>0.10059171597633136</v>
      </c>
      <c r="M177" s="129" t="s">
        <v>599</v>
      </c>
      <c r="N177" s="130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13</v>
      </c>
      <c r="B178" s="105">
        <v>41928</v>
      </c>
      <c r="C178" s="105"/>
      <c r="D178" s="106" t="s">
        <v>644</v>
      </c>
      <c r="E178" s="107" t="s">
        <v>600</v>
      </c>
      <c r="F178" s="108">
        <v>401</v>
      </c>
      <c r="G178" s="107" t="s">
        <v>624</v>
      </c>
      <c r="H178" s="107">
        <v>428</v>
      </c>
      <c r="I178" s="125">
        <v>450</v>
      </c>
      <c r="J178" s="126" t="s">
        <v>645</v>
      </c>
      <c r="K178" s="127">
        <f t="shared" si="135"/>
        <v>27</v>
      </c>
      <c r="L178" s="128">
        <f t="shared" si="136"/>
        <v>6.7331670822942641E-2</v>
      </c>
      <c r="M178" s="129" t="s">
        <v>599</v>
      </c>
      <c r="N178" s="130">
        <v>42020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14</v>
      </c>
      <c r="B179" s="105">
        <v>41928</v>
      </c>
      <c r="C179" s="105"/>
      <c r="D179" s="106" t="s">
        <v>646</v>
      </c>
      <c r="E179" s="107" t="s">
        <v>600</v>
      </c>
      <c r="F179" s="108">
        <v>101</v>
      </c>
      <c r="G179" s="107" t="s">
        <v>624</v>
      </c>
      <c r="H179" s="107">
        <v>112</v>
      </c>
      <c r="I179" s="125">
        <v>120</v>
      </c>
      <c r="J179" s="126" t="s">
        <v>647</v>
      </c>
      <c r="K179" s="127">
        <f t="shared" si="135"/>
        <v>11</v>
      </c>
      <c r="L179" s="128">
        <f t="shared" si="136"/>
        <v>0.10891089108910891</v>
      </c>
      <c r="M179" s="129" t="s">
        <v>599</v>
      </c>
      <c r="N179" s="130">
        <v>41939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15</v>
      </c>
      <c r="B180" s="105">
        <v>41954</v>
      </c>
      <c r="C180" s="105"/>
      <c r="D180" s="106" t="s">
        <v>648</v>
      </c>
      <c r="E180" s="107" t="s">
        <v>600</v>
      </c>
      <c r="F180" s="108">
        <v>59</v>
      </c>
      <c r="G180" s="107" t="s">
        <v>624</v>
      </c>
      <c r="H180" s="107">
        <v>76</v>
      </c>
      <c r="I180" s="125">
        <v>76</v>
      </c>
      <c r="J180" s="126" t="s">
        <v>625</v>
      </c>
      <c r="K180" s="127">
        <f t="shared" si="135"/>
        <v>17</v>
      </c>
      <c r="L180" s="128">
        <f t="shared" si="136"/>
        <v>0.28813559322033899</v>
      </c>
      <c r="M180" s="129" t="s">
        <v>599</v>
      </c>
      <c r="N180" s="130">
        <v>43032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16</v>
      </c>
      <c r="B181" s="105">
        <v>41954</v>
      </c>
      <c r="C181" s="105"/>
      <c r="D181" s="106" t="s">
        <v>637</v>
      </c>
      <c r="E181" s="107" t="s">
        <v>600</v>
      </c>
      <c r="F181" s="108">
        <v>99</v>
      </c>
      <c r="G181" s="107" t="s">
        <v>624</v>
      </c>
      <c r="H181" s="107">
        <v>120</v>
      </c>
      <c r="I181" s="125">
        <v>120</v>
      </c>
      <c r="J181" s="126" t="s">
        <v>649</v>
      </c>
      <c r="K181" s="127">
        <f t="shared" si="135"/>
        <v>21</v>
      </c>
      <c r="L181" s="128">
        <f t="shared" si="136"/>
        <v>0.21212121212121213</v>
      </c>
      <c r="M181" s="129" t="s">
        <v>599</v>
      </c>
      <c r="N181" s="130">
        <v>41960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17</v>
      </c>
      <c r="B182" s="105">
        <v>41956</v>
      </c>
      <c r="C182" s="105"/>
      <c r="D182" s="106" t="s">
        <v>650</v>
      </c>
      <c r="E182" s="107" t="s">
        <v>600</v>
      </c>
      <c r="F182" s="108">
        <v>22</v>
      </c>
      <c r="G182" s="107" t="s">
        <v>624</v>
      </c>
      <c r="H182" s="107">
        <v>33.549999999999997</v>
      </c>
      <c r="I182" s="125">
        <v>32</v>
      </c>
      <c r="J182" s="126" t="s">
        <v>651</v>
      </c>
      <c r="K182" s="127">
        <f t="shared" si="135"/>
        <v>11.549999999999997</v>
      </c>
      <c r="L182" s="128">
        <f t="shared" si="136"/>
        <v>0.52499999999999991</v>
      </c>
      <c r="M182" s="129" t="s">
        <v>599</v>
      </c>
      <c r="N182" s="130">
        <v>42188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18</v>
      </c>
      <c r="B183" s="105">
        <v>41976</v>
      </c>
      <c r="C183" s="105"/>
      <c r="D183" s="106" t="s">
        <v>652</v>
      </c>
      <c r="E183" s="107" t="s">
        <v>600</v>
      </c>
      <c r="F183" s="108">
        <v>440</v>
      </c>
      <c r="G183" s="107" t="s">
        <v>624</v>
      </c>
      <c r="H183" s="107">
        <v>520</v>
      </c>
      <c r="I183" s="125">
        <v>520</v>
      </c>
      <c r="J183" s="126" t="s">
        <v>653</v>
      </c>
      <c r="K183" s="127">
        <f t="shared" si="135"/>
        <v>80</v>
      </c>
      <c r="L183" s="128">
        <f t="shared" si="136"/>
        <v>0.18181818181818182</v>
      </c>
      <c r="M183" s="129" t="s">
        <v>599</v>
      </c>
      <c r="N183" s="130">
        <v>42208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19</v>
      </c>
      <c r="B184" s="105">
        <v>41976</v>
      </c>
      <c r="C184" s="105"/>
      <c r="D184" s="106" t="s">
        <v>654</v>
      </c>
      <c r="E184" s="107" t="s">
        <v>600</v>
      </c>
      <c r="F184" s="108">
        <v>360</v>
      </c>
      <c r="G184" s="107" t="s">
        <v>624</v>
      </c>
      <c r="H184" s="107">
        <v>427</v>
      </c>
      <c r="I184" s="125">
        <v>425</v>
      </c>
      <c r="J184" s="126" t="s">
        <v>655</v>
      </c>
      <c r="K184" s="127">
        <f t="shared" si="135"/>
        <v>67</v>
      </c>
      <c r="L184" s="128">
        <f t="shared" si="136"/>
        <v>0.18611111111111112</v>
      </c>
      <c r="M184" s="129" t="s">
        <v>599</v>
      </c>
      <c r="N184" s="130">
        <v>42058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20</v>
      </c>
      <c r="B185" s="105">
        <v>42012</v>
      </c>
      <c r="C185" s="105"/>
      <c r="D185" s="106" t="s">
        <v>656</v>
      </c>
      <c r="E185" s="107" t="s">
        <v>600</v>
      </c>
      <c r="F185" s="108">
        <v>360</v>
      </c>
      <c r="G185" s="107" t="s">
        <v>624</v>
      </c>
      <c r="H185" s="107">
        <v>455</v>
      </c>
      <c r="I185" s="125">
        <v>420</v>
      </c>
      <c r="J185" s="126" t="s">
        <v>657</v>
      </c>
      <c r="K185" s="127">
        <f t="shared" si="135"/>
        <v>95</v>
      </c>
      <c r="L185" s="128">
        <f t="shared" si="136"/>
        <v>0.2638888888888889</v>
      </c>
      <c r="M185" s="129" t="s">
        <v>599</v>
      </c>
      <c r="N185" s="130">
        <v>42024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21</v>
      </c>
      <c r="B186" s="105">
        <v>42012</v>
      </c>
      <c r="C186" s="105"/>
      <c r="D186" s="106" t="s">
        <v>658</v>
      </c>
      <c r="E186" s="107" t="s">
        <v>600</v>
      </c>
      <c r="F186" s="108">
        <v>130</v>
      </c>
      <c r="G186" s="107"/>
      <c r="H186" s="107">
        <v>175.5</v>
      </c>
      <c r="I186" s="125">
        <v>165</v>
      </c>
      <c r="J186" s="126" t="s">
        <v>659</v>
      </c>
      <c r="K186" s="127">
        <f t="shared" si="135"/>
        <v>45.5</v>
      </c>
      <c r="L186" s="128">
        <f t="shared" si="136"/>
        <v>0.35</v>
      </c>
      <c r="M186" s="129" t="s">
        <v>599</v>
      </c>
      <c r="N186" s="130">
        <v>43088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22</v>
      </c>
      <c r="B187" s="105">
        <v>42040</v>
      </c>
      <c r="C187" s="105"/>
      <c r="D187" s="106" t="s">
        <v>390</v>
      </c>
      <c r="E187" s="107" t="s">
        <v>623</v>
      </c>
      <c r="F187" s="108">
        <v>98</v>
      </c>
      <c r="G187" s="107"/>
      <c r="H187" s="107">
        <v>120</v>
      </c>
      <c r="I187" s="125">
        <v>120</v>
      </c>
      <c r="J187" s="126" t="s">
        <v>625</v>
      </c>
      <c r="K187" s="127">
        <f t="shared" si="135"/>
        <v>22</v>
      </c>
      <c r="L187" s="128">
        <f t="shared" si="136"/>
        <v>0.22448979591836735</v>
      </c>
      <c r="M187" s="129" t="s">
        <v>599</v>
      </c>
      <c r="N187" s="130">
        <v>42753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23</v>
      </c>
      <c r="B188" s="105">
        <v>42040</v>
      </c>
      <c r="C188" s="105"/>
      <c r="D188" s="106" t="s">
        <v>660</v>
      </c>
      <c r="E188" s="107" t="s">
        <v>623</v>
      </c>
      <c r="F188" s="108">
        <v>196</v>
      </c>
      <c r="G188" s="107"/>
      <c r="H188" s="107">
        <v>262</v>
      </c>
      <c r="I188" s="125">
        <v>255</v>
      </c>
      <c r="J188" s="126" t="s">
        <v>625</v>
      </c>
      <c r="K188" s="127">
        <f t="shared" si="135"/>
        <v>66</v>
      </c>
      <c r="L188" s="128">
        <f t="shared" si="136"/>
        <v>0.33673469387755101</v>
      </c>
      <c r="M188" s="129" t="s">
        <v>599</v>
      </c>
      <c r="N188" s="130">
        <v>42599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24</v>
      </c>
      <c r="B189" s="109">
        <v>42067</v>
      </c>
      <c r="C189" s="109"/>
      <c r="D189" s="110" t="s">
        <v>389</v>
      </c>
      <c r="E189" s="111" t="s">
        <v>623</v>
      </c>
      <c r="F189" s="112">
        <v>235</v>
      </c>
      <c r="G189" s="112"/>
      <c r="H189" s="113">
        <v>77</v>
      </c>
      <c r="I189" s="131" t="s">
        <v>661</v>
      </c>
      <c r="J189" s="132" t="s">
        <v>662</v>
      </c>
      <c r="K189" s="133">
        <f t="shared" si="135"/>
        <v>-158</v>
      </c>
      <c r="L189" s="134">
        <f t="shared" si="136"/>
        <v>-0.67234042553191486</v>
      </c>
      <c r="M189" s="135" t="s">
        <v>663</v>
      </c>
      <c r="N189" s="136">
        <v>43522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25</v>
      </c>
      <c r="B190" s="105">
        <v>42067</v>
      </c>
      <c r="C190" s="105"/>
      <c r="D190" s="106" t="s">
        <v>481</v>
      </c>
      <c r="E190" s="107" t="s">
        <v>623</v>
      </c>
      <c r="F190" s="108">
        <v>185</v>
      </c>
      <c r="G190" s="107"/>
      <c r="H190" s="107">
        <v>224</v>
      </c>
      <c r="I190" s="125" t="s">
        <v>664</v>
      </c>
      <c r="J190" s="126" t="s">
        <v>625</v>
      </c>
      <c r="K190" s="127">
        <f t="shared" si="135"/>
        <v>39</v>
      </c>
      <c r="L190" s="128">
        <f t="shared" si="136"/>
        <v>0.21081081081081082</v>
      </c>
      <c r="M190" s="129" t="s">
        <v>599</v>
      </c>
      <c r="N190" s="130">
        <v>42647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3">
        <v>26</v>
      </c>
      <c r="B191" s="114">
        <v>42090</v>
      </c>
      <c r="C191" s="114"/>
      <c r="D191" s="115" t="s">
        <v>665</v>
      </c>
      <c r="E191" s="116" t="s">
        <v>623</v>
      </c>
      <c r="F191" s="117">
        <v>49.5</v>
      </c>
      <c r="G191" s="118"/>
      <c r="H191" s="118">
        <v>15.85</v>
      </c>
      <c r="I191" s="118">
        <v>67</v>
      </c>
      <c r="J191" s="137" t="s">
        <v>666</v>
      </c>
      <c r="K191" s="118">
        <f t="shared" si="135"/>
        <v>-33.65</v>
      </c>
      <c r="L191" s="138">
        <f t="shared" si="136"/>
        <v>-0.67979797979797973</v>
      </c>
      <c r="M191" s="135" t="s">
        <v>663</v>
      </c>
      <c r="N191" s="139">
        <v>43627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27</v>
      </c>
      <c r="B192" s="105">
        <v>42093</v>
      </c>
      <c r="C192" s="105"/>
      <c r="D192" s="106" t="s">
        <v>667</v>
      </c>
      <c r="E192" s="107" t="s">
        <v>623</v>
      </c>
      <c r="F192" s="108">
        <v>183.5</v>
      </c>
      <c r="G192" s="107"/>
      <c r="H192" s="107">
        <v>219</v>
      </c>
      <c r="I192" s="125">
        <v>218</v>
      </c>
      <c r="J192" s="126" t="s">
        <v>668</v>
      </c>
      <c r="K192" s="127">
        <f t="shared" si="135"/>
        <v>35.5</v>
      </c>
      <c r="L192" s="128">
        <f t="shared" si="136"/>
        <v>0.19346049046321526</v>
      </c>
      <c r="M192" s="129" t="s">
        <v>599</v>
      </c>
      <c r="N192" s="130">
        <v>42103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28</v>
      </c>
      <c r="B193" s="105">
        <v>42114</v>
      </c>
      <c r="C193" s="105"/>
      <c r="D193" s="106" t="s">
        <v>669</v>
      </c>
      <c r="E193" s="107" t="s">
        <v>623</v>
      </c>
      <c r="F193" s="108">
        <f>(227+237)/2</f>
        <v>232</v>
      </c>
      <c r="G193" s="107"/>
      <c r="H193" s="107">
        <v>298</v>
      </c>
      <c r="I193" s="125">
        <v>298</v>
      </c>
      <c r="J193" s="126" t="s">
        <v>625</v>
      </c>
      <c r="K193" s="127">
        <f t="shared" si="135"/>
        <v>66</v>
      </c>
      <c r="L193" s="128">
        <f t="shared" si="136"/>
        <v>0.28448275862068967</v>
      </c>
      <c r="M193" s="129" t="s">
        <v>599</v>
      </c>
      <c r="N193" s="130">
        <v>42823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29</v>
      </c>
      <c r="B194" s="105">
        <v>42128</v>
      </c>
      <c r="C194" s="105"/>
      <c r="D194" s="106" t="s">
        <v>670</v>
      </c>
      <c r="E194" s="107" t="s">
        <v>600</v>
      </c>
      <c r="F194" s="108">
        <v>385</v>
      </c>
      <c r="G194" s="107"/>
      <c r="H194" s="107">
        <f>212.5+331</f>
        <v>543.5</v>
      </c>
      <c r="I194" s="125">
        <v>510</v>
      </c>
      <c r="J194" s="126" t="s">
        <v>671</v>
      </c>
      <c r="K194" s="127">
        <f t="shared" si="135"/>
        <v>158.5</v>
      </c>
      <c r="L194" s="128">
        <f t="shared" si="136"/>
        <v>0.41168831168831171</v>
      </c>
      <c r="M194" s="129" t="s">
        <v>599</v>
      </c>
      <c r="N194" s="130">
        <v>42235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30</v>
      </c>
      <c r="B195" s="105">
        <v>42128</v>
      </c>
      <c r="C195" s="105"/>
      <c r="D195" s="106" t="s">
        <v>672</v>
      </c>
      <c r="E195" s="107" t="s">
        <v>600</v>
      </c>
      <c r="F195" s="108">
        <v>115.5</v>
      </c>
      <c r="G195" s="107"/>
      <c r="H195" s="107">
        <v>146</v>
      </c>
      <c r="I195" s="125">
        <v>142</v>
      </c>
      <c r="J195" s="126" t="s">
        <v>673</v>
      </c>
      <c r="K195" s="127">
        <f t="shared" si="135"/>
        <v>30.5</v>
      </c>
      <c r="L195" s="128">
        <f t="shared" si="136"/>
        <v>0.26406926406926406</v>
      </c>
      <c r="M195" s="129" t="s">
        <v>599</v>
      </c>
      <c r="N195" s="130">
        <v>42202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31</v>
      </c>
      <c r="B196" s="105">
        <v>42151</v>
      </c>
      <c r="C196" s="105"/>
      <c r="D196" s="106" t="s">
        <v>674</v>
      </c>
      <c r="E196" s="107" t="s">
        <v>600</v>
      </c>
      <c r="F196" s="108">
        <v>237.5</v>
      </c>
      <c r="G196" s="107"/>
      <c r="H196" s="107">
        <v>279.5</v>
      </c>
      <c r="I196" s="125">
        <v>278</v>
      </c>
      <c r="J196" s="126" t="s">
        <v>625</v>
      </c>
      <c r="K196" s="127">
        <f t="shared" si="135"/>
        <v>42</v>
      </c>
      <c r="L196" s="128">
        <f t="shared" si="136"/>
        <v>0.17684210526315788</v>
      </c>
      <c r="M196" s="129" t="s">
        <v>599</v>
      </c>
      <c r="N196" s="130">
        <v>42222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32</v>
      </c>
      <c r="B197" s="105">
        <v>42174</v>
      </c>
      <c r="C197" s="105"/>
      <c r="D197" s="106" t="s">
        <v>644</v>
      </c>
      <c r="E197" s="107" t="s">
        <v>623</v>
      </c>
      <c r="F197" s="108">
        <v>340</v>
      </c>
      <c r="G197" s="107"/>
      <c r="H197" s="107">
        <v>448</v>
      </c>
      <c r="I197" s="125">
        <v>448</v>
      </c>
      <c r="J197" s="126" t="s">
        <v>625</v>
      </c>
      <c r="K197" s="127">
        <f t="shared" si="135"/>
        <v>108</v>
      </c>
      <c r="L197" s="128">
        <f t="shared" si="136"/>
        <v>0.31764705882352939</v>
      </c>
      <c r="M197" s="129" t="s">
        <v>599</v>
      </c>
      <c r="N197" s="130">
        <v>43018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33</v>
      </c>
      <c r="B198" s="105">
        <v>42191</v>
      </c>
      <c r="C198" s="105"/>
      <c r="D198" s="106" t="s">
        <v>675</v>
      </c>
      <c r="E198" s="107" t="s">
        <v>623</v>
      </c>
      <c r="F198" s="108">
        <v>390</v>
      </c>
      <c r="G198" s="107"/>
      <c r="H198" s="107">
        <v>460</v>
      </c>
      <c r="I198" s="125">
        <v>460</v>
      </c>
      <c r="J198" s="126" t="s">
        <v>625</v>
      </c>
      <c r="K198" s="127">
        <f t="shared" ref="K198:K218" si="137">H198-F198</f>
        <v>70</v>
      </c>
      <c r="L198" s="128">
        <f t="shared" ref="L198:L218" si="138">K198/F198</f>
        <v>0.17948717948717949</v>
      </c>
      <c r="M198" s="129" t="s">
        <v>599</v>
      </c>
      <c r="N198" s="130">
        <v>42478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34</v>
      </c>
      <c r="B199" s="109">
        <v>42195</v>
      </c>
      <c r="C199" s="109"/>
      <c r="D199" s="110" t="s">
        <v>676</v>
      </c>
      <c r="E199" s="111" t="s">
        <v>623</v>
      </c>
      <c r="F199" s="112">
        <v>122.5</v>
      </c>
      <c r="G199" s="112"/>
      <c r="H199" s="113">
        <v>61</v>
      </c>
      <c r="I199" s="131">
        <v>172</v>
      </c>
      <c r="J199" s="132" t="s">
        <v>677</v>
      </c>
      <c r="K199" s="133">
        <f t="shared" si="137"/>
        <v>-61.5</v>
      </c>
      <c r="L199" s="134">
        <f t="shared" si="138"/>
        <v>-0.50204081632653064</v>
      </c>
      <c r="M199" s="135" t="s">
        <v>663</v>
      </c>
      <c r="N199" s="136">
        <v>43333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35</v>
      </c>
      <c r="B200" s="105">
        <v>42219</v>
      </c>
      <c r="C200" s="105"/>
      <c r="D200" s="106" t="s">
        <v>678</v>
      </c>
      <c r="E200" s="107" t="s">
        <v>623</v>
      </c>
      <c r="F200" s="108">
        <v>297.5</v>
      </c>
      <c r="G200" s="107"/>
      <c r="H200" s="107">
        <v>350</v>
      </c>
      <c r="I200" s="125">
        <v>360</v>
      </c>
      <c r="J200" s="126" t="s">
        <v>679</v>
      </c>
      <c r="K200" s="127">
        <f t="shared" si="137"/>
        <v>52.5</v>
      </c>
      <c r="L200" s="128">
        <f t="shared" si="138"/>
        <v>0.17647058823529413</v>
      </c>
      <c r="M200" s="129" t="s">
        <v>599</v>
      </c>
      <c r="N200" s="130">
        <v>42232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36</v>
      </c>
      <c r="B201" s="105">
        <v>42219</v>
      </c>
      <c r="C201" s="105"/>
      <c r="D201" s="106" t="s">
        <v>680</v>
      </c>
      <c r="E201" s="107" t="s">
        <v>623</v>
      </c>
      <c r="F201" s="108">
        <v>115.5</v>
      </c>
      <c r="G201" s="107"/>
      <c r="H201" s="107">
        <v>149</v>
      </c>
      <c r="I201" s="125">
        <v>140</v>
      </c>
      <c r="J201" s="140" t="s">
        <v>681</v>
      </c>
      <c r="K201" s="127">
        <f t="shared" si="137"/>
        <v>33.5</v>
      </c>
      <c r="L201" s="128">
        <f t="shared" si="138"/>
        <v>0.29004329004329005</v>
      </c>
      <c r="M201" s="129" t="s">
        <v>599</v>
      </c>
      <c r="N201" s="130">
        <v>42740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37</v>
      </c>
      <c r="B202" s="105">
        <v>42251</v>
      </c>
      <c r="C202" s="105"/>
      <c r="D202" s="106" t="s">
        <v>674</v>
      </c>
      <c r="E202" s="107" t="s">
        <v>623</v>
      </c>
      <c r="F202" s="108">
        <v>226</v>
      </c>
      <c r="G202" s="107"/>
      <c r="H202" s="107">
        <v>292</v>
      </c>
      <c r="I202" s="125">
        <v>292</v>
      </c>
      <c r="J202" s="126" t="s">
        <v>682</v>
      </c>
      <c r="K202" s="127">
        <f t="shared" si="137"/>
        <v>66</v>
      </c>
      <c r="L202" s="128">
        <f t="shared" si="138"/>
        <v>0.29203539823008851</v>
      </c>
      <c r="M202" s="129" t="s">
        <v>599</v>
      </c>
      <c r="N202" s="130">
        <v>42286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38</v>
      </c>
      <c r="B203" s="105">
        <v>42254</v>
      </c>
      <c r="C203" s="105"/>
      <c r="D203" s="106" t="s">
        <v>669</v>
      </c>
      <c r="E203" s="107" t="s">
        <v>623</v>
      </c>
      <c r="F203" s="108">
        <v>232.5</v>
      </c>
      <c r="G203" s="107"/>
      <c r="H203" s="107">
        <v>312.5</v>
      </c>
      <c r="I203" s="125">
        <v>310</v>
      </c>
      <c r="J203" s="126" t="s">
        <v>625</v>
      </c>
      <c r="K203" s="127">
        <f t="shared" si="137"/>
        <v>80</v>
      </c>
      <c r="L203" s="128">
        <f t="shared" si="138"/>
        <v>0.34408602150537637</v>
      </c>
      <c r="M203" s="129" t="s">
        <v>599</v>
      </c>
      <c r="N203" s="130">
        <v>42823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39</v>
      </c>
      <c r="B204" s="105">
        <v>42268</v>
      </c>
      <c r="C204" s="105"/>
      <c r="D204" s="106" t="s">
        <v>683</v>
      </c>
      <c r="E204" s="107" t="s">
        <v>623</v>
      </c>
      <c r="F204" s="108">
        <v>196.5</v>
      </c>
      <c r="G204" s="107"/>
      <c r="H204" s="107">
        <v>238</v>
      </c>
      <c r="I204" s="125">
        <v>238</v>
      </c>
      <c r="J204" s="126" t="s">
        <v>682</v>
      </c>
      <c r="K204" s="127">
        <f t="shared" si="137"/>
        <v>41.5</v>
      </c>
      <c r="L204" s="128">
        <f t="shared" si="138"/>
        <v>0.21119592875318066</v>
      </c>
      <c r="M204" s="129" t="s">
        <v>599</v>
      </c>
      <c r="N204" s="130">
        <v>42291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40</v>
      </c>
      <c r="B205" s="105">
        <v>42271</v>
      </c>
      <c r="C205" s="105"/>
      <c r="D205" s="106" t="s">
        <v>622</v>
      </c>
      <c r="E205" s="107" t="s">
        <v>623</v>
      </c>
      <c r="F205" s="108">
        <v>65</v>
      </c>
      <c r="G205" s="107"/>
      <c r="H205" s="107">
        <v>82</v>
      </c>
      <c r="I205" s="125">
        <v>82</v>
      </c>
      <c r="J205" s="126" t="s">
        <v>682</v>
      </c>
      <c r="K205" s="127">
        <f t="shared" si="137"/>
        <v>17</v>
      </c>
      <c r="L205" s="128">
        <f t="shared" si="138"/>
        <v>0.26153846153846155</v>
      </c>
      <c r="M205" s="129" t="s">
        <v>599</v>
      </c>
      <c r="N205" s="130">
        <v>42578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41</v>
      </c>
      <c r="B206" s="105">
        <v>42291</v>
      </c>
      <c r="C206" s="105"/>
      <c r="D206" s="106" t="s">
        <v>684</v>
      </c>
      <c r="E206" s="107" t="s">
        <v>623</v>
      </c>
      <c r="F206" s="108">
        <v>144</v>
      </c>
      <c r="G206" s="107"/>
      <c r="H206" s="107">
        <v>182.5</v>
      </c>
      <c r="I206" s="125">
        <v>181</v>
      </c>
      <c r="J206" s="126" t="s">
        <v>682</v>
      </c>
      <c r="K206" s="127">
        <f t="shared" si="137"/>
        <v>38.5</v>
      </c>
      <c r="L206" s="128">
        <f t="shared" si="138"/>
        <v>0.2673611111111111</v>
      </c>
      <c r="M206" s="129" t="s">
        <v>599</v>
      </c>
      <c r="N206" s="130">
        <v>42817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42</v>
      </c>
      <c r="B207" s="105">
        <v>42291</v>
      </c>
      <c r="C207" s="105"/>
      <c r="D207" s="106" t="s">
        <v>685</v>
      </c>
      <c r="E207" s="107" t="s">
        <v>623</v>
      </c>
      <c r="F207" s="108">
        <v>264</v>
      </c>
      <c r="G207" s="107"/>
      <c r="H207" s="107">
        <v>311</v>
      </c>
      <c r="I207" s="125">
        <v>311</v>
      </c>
      <c r="J207" s="126" t="s">
        <v>682</v>
      </c>
      <c r="K207" s="127">
        <f t="shared" si="137"/>
        <v>47</v>
      </c>
      <c r="L207" s="128">
        <f t="shared" si="138"/>
        <v>0.17803030303030304</v>
      </c>
      <c r="M207" s="129" t="s">
        <v>599</v>
      </c>
      <c r="N207" s="130">
        <v>42604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43</v>
      </c>
      <c r="B208" s="105">
        <v>42318</v>
      </c>
      <c r="C208" s="105"/>
      <c r="D208" s="106" t="s">
        <v>686</v>
      </c>
      <c r="E208" s="107" t="s">
        <v>600</v>
      </c>
      <c r="F208" s="108">
        <v>549.5</v>
      </c>
      <c r="G208" s="107"/>
      <c r="H208" s="107">
        <v>630</v>
      </c>
      <c r="I208" s="125">
        <v>630</v>
      </c>
      <c r="J208" s="126" t="s">
        <v>682</v>
      </c>
      <c r="K208" s="127">
        <f t="shared" si="137"/>
        <v>80.5</v>
      </c>
      <c r="L208" s="128">
        <f t="shared" si="138"/>
        <v>0.1464968152866242</v>
      </c>
      <c r="M208" s="129" t="s">
        <v>599</v>
      </c>
      <c r="N208" s="130">
        <v>42419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44</v>
      </c>
      <c r="B209" s="105">
        <v>42342</v>
      </c>
      <c r="C209" s="105"/>
      <c r="D209" s="106" t="s">
        <v>687</v>
      </c>
      <c r="E209" s="107" t="s">
        <v>623</v>
      </c>
      <c r="F209" s="108">
        <v>1027.5</v>
      </c>
      <c r="G209" s="107"/>
      <c r="H209" s="107">
        <v>1315</v>
      </c>
      <c r="I209" s="125">
        <v>1250</v>
      </c>
      <c r="J209" s="126" t="s">
        <v>682</v>
      </c>
      <c r="K209" s="127">
        <f t="shared" si="137"/>
        <v>287.5</v>
      </c>
      <c r="L209" s="128">
        <f t="shared" si="138"/>
        <v>0.27980535279805352</v>
      </c>
      <c r="M209" s="129" t="s">
        <v>599</v>
      </c>
      <c r="N209" s="130">
        <v>43244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45</v>
      </c>
      <c r="B210" s="105">
        <v>42367</v>
      </c>
      <c r="C210" s="105"/>
      <c r="D210" s="106" t="s">
        <v>688</v>
      </c>
      <c r="E210" s="107" t="s">
        <v>623</v>
      </c>
      <c r="F210" s="108">
        <v>465</v>
      </c>
      <c r="G210" s="107"/>
      <c r="H210" s="107">
        <v>540</v>
      </c>
      <c r="I210" s="125">
        <v>540</v>
      </c>
      <c r="J210" s="126" t="s">
        <v>682</v>
      </c>
      <c r="K210" s="127">
        <f t="shared" si="137"/>
        <v>75</v>
      </c>
      <c r="L210" s="128">
        <f t="shared" si="138"/>
        <v>0.16129032258064516</v>
      </c>
      <c r="M210" s="129" t="s">
        <v>599</v>
      </c>
      <c r="N210" s="130">
        <v>42530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46</v>
      </c>
      <c r="B211" s="105">
        <v>42380</v>
      </c>
      <c r="C211" s="105"/>
      <c r="D211" s="106" t="s">
        <v>390</v>
      </c>
      <c r="E211" s="107" t="s">
        <v>600</v>
      </c>
      <c r="F211" s="108">
        <v>81</v>
      </c>
      <c r="G211" s="107"/>
      <c r="H211" s="107">
        <v>110</v>
      </c>
      <c r="I211" s="125">
        <v>110</v>
      </c>
      <c r="J211" s="126" t="s">
        <v>682</v>
      </c>
      <c r="K211" s="127">
        <f t="shared" si="137"/>
        <v>29</v>
      </c>
      <c r="L211" s="128">
        <f t="shared" si="138"/>
        <v>0.35802469135802467</v>
      </c>
      <c r="M211" s="129" t="s">
        <v>599</v>
      </c>
      <c r="N211" s="130">
        <v>42745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47</v>
      </c>
      <c r="B212" s="105">
        <v>42382</v>
      </c>
      <c r="C212" s="105"/>
      <c r="D212" s="106" t="s">
        <v>689</v>
      </c>
      <c r="E212" s="107" t="s">
        <v>600</v>
      </c>
      <c r="F212" s="108">
        <v>417.5</v>
      </c>
      <c r="G212" s="107"/>
      <c r="H212" s="107">
        <v>547</v>
      </c>
      <c r="I212" s="125">
        <v>535</v>
      </c>
      <c r="J212" s="126" t="s">
        <v>682</v>
      </c>
      <c r="K212" s="127">
        <f t="shared" si="137"/>
        <v>129.5</v>
      </c>
      <c r="L212" s="128">
        <f t="shared" si="138"/>
        <v>0.31017964071856285</v>
      </c>
      <c r="M212" s="129" t="s">
        <v>599</v>
      </c>
      <c r="N212" s="130">
        <v>42578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48</v>
      </c>
      <c r="B213" s="105">
        <v>42408</v>
      </c>
      <c r="C213" s="105"/>
      <c r="D213" s="106" t="s">
        <v>690</v>
      </c>
      <c r="E213" s="107" t="s">
        <v>623</v>
      </c>
      <c r="F213" s="108">
        <v>650</v>
      </c>
      <c r="G213" s="107"/>
      <c r="H213" s="107">
        <v>800</v>
      </c>
      <c r="I213" s="125">
        <v>800</v>
      </c>
      <c r="J213" s="126" t="s">
        <v>682</v>
      </c>
      <c r="K213" s="127">
        <f t="shared" si="137"/>
        <v>150</v>
      </c>
      <c r="L213" s="128">
        <f t="shared" si="138"/>
        <v>0.23076923076923078</v>
      </c>
      <c r="M213" s="129" t="s">
        <v>599</v>
      </c>
      <c r="N213" s="130">
        <v>43154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49</v>
      </c>
      <c r="B214" s="105">
        <v>42433</v>
      </c>
      <c r="C214" s="105"/>
      <c r="D214" s="106" t="s">
        <v>197</v>
      </c>
      <c r="E214" s="107" t="s">
        <v>623</v>
      </c>
      <c r="F214" s="108">
        <v>437.5</v>
      </c>
      <c r="G214" s="107"/>
      <c r="H214" s="107">
        <v>504.5</v>
      </c>
      <c r="I214" s="125">
        <v>522</v>
      </c>
      <c r="J214" s="126" t="s">
        <v>691</v>
      </c>
      <c r="K214" s="127">
        <f t="shared" si="137"/>
        <v>67</v>
      </c>
      <c r="L214" s="128">
        <f t="shared" si="138"/>
        <v>0.15314285714285714</v>
      </c>
      <c r="M214" s="129" t="s">
        <v>599</v>
      </c>
      <c r="N214" s="130">
        <v>42480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50</v>
      </c>
      <c r="B215" s="105">
        <v>42438</v>
      </c>
      <c r="C215" s="105"/>
      <c r="D215" s="106" t="s">
        <v>692</v>
      </c>
      <c r="E215" s="107" t="s">
        <v>623</v>
      </c>
      <c r="F215" s="108">
        <v>189.5</v>
      </c>
      <c r="G215" s="107"/>
      <c r="H215" s="107">
        <v>218</v>
      </c>
      <c r="I215" s="125">
        <v>218</v>
      </c>
      <c r="J215" s="126" t="s">
        <v>682</v>
      </c>
      <c r="K215" s="127">
        <f t="shared" si="137"/>
        <v>28.5</v>
      </c>
      <c r="L215" s="128">
        <f t="shared" si="138"/>
        <v>0.15039577836411611</v>
      </c>
      <c r="M215" s="129" t="s">
        <v>599</v>
      </c>
      <c r="N215" s="130">
        <v>43034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3">
        <v>51</v>
      </c>
      <c r="B216" s="114">
        <v>42471</v>
      </c>
      <c r="C216" s="114"/>
      <c r="D216" s="115" t="s">
        <v>693</v>
      </c>
      <c r="E216" s="116" t="s">
        <v>623</v>
      </c>
      <c r="F216" s="117">
        <v>36.5</v>
      </c>
      <c r="G216" s="118"/>
      <c r="H216" s="118">
        <v>15.85</v>
      </c>
      <c r="I216" s="118">
        <v>60</v>
      </c>
      <c r="J216" s="137" t="s">
        <v>694</v>
      </c>
      <c r="K216" s="133">
        <f t="shared" si="137"/>
        <v>-20.65</v>
      </c>
      <c r="L216" s="167">
        <f t="shared" si="138"/>
        <v>-0.5657534246575342</v>
      </c>
      <c r="M216" s="135" t="s">
        <v>663</v>
      </c>
      <c r="N216" s="168">
        <v>43627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52</v>
      </c>
      <c r="B217" s="105">
        <v>42472</v>
      </c>
      <c r="C217" s="105"/>
      <c r="D217" s="106" t="s">
        <v>695</v>
      </c>
      <c r="E217" s="107" t="s">
        <v>623</v>
      </c>
      <c r="F217" s="108">
        <v>93</v>
      </c>
      <c r="G217" s="107"/>
      <c r="H217" s="107">
        <v>149</v>
      </c>
      <c r="I217" s="125">
        <v>140</v>
      </c>
      <c r="J217" s="140" t="s">
        <v>696</v>
      </c>
      <c r="K217" s="127">
        <f t="shared" si="137"/>
        <v>56</v>
      </c>
      <c r="L217" s="128">
        <f t="shared" si="138"/>
        <v>0.60215053763440862</v>
      </c>
      <c r="M217" s="129" t="s">
        <v>599</v>
      </c>
      <c r="N217" s="130">
        <v>42740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53</v>
      </c>
      <c r="B218" s="105">
        <v>42472</v>
      </c>
      <c r="C218" s="105"/>
      <c r="D218" s="106" t="s">
        <v>697</v>
      </c>
      <c r="E218" s="107" t="s">
        <v>623</v>
      </c>
      <c r="F218" s="108">
        <v>130</v>
      </c>
      <c r="G218" s="107"/>
      <c r="H218" s="107">
        <v>150</v>
      </c>
      <c r="I218" s="125" t="s">
        <v>698</v>
      </c>
      <c r="J218" s="126" t="s">
        <v>682</v>
      </c>
      <c r="K218" s="127">
        <f t="shared" si="137"/>
        <v>20</v>
      </c>
      <c r="L218" s="128">
        <f t="shared" si="138"/>
        <v>0.15384615384615385</v>
      </c>
      <c r="M218" s="129" t="s">
        <v>599</v>
      </c>
      <c r="N218" s="130">
        <v>42564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54</v>
      </c>
      <c r="B219" s="105">
        <v>42473</v>
      </c>
      <c r="C219" s="105"/>
      <c r="D219" s="106" t="s">
        <v>354</v>
      </c>
      <c r="E219" s="107" t="s">
        <v>623</v>
      </c>
      <c r="F219" s="108">
        <v>196</v>
      </c>
      <c r="G219" s="107"/>
      <c r="H219" s="107">
        <v>299</v>
      </c>
      <c r="I219" s="125">
        <v>299</v>
      </c>
      <c r="J219" s="126" t="s">
        <v>682</v>
      </c>
      <c r="K219" s="127">
        <v>103</v>
      </c>
      <c r="L219" s="128">
        <v>0.52551020408163296</v>
      </c>
      <c r="M219" s="129" t="s">
        <v>599</v>
      </c>
      <c r="N219" s="130">
        <v>42620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55</v>
      </c>
      <c r="B220" s="105">
        <v>42473</v>
      </c>
      <c r="C220" s="105"/>
      <c r="D220" s="106" t="s">
        <v>756</v>
      </c>
      <c r="E220" s="107" t="s">
        <v>623</v>
      </c>
      <c r="F220" s="108">
        <v>88</v>
      </c>
      <c r="G220" s="107"/>
      <c r="H220" s="107">
        <v>103</v>
      </c>
      <c r="I220" s="125">
        <v>103</v>
      </c>
      <c r="J220" s="126" t="s">
        <v>682</v>
      </c>
      <c r="K220" s="127">
        <v>15</v>
      </c>
      <c r="L220" s="128">
        <v>0.170454545454545</v>
      </c>
      <c r="M220" s="129" t="s">
        <v>599</v>
      </c>
      <c r="N220" s="130">
        <v>42530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56</v>
      </c>
      <c r="B221" s="105">
        <v>42492</v>
      </c>
      <c r="C221" s="105"/>
      <c r="D221" s="106" t="s">
        <v>699</v>
      </c>
      <c r="E221" s="107" t="s">
        <v>623</v>
      </c>
      <c r="F221" s="108">
        <v>127.5</v>
      </c>
      <c r="G221" s="107"/>
      <c r="H221" s="107">
        <v>148</v>
      </c>
      <c r="I221" s="125" t="s">
        <v>700</v>
      </c>
      <c r="J221" s="126" t="s">
        <v>682</v>
      </c>
      <c r="K221" s="127">
        <f>H221-F221</f>
        <v>20.5</v>
      </c>
      <c r="L221" s="128">
        <f>K221/F221</f>
        <v>0.16078431372549021</v>
      </c>
      <c r="M221" s="129" t="s">
        <v>599</v>
      </c>
      <c r="N221" s="130">
        <v>42564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57</v>
      </c>
      <c r="B222" s="105">
        <v>42493</v>
      </c>
      <c r="C222" s="105"/>
      <c r="D222" s="106" t="s">
        <v>701</v>
      </c>
      <c r="E222" s="107" t="s">
        <v>623</v>
      </c>
      <c r="F222" s="108">
        <v>675</v>
      </c>
      <c r="G222" s="107"/>
      <c r="H222" s="107">
        <v>815</v>
      </c>
      <c r="I222" s="125" t="s">
        <v>702</v>
      </c>
      <c r="J222" s="126" t="s">
        <v>682</v>
      </c>
      <c r="K222" s="127">
        <f>H222-F222</f>
        <v>140</v>
      </c>
      <c r="L222" s="128">
        <f>K222/F222</f>
        <v>0.2074074074074074</v>
      </c>
      <c r="M222" s="129" t="s">
        <v>599</v>
      </c>
      <c r="N222" s="130">
        <v>43154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58</v>
      </c>
      <c r="B223" s="109">
        <v>42522</v>
      </c>
      <c r="C223" s="109"/>
      <c r="D223" s="110" t="s">
        <v>757</v>
      </c>
      <c r="E223" s="111" t="s">
        <v>623</v>
      </c>
      <c r="F223" s="112">
        <v>500</v>
      </c>
      <c r="G223" s="112"/>
      <c r="H223" s="113">
        <v>232.5</v>
      </c>
      <c r="I223" s="131" t="s">
        <v>758</v>
      </c>
      <c r="J223" s="132" t="s">
        <v>759</v>
      </c>
      <c r="K223" s="133">
        <f>H223-F223</f>
        <v>-267.5</v>
      </c>
      <c r="L223" s="134">
        <f>K223/F223</f>
        <v>-0.53500000000000003</v>
      </c>
      <c r="M223" s="135" t="s">
        <v>663</v>
      </c>
      <c r="N223" s="136">
        <v>43735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59</v>
      </c>
      <c r="B224" s="105">
        <v>42527</v>
      </c>
      <c r="C224" s="105"/>
      <c r="D224" s="106" t="s">
        <v>703</v>
      </c>
      <c r="E224" s="107" t="s">
        <v>623</v>
      </c>
      <c r="F224" s="108">
        <v>110</v>
      </c>
      <c r="G224" s="107"/>
      <c r="H224" s="107">
        <v>126.5</v>
      </c>
      <c r="I224" s="125">
        <v>125</v>
      </c>
      <c r="J224" s="126" t="s">
        <v>632</v>
      </c>
      <c r="K224" s="127">
        <f>H224-F224</f>
        <v>16.5</v>
      </c>
      <c r="L224" s="128">
        <f>K224/F224</f>
        <v>0.15</v>
      </c>
      <c r="M224" s="129" t="s">
        <v>599</v>
      </c>
      <c r="N224" s="130">
        <v>42552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60</v>
      </c>
      <c r="B225" s="105">
        <v>42538</v>
      </c>
      <c r="C225" s="105"/>
      <c r="D225" s="106" t="s">
        <v>704</v>
      </c>
      <c r="E225" s="107" t="s">
        <v>623</v>
      </c>
      <c r="F225" s="108">
        <v>44</v>
      </c>
      <c r="G225" s="107"/>
      <c r="H225" s="107">
        <v>69.5</v>
      </c>
      <c r="I225" s="125">
        <v>69.5</v>
      </c>
      <c r="J225" s="126" t="s">
        <v>705</v>
      </c>
      <c r="K225" s="127">
        <f>H225-F225</f>
        <v>25.5</v>
      </c>
      <c r="L225" s="128">
        <f>K225/F225</f>
        <v>0.57954545454545459</v>
      </c>
      <c r="M225" s="129" t="s">
        <v>599</v>
      </c>
      <c r="N225" s="130">
        <v>42977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61</v>
      </c>
      <c r="B226" s="105">
        <v>42549</v>
      </c>
      <c r="C226" s="105"/>
      <c r="D226" s="147" t="s">
        <v>760</v>
      </c>
      <c r="E226" s="107" t="s">
        <v>623</v>
      </c>
      <c r="F226" s="108">
        <v>262.5</v>
      </c>
      <c r="G226" s="107"/>
      <c r="H226" s="107">
        <v>340</v>
      </c>
      <c r="I226" s="125">
        <v>333</v>
      </c>
      <c r="J226" s="126" t="s">
        <v>761</v>
      </c>
      <c r="K226" s="127">
        <v>77.5</v>
      </c>
      <c r="L226" s="128">
        <v>0.29523809523809502</v>
      </c>
      <c r="M226" s="129" t="s">
        <v>599</v>
      </c>
      <c r="N226" s="130">
        <v>43017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62</v>
      </c>
      <c r="B227" s="105">
        <v>42549</v>
      </c>
      <c r="C227" s="105"/>
      <c r="D227" s="147" t="s">
        <v>762</v>
      </c>
      <c r="E227" s="107" t="s">
        <v>623</v>
      </c>
      <c r="F227" s="108">
        <v>840</v>
      </c>
      <c r="G227" s="107"/>
      <c r="H227" s="107">
        <v>1230</v>
      </c>
      <c r="I227" s="125">
        <v>1230</v>
      </c>
      <c r="J227" s="126" t="s">
        <v>682</v>
      </c>
      <c r="K227" s="127">
        <v>390</v>
      </c>
      <c r="L227" s="128">
        <v>0.46428571428571402</v>
      </c>
      <c r="M227" s="129" t="s">
        <v>599</v>
      </c>
      <c r="N227" s="130">
        <v>42649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4">
        <v>63</v>
      </c>
      <c r="B228" s="142">
        <v>42556</v>
      </c>
      <c r="C228" s="142"/>
      <c r="D228" s="143" t="s">
        <v>706</v>
      </c>
      <c r="E228" s="144" t="s">
        <v>623</v>
      </c>
      <c r="F228" s="145">
        <v>395</v>
      </c>
      <c r="G228" s="146"/>
      <c r="H228" s="146">
        <f>(468.5+342.5)/2</f>
        <v>405.5</v>
      </c>
      <c r="I228" s="146">
        <v>510</v>
      </c>
      <c r="J228" s="169" t="s">
        <v>707</v>
      </c>
      <c r="K228" s="170">
        <f t="shared" ref="K228:K234" si="139">H228-F228</f>
        <v>10.5</v>
      </c>
      <c r="L228" s="171">
        <f t="shared" ref="L228:L234" si="140">K228/F228</f>
        <v>2.6582278481012658E-2</v>
      </c>
      <c r="M228" s="172" t="s">
        <v>708</v>
      </c>
      <c r="N228" s="173">
        <v>43606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64</v>
      </c>
      <c r="B229" s="109">
        <v>42584</v>
      </c>
      <c r="C229" s="109"/>
      <c r="D229" s="110" t="s">
        <v>709</v>
      </c>
      <c r="E229" s="111" t="s">
        <v>600</v>
      </c>
      <c r="F229" s="112">
        <f>169.5-12.8</f>
        <v>156.69999999999999</v>
      </c>
      <c r="G229" s="112"/>
      <c r="H229" s="113">
        <v>77</v>
      </c>
      <c r="I229" s="131" t="s">
        <v>710</v>
      </c>
      <c r="J229" s="383" t="s">
        <v>3401</v>
      </c>
      <c r="K229" s="133">
        <f t="shared" si="139"/>
        <v>-79.699999999999989</v>
      </c>
      <c r="L229" s="134">
        <f t="shared" si="140"/>
        <v>-0.50861518825781749</v>
      </c>
      <c r="M229" s="135" t="s">
        <v>663</v>
      </c>
      <c r="N229" s="136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65</v>
      </c>
      <c r="B230" s="109">
        <v>42586</v>
      </c>
      <c r="C230" s="109"/>
      <c r="D230" s="110" t="s">
        <v>711</v>
      </c>
      <c r="E230" s="111" t="s">
        <v>623</v>
      </c>
      <c r="F230" s="112">
        <v>400</v>
      </c>
      <c r="G230" s="112"/>
      <c r="H230" s="113">
        <v>305</v>
      </c>
      <c r="I230" s="131">
        <v>475</v>
      </c>
      <c r="J230" s="132" t="s">
        <v>712</v>
      </c>
      <c r="K230" s="133">
        <f t="shared" si="139"/>
        <v>-95</v>
      </c>
      <c r="L230" s="134">
        <f t="shared" si="140"/>
        <v>-0.23749999999999999</v>
      </c>
      <c r="M230" s="135" t="s">
        <v>663</v>
      </c>
      <c r="N230" s="136">
        <v>43606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66</v>
      </c>
      <c r="B231" s="105">
        <v>42593</v>
      </c>
      <c r="C231" s="105"/>
      <c r="D231" s="106" t="s">
        <v>713</v>
      </c>
      <c r="E231" s="107" t="s">
        <v>623</v>
      </c>
      <c r="F231" s="108">
        <v>86.5</v>
      </c>
      <c r="G231" s="107"/>
      <c r="H231" s="107">
        <v>130</v>
      </c>
      <c r="I231" s="125">
        <v>130</v>
      </c>
      <c r="J231" s="140" t="s">
        <v>714</v>
      </c>
      <c r="K231" s="127">
        <f t="shared" si="139"/>
        <v>43.5</v>
      </c>
      <c r="L231" s="128">
        <f t="shared" si="140"/>
        <v>0.50289017341040465</v>
      </c>
      <c r="M231" s="129" t="s">
        <v>599</v>
      </c>
      <c r="N231" s="130">
        <v>43091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67</v>
      </c>
      <c r="B232" s="109">
        <v>42600</v>
      </c>
      <c r="C232" s="109"/>
      <c r="D232" s="110" t="s">
        <v>381</v>
      </c>
      <c r="E232" s="111" t="s">
        <v>623</v>
      </c>
      <c r="F232" s="112">
        <v>133.5</v>
      </c>
      <c r="G232" s="112"/>
      <c r="H232" s="113">
        <v>126.5</v>
      </c>
      <c r="I232" s="131">
        <v>178</v>
      </c>
      <c r="J232" s="132" t="s">
        <v>715</v>
      </c>
      <c r="K232" s="133">
        <f t="shared" si="139"/>
        <v>-7</v>
      </c>
      <c r="L232" s="134">
        <f t="shared" si="140"/>
        <v>-5.2434456928838954E-2</v>
      </c>
      <c r="M232" s="135" t="s">
        <v>663</v>
      </c>
      <c r="N232" s="136">
        <v>42615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68</v>
      </c>
      <c r="B233" s="105">
        <v>42613</v>
      </c>
      <c r="C233" s="105"/>
      <c r="D233" s="106" t="s">
        <v>716</v>
      </c>
      <c r="E233" s="107" t="s">
        <v>623</v>
      </c>
      <c r="F233" s="108">
        <v>560</v>
      </c>
      <c r="G233" s="107"/>
      <c r="H233" s="107">
        <v>725</v>
      </c>
      <c r="I233" s="125">
        <v>725</v>
      </c>
      <c r="J233" s="126" t="s">
        <v>625</v>
      </c>
      <c r="K233" s="127">
        <f t="shared" si="139"/>
        <v>165</v>
      </c>
      <c r="L233" s="128">
        <f t="shared" si="140"/>
        <v>0.29464285714285715</v>
      </c>
      <c r="M233" s="129" t="s">
        <v>599</v>
      </c>
      <c r="N233" s="130">
        <v>42456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69</v>
      </c>
      <c r="B234" s="105">
        <v>42614</v>
      </c>
      <c r="C234" s="105"/>
      <c r="D234" s="106" t="s">
        <v>717</v>
      </c>
      <c r="E234" s="107" t="s">
        <v>623</v>
      </c>
      <c r="F234" s="108">
        <v>160.5</v>
      </c>
      <c r="G234" s="107"/>
      <c r="H234" s="107">
        <v>210</v>
      </c>
      <c r="I234" s="125">
        <v>210</v>
      </c>
      <c r="J234" s="126" t="s">
        <v>625</v>
      </c>
      <c r="K234" s="127">
        <f t="shared" si="139"/>
        <v>49.5</v>
      </c>
      <c r="L234" s="128">
        <f t="shared" si="140"/>
        <v>0.30841121495327101</v>
      </c>
      <c r="M234" s="129" t="s">
        <v>599</v>
      </c>
      <c r="N234" s="130">
        <v>42871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70</v>
      </c>
      <c r="B235" s="105">
        <v>42646</v>
      </c>
      <c r="C235" s="105"/>
      <c r="D235" s="147" t="s">
        <v>405</v>
      </c>
      <c r="E235" s="107" t="s">
        <v>623</v>
      </c>
      <c r="F235" s="108">
        <v>430</v>
      </c>
      <c r="G235" s="107"/>
      <c r="H235" s="107">
        <v>596</v>
      </c>
      <c r="I235" s="125">
        <v>575</v>
      </c>
      <c r="J235" s="126" t="s">
        <v>763</v>
      </c>
      <c r="K235" s="127">
        <v>166</v>
      </c>
      <c r="L235" s="128">
        <v>0.38604651162790699</v>
      </c>
      <c r="M235" s="129" t="s">
        <v>599</v>
      </c>
      <c r="N235" s="130">
        <v>42769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71</v>
      </c>
      <c r="B236" s="105">
        <v>42657</v>
      </c>
      <c r="C236" s="105"/>
      <c r="D236" s="106" t="s">
        <v>718</v>
      </c>
      <c r="E236" s="107" t="s">
        <v>623</v>
      </c>
      <c r="F236" s="108">
        <v>280</v>
      </c>
      <c r="G236" s="107"/>
      <c r="H236" s="107">
        <v>345</v>
      </c>
      <c r="I236" s="125">
        <v>345</v>
      </c>
      <c r="J236" s="126" t="s">
        <v>625</v>
      </c>
      <c r="K236" s="127">
        <f t="shared" ref="K236:K241" si="141">H236-F236</f>
        <v>65</v>
      </c>
      <c r="L236" s="128">
        <f>K236/F236</f>
        <v>0.23214285714285715</v>
      </c>
      <c r="M236" s="129" t="s">
        <v>599</v>
      </c>
      <c r="N236" s="130">
        <v>42814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72</v>
      </c>
      <c r="B237" s="105">
        <v>42657</v>
      </c>
      <c r="C237" s="105"/>
      <c r="D237" s="106" t="s">
        <v>719</v>
      </c>
      <c r="E237" s="107" t="s">
        <v>623</v>
      </c>
      <c r="F237" s="108">
        <v>245</v>
      </c>
      <c r="G237" s="107"/>
      <c r="H237" s="107">
        <v>325.5</v>
      </c>
      <c r="I237" s="125">
        <v>330</v>
      </c>
      <c r="J237" s="126" t="s">
        <v>720</v>
      </c>
      <c r="K237" s="127">
        <f t="shared" si="141"/>
        <v>80.5</v>
      </c>
      <c r="L237" s="128">
        <f>K237/F237</f>
        <v>0.32857142857142857</v>
      </c>
      <c r="M237" s="129" t="s">
        <v>599</v>
      </c>
      <c r="N237" s="130">
        <v>42769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73</v>
      </c>
      <c r="B238" s="105">
        <v>42660</v>
      </c>
      <c r="C238" s="105"/>
      <c r="D238" s="106" t="s">
        <v>349</v>
      </c>
      <c r="E238" s="107" t="s">
        <v>623</v>
      </c>
      <c r="F238" s="108">
        <v>125</v>
      </c>
      <c r="G238" s="107"/>
      <c r="H238" s="107">
        <v>160</v>
      </c>
      <c r="I238" s="125">
        <v>160</v>
      </c>
      <c r="J238" s="126" t="s">
        <v>682</v>
      </c>
      <c r="K238" s="127">
        <f t="shared" si="141"/>
        <v>35</v>
      </c>
      <c r="L238" s="128">
        <v>0.28000000000000003</v>
      </c>
      <c r="M238" s="129" t="s">
        <v>599</v>
      </c>
      <c r="N238" s="130">
        <v>42803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74</v>
      </c>
      <c r="B239" s="105">
        <v>42660</v>
      </c>
      <c r="C239" s="105"/>
      <c r="D239" s="106" t="s">
        <v>483</v>
      </c>
      <c r="E239" s="107" t="s">
        <v>623</v>
      </c>
      <c r="F239" s="108">
        <v>114</v>
      </c>
      <c r="G239" s="107"/>
      <c r="H239" s="107">
        <v>145</v>
      </c>
      <c r="I239" s="125">
        <v>145</v>
      </c>
      <c r="J239" s="126" t="s">
        <v>682</v>
      </c>
      <c r="K239" s="127">
        <f t="shared" si="141"/>
        <v>31</v>
      </c>
      <c r="L239" s="128">
        <f>K239/F239</f>
        <v>0.27192982456140352</v>
      </c>
      <c r="M239" s="129" t="s">
        <v>599</v>
      </c>
      <c r="N239" s="130">
        <v>42859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75</v>
      </c>
      <c r="B240" s="105">
        <v>42660</v>
      </c>
      <c r="C240" s="105"/>
      <c r="D240" s="106" t="s">
        <v>721</v>
      </c>
      <c r="E240" s="107" t="s">
        <v>623</v>
      </c>
      <c r="F240" s="108">
        <v>212</v>
      </c>
      <c r="G240" s="107"/>
      <c r="H240" s="107">
        <v>280</v>
      </c>
      <c r="I240" s="125">
        <v>276</v>
      </c>
      <c r="J240" s="126" t="s">
        <v>722</v>
      </c>
      <c r="K240" s="127">
        <f t="shared" si="141"/>
        <v>68</v>
      </c>
      <c r="L240" s="128">
        <f>K240/F240</f>
        <v>0.32075471698113206</v>
      </c>
      <c r="M240" s="129" t="s">
        <v>599</v>
      </c>
      <c r="N240" s="130">
        <v>42858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76</v>
      </c>
      <c r="B241" s="105">
        <v>42678</v>
      </c>
      <c r="C241" s="105"/>
      <c r="D241" s="106" t="s">
        <v>151</v>
      </c>
      <c r="E241" s="107" t="s">
        <v>623</v>
      </c>
      <c r="F241" s="108">
        <v>155</v>
      </c>
      <c r="G241" s="107"/>
      <c r="H241" s="107">
        <v>210</v>
      </c>
      <c r="I241" s="125">
        <v>210</v>
      </c>
      <c r="J241" s="126" t="s">
        <v>723</v>
      </c>
      <c r="K241" s="127">
        <f t="shared" si="141"/>
        <v>55</v>
      </c>
      <c r="L241" s="128">
        <f>K241/F241</f>
        <v>0.35483870967741937</v>
      </c>
      <c r="M241" s="129" t="s">
        <v>599</v>
      </c>
      <c r="N241" s="130">
        <v>42944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77</v>
      </c>
      <c r="B242" s="109">
        <v>42710</v>
      </c>
      <c r="C242" s="109"/>
      <c r="D242" s="110" t="s">
        <v>764</v>
      </c>
      <c r="E242" s="111" t="s">
        <v>623</v>
      </c>
      <c r="F242" s="112">
        <v>150.5</v>
      </c>
      <c r="G242" s="112"/>
      <c r="H242" s="113">
        <v>72.5</v>
      </c>
      <c r="I242" s="131">
        <v>174</v>
      </c>
      <c r="J242" s="132" t="s">
        <v>765</v>
      </c>
      <c r="K242" s="133">
        <v>-78</v>
      </c>
      <c r="L242" s="134">
        <v>-0.51827242524916906</v>
      </c>
      <c r="M242" s="135" t="s">
        <v>663</v>
      </c>
      <c r="N242" s="136">
        <v>43333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78</v>
      </c>
      <c r="B243" s="105">
        <v>42712</v>
      </c>
      <c r="C243" s="105"/>
      <c r="D243" s="106" t="s">
        <v>125</v>
      </c>
      <c r="E243" s="107" t="s">
        <v>623</v>
      </c>
      <c r="F243" s="108">
        <v>380</v>
      </c>
      <c r="G243" s="107"/>
      <c r="H243" s="107">
        <v>478</v>
      </c>
      <c r="I243" s="125">
        <v>468</v>
      </c>
      <c r="J243" s="126" t="s">
        <v>682</v>
      </c>
      <c r="K243" s="127">
        <f>H243-F243</f>
        <v>98</v>
      </c>
      <c r="L243" s="128">
        <f>K243/F243</f>
        <v>0.25789473684210529</v>
      </c>
      <c r="M243" s="129" t="s">
        <v>599</v>
      </c>
      <c r="N243" s="130">
        <v>43025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79</v>
      </c>
      <c r="B244" s="105">
        <v>42734</v>
      </c>
      <c r="C244" s="105"/>
      <c r="D244" s="106" t="s">
        <v>248</v>
      </c>
      <c r="E244" s="107" t="s">
        <v>623</v>
      </c>
      <c r="F244" s="108">
        <v>305</v>
      </c>
      <c r="G244" s="107"/>
      <c r="H244" s="107">
        <v>375</v>
      </c>
      <c r="I244" s="125">
        <v>375</v>
      </c>
      <c r="J244" s="126" t="s">
        <v>682</v>
      </c>
      <c r="K244" s="127">
        <f>H244-F244</f>
        <v>70</v>
      </c>
      <c r="L244" s="128">
        <f>K244/F244</f>
        <v>0.22950819672131148</v>
      </c>
      <c r="M244" s="129" t="s">
        <v>599</v>
      </c>
      <c r="N244" s="130">
        <v>42768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80</v>
      </c>
      <c r="B245" s="105">
        <v>42739</v>
      </c>
      <c r="C245" s="105"/>
      <c r="D245" s="106" t="s">
        <v>351</v>
      </c>
      <c r="E245" s="107" t="s">
        <v>623</v>
      </c>
      <c r="F245" s="108">
        <v>99.5</v>
      </c>
      <c r="G245" s="107"/>
      <c r="H245" s="107">
        <v>158</v>
      </c>
      <c r="I245" s="125">
        <v>158</v>
      </c>
      <c r="J245" s="126" t="s">
        <v>682</v>
      </c>
      <c r="K245" s="127">
        <f>H245-F245</f>
        <v>58.5</v>
      </c>
      <c r="L245" s="128">
        <f>K245/F245</f>
        <v>0.5879396984924623</v>
      </c>
      <c r="M245" s="129" t="s">
        <v>599</v>
      </c>
      <c r="N245" s="130">
        <v>42898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81</v>
      </c>
      <c r="B246" s="105">
        <v>42739</v>
      </c>
      <c r="C246" s="105"/>
      <c r="D246" s="106" t="s">
        <v>351</v>
      </c>
      <c r="E246" s="107" t="s">
        <v>623</v>
      </c>
      <c r="F246" s="108">
        <v>99.5</v>
      </c>
      <c r="G246" s="107"/>
      <c r="H246" s="107">
        <v>158</v>
      </c>
      <c r="I246" s="125">
        <v>158</v>
      </c>
      <c r="J246" s="126" t="s">
        <v>682</v>
      </c>
      <c r="K246" s="127">
        <v>58.5</v>
      </c>
      <c r="L246" s="128">
        <v>0.58793969849246197</v>
      </c>
      <c r="M246" s="129" t="s">
        <v>599</v>
      </c>
      <c r="N246" s="130">
        <v>42898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82</v>
      </c>
      <c r="B247" s="105">
        <v>42786</v>
      </c>
      <c r="C247" s="105"/>
      <c r="D247" s="106" t="s">
        <v>169</v>
      </c>
      <c r="E247" s="107" t="s">
        <v>623</v>
      </c>
      <c r="F247" s="108">
        <v>140.5</v>
      </c>
      <c r="G247" s="107"/>
      <c r="H247" s="107">
        <v>220</v>
      </c>
      <c r="I247" s="125">
        <v>220</v>
      </c>
      <c r="J247" s="126" t="s">
        <v>682</v>
      </c>
      <c r="K247" s="127">
        <f>H247-F247</f>
        <v>79.5</v>
      </c>
      <c r="L247" s="128">
        <f>K247/F247</f>
        <v>0.5658362989323843</v>
      </c>
      <c r="M247" s="129" t="s">
        <v>599</v>
      </c>
      <c r="N247" s="130">
        <v>42864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83</v>
      </c>
      <c r="B248" s="105">
        <v>42786</v>
      </c>
      <c r="C248" s="105"/>
      <c r="D248" s="106" t="s">
        <v>766</v>
      </c>
      <c r="E248" s="107" t="s">
        <v>623</v>
      </c>
      <c r="F248" s="108">
        <v>202.5</v>
      </c>
      <c r="G248" s="107"/>
      <c r="H248" s="107">
        <v>234</v>
      </c>
      <c r="I248" s="125">
        <v>234</v>
      </c>
      <c r="J248" s="126" t="s">
        <v>682</v>
      </c>
      <c r="K248" s="127">
        <v>31.5</v>
      </c>
      <c r="L248" s="128">
        <v>0.155555555555556</v>
      </c>
      <c r="M248" s="129" t="s">
        <v>599</v>
      </c>
      <c r="N248" s="130">
        <v>42836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84</v>
      </c>
      <c r="B249" s="105">
        <v>42818</v>
      </c>
      <c r="C249" s="105"/>
      <c r="D249" s="106" t="s">
        <v>557</v>
      </c>
      <c r="E249" s="107" t="s">
        <v>623</v>
      </c>
      <c r="F249" s="108">
        <v>300.5</v>
      </c>
      <c r="G249" s="107"/>
      <c r="H249" s="107">
        <v>417.5</v>
      </c>
      <c r="I249" s="125">
        <v>420</v>
      </c>
      <c r="J249" s="126" t="s">
        <v>724</v>
      </c>
      <c r="K249" s="127">
        <f>H249-F249</f>
        <v>117</v>
      </c>
      <c r="L249" s="128">
        <f>K249/F249</f>
        <v>0.38935108153078202</v>
      </c>
      <c r="M249" s="129" t="s">
        <v>599</v>
      </c>
      <c r="N249" s="130">
        <v>43070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85</v>
      </c>
      <c r="B250" s="105">
        <v>42818</v>
      </c>
      <c r="C250" s="105"/>
      <c r="D250" s="106" t="s">
        <v>762</v>
      </c>
      <c r="E250" s="107" t="s">
        <v>623</v>
      </c>
      <c r="F250" s="108">
        <v>850</v>
      </c>
      <c r="G250" s="107"/>
      <c r="H250" s="107">
        <v>1042.5</v>
      </c>
      <c r="I250" s="125">
        <v>1023</v>
      </c>
      <c r="J250" s="126" t="s">
        <v>767</v>
      </c>
      <c r="K250" s="127">
        <v>192.5</v>
      </c>
      <c r="L250" s="128">
        <v>0.22647058823529401</v>
      </c>
      <c r="M250" s="129" t="s">
        <v>599</v>
      </c>
      <c r="N250" s="130">
        <v>42830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86</v>
      </c>
      <c r="B251" s="105">
        <v>42830</v>
      </c>
      <c r="C251" s="105"/>
      <c r="D251" s="106" t="s">
        <v>501</v>
      </c>
      <c r="E251" s="107" t="s">
        <v>623</v>
      </c>
      <c r="F251" s="108">
        <v>785</v>
      </c>
      <c r="G251" s="107"/>
      <c r="H251" s="107">
        <v>930</v>
      </c>
      <c r="I251" s="125">
        <v>920</v>
      </c>
      <c r="J251" s="126" t="s">
        <v>725</v>
      </c>
      <c r="K251" s="127">
        <f>H251-F251</f>
        <v>145</v>
      </c>
      <c r="L251" s="128">
        <f>K251/F251</f>
        <v>0.18471337579617833</v>
      </c>
      <c r="M251" s="129" t="s">
        <v>599</v>
      </c>
      <c r="N251" s="130">
        <v>42976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87</v>
      </c>
      <c r="B252" s="109">
        <v>42831</v>
      </c>
      <c r="C252" s="109"/>
      <c r="D252" s="110" t="s">
        <v>768</v>
      </c>
      <c r="E252" s="111" t="s">
        <v>623</v>
      </c>
      <c r="F252" s="112">
        <v>40</v>
      </c>
      <c r="G252" s="112"/>
      <c r="H252" s="113">
        <v>13.1</v>
      </c>
      <c r="I252" s="131">
        <v>60</v>
      </c>
      <c r="J252" s="137" t="s">
        <v>769</v>
      </c>
      <c r="K252" s="133">
        <v>-26.9</v>
      </c>
      <c r="L252" s="134">
        <v>-0.67249999999999999</v>
      </c>
      <c r="M252" s="135" t="s">
        <v>663</v>
      </c>
      <c r="N252" s="136">
        <v>43138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88</v>
      </c>
      <c r="B253" s="105">
        <v>42837</v>
      </c>
      <c r="C253" s="105"/>
      <c r="D253" s="106" t="s">
        <v>88</v>
      </c>
      <c r="E253" s="107" t="s">
        <v>623</v>
      </c>
      <c r="F253" s="108">
        <v>289.5</v>
      </c>
      <c r="G253" s="107"/>
      <c r="H253" s="107">
        <v>354</v>
      </c>
      <c r="I253" s="125">
        <v>360</v>
      </c>
      <c r="J253" s="126" t="s">
        <v>726</v>
      </c>
      <c r="K253" s="127">
        <f t="shared" ref="K253:K261" si="142">H253-F253</f>
        <v>64.5</v>
      </c>
      <c r="L253" s="128">
        <f t="shared" ref="L253:L261" si="143">K253/F253</f>
        <v>0.22279792746113988</v>
      </c>
      <c r="M253" s="129" t="s">
        <v>599</v>
      </c>
      <c r="N253" s="130">
        <v>43040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89</v>
      </c>
      <c r="B254" s="105">
        <v>42845</v>
      </c>
      <c r="C254" s="105"/>
      <c r="D254" s="106" t="s">
        <v>438</v>
      </c>
      <c r="E254" s="107" t="s">
        <v>623</v>
      </c>
      <c r="F254" s="108">
        <v>700</v>
      </c>
      <c r="G254" s="107"/>
      <c r="H254" s="107">
        <v>840</v>
      </c>
      <c r="I254" s="125">
        <v>840</v>
      </c>
      <c r="J254" s="126" t="s">
        <v>727</v>
      </c>
      <c r="K254" s="127">
        <f t="shared" si="142"/>
        <v>140</v>
      </c>
      <c r="L254" s="128">
        <f t="shared" si="143"/>
        <v>0.2</v>
      </c>
      <c r="M254" s="129" t="s">
        <v>599</v>
      </c>
      <c r="N254" s="130">
        <v>42893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90</v>
      </c>
      <c r="B255" s="105">
        <v>42887</v>
      </c>
      <c r="C255" s="105"/>
      <c r="D255" s="147" t="s">
        <v>363</v>
      </c>
      <c r="E255" s="107" t="s">
        <v>623</v>
      </c>
      <c r="F255" s="108">
        <v>130</v>
      </c>
      <c r="G255" s="107"/>
      <c r="H255" s="107">
        <v>144.25</v>
      </c>
      <c r="I255" s="125">
        <v>170</v>
      </c>
      <c r="J255" s="126" t="s">
        <v>728</v>
      </c>
      <c r="K255" s="127">
        <f t="shared" si="142"/>
        <v>14.25</v>
      </c>
      <c r="L255" s="128">
        <f t="shared" si="143"/>
        <v>0.10961538461538461</v>
      </c>
      <c r="M255" s="129" t="s">
        <v>599</v>
      </c>
      <c r="N255" s="130">
        <v>43675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91</v>
      </c>
      <c r="B256" s="105">
        <v>42901</v>
      </c>
      <c r="C256" s="105"/>
      <c r="D256" s="147" t="s">
        <v>729</v>
      </c>
      <c r="E256" s="107" t="s">
        <v>623</v>
      </c>
      <c r="F256" s="108">
        <v>214.5</v>
      </c>
      <c r="G256" s="107"/>
      <c r="H256" s="107">
        <v>262</v>
      </c>
      <c r="I256" s="125">
        <v>262</v>
      </c>
      <c r="J256" s="126" t="s">
        <v>730</v>
      </c>
      <c r="K256" s="127">
        <f t="shared" si="142"/>
        <v>47.5</v>
      </c>
      <c r="L256" s="128">
        <f t="shared" si="143"/>
        <v>0.22144522144522144</v>
      </c>
      <c r="M256" s="129" t="s">
        <v>599</v>
      </c>
      <c r="N256" s="130">
        <v>42977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92</v>
      </c>
      <c r="B257" s="153">
        <v>42933</v>
      </c>
      <c r="C257" s="153"/>
      <c r="D257" s="154" t="s">
        <v>731</v>
      </c>
      <c r="E257" s="155" t="s">
        <v>623</v>
      </c>
      <c r="F257" s="156">
        <v>370</v>
      </c>
      <c r="G257" s="155"/>
      <c r="H257" s="155">
        <v>447.5</v>
      </c>
      <c r="I257" s="177">
        <v>450</v>
      </c>
      <c r="J257" s="230" t="s">
        <v>682</v>
      </c>
      <c r="K257" s="127">
        <f t="shared" si="142"/>
        <v>77.5</v>
      </c>
      <c r="L257" s="179">
        <f t="shared" si="143"/>
        <v>0.20945945945945946</v>
      </c>
      <c r="M257" s="180" t="s">
        <v>599</v>
      </c>
      <c r="N257" s="181">
        <v>43035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93</v>
      </c>
      <c r="B258" s="153">
        <v>42943</v>
      </c>
      <c r="C258" s="153"/>
      <c r="D258" s="154" t="s">
        <v>167</v>
      </c>
      <c r="E258" s="155" t="s">
        <v>623</v>
      </c>
      <c r="F258" s="156">
        <v>657.5</v>
      </c>
      <c r="G258" s="155"/>
      <c r="H258" s="155">
        <v>825</v>
      </c>
      <c r="I258" s="177">
        <v>820</v>
      </c>
      <c r="J258" s="230" t="s">
        <v>682</v>
      </c>
      <c r="K258" s="127">
        <f t="shared" si="142"/>
        <v>167.5</v>
      </c>
      <c r="L258" s="179">
        <f t="shared" si="143"/>
        <v>0.25475285171102663</v>
      </c>
      <c r="M258" s="180" t="s">
        <v>599</v>
      </c>
      <c r="N258" s="181">
        <v>43090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94</v>
      </c>
      <c r="B259" s="105">
        <v>42964</v>
      </c>
      <c r="C259" s="105"/>
      <c r="D259" s="106" t="s">
        <v>368</v>
      </c>
      <c r="E259" s="107" t="s">
        <v>623</v>
      </c>
      <c r="F259" s="108">
        <v>605</v>
      </c>
      <c r="G259" s="107"/>
      <c r="H259" s="107">
        <v>750</v>
      </c>
      <c r="I259" s="125">
        <v>750</v>
      </c>
      <c r="J259" s="126" t="s">
        <v>725</v>
      </c>
      <c r="K259" s="127">
        <f t="shared" si="142"/>
        <v>145</v>
      </c>
      <c r="L259" s="128">
        <f t="shared" si="143"/>
        <v>0.23966942148760331</v>
      </c>
      <c r="M259" s="129" t="s">
        <v>599</v>
      </c>
      <c r="N259" s="130">
        <v>43027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5">
        <v>95</v>
      </c>
      <c r="B260" s="148">
        <v>42979</v>
      </c>
      <c r="C260" s="148"/>
      <c r="D260" s="149" t="s">
        <v>509</v>
      </c>
      <c r="E260" s="150" t="s">
        <v>623</v>
      </c>
      <c r="F260" s="151">
        <v>255</v>
      </c>
      <c r="G260" s="152"/>
      <c r="H260" s="152">
        <v>217.25</v>
      </c>
      <c r="I260" s="152">
        <v>320</v>
      </c>
      <c r="J260" s="174" t="s">
        <v>732</v>
      </c>
      <c r="K260" s="133">
        <f t="shared" si="142"/>
        <v>-37.75</v>
      </c>
      <c r="L260" s="175">
        <f t="shared" si="143"/>
        <v>-0.14803921568627451</v>
      </c>
      <c r="M260" s="135" t="s">
        <v>663</v>
      </c>
      <c r="N260" s="176">
        <v>43661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96</v>
      </c>
      <c r="B261" s="105">
        <v>42997</v>
      </c>
      <c r="C261" s="105"/>
      <c r="D261" s="106" t="s">
        <v>733</v>
      </c>
      <c r="E261" s="107" t="s">
        <v>623</v>
      </c>
      <c r="F261" s="108">
        <v>215</v>
      </c>
      <c r="G261" s="107"/>
      <c r="H261" s="107">
        <v>258</v>
      </c>
      <c r="I261" s="125">
        <v>258</v>
      </c>
      <c r="J261" s="126" t="s">
        <v>682</v>
      </c>
      <c r="K261" s="127">
        <f t="shared" si="142"/>
        <v>43</v>
      </c>
      <c r="L261" s="128">
        <f t="shared" si="143"/>
        <v>0.2</v>
      </c>
      <c r="M261" s="129" t="s">
        <v>599</v>
      </c>
      <c r="N261" s="130">
        <v>43040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97</v>
      </c>
      <c r="B262" s="105">
        <v>42997</v>
      </c>
      <c r="C262" s="105"/>
      <c r="D262" s="106" t="s">
        <v>733</v>
      </c>
      <c r="E262" s="107" t="s">
        <v>623</v>
      </c>
      <c r="F262" s="108">
        <v>215</v>
      </c>
      <c r="G262" s="107"/>
      <c r="H262" s="107">
        <v>258</v>
      </c>
      <c r="I262" s="125">
        <v>258</v>
      </c>
      <c r="J262" s="230" t="s">
        <v>682</v>
      </c>
      <c r="K262" s="127">
        <v>43</v>
      </c>
      <c r="L262" s="128">
        <v>0.2</v>
      </c>
      <c r="M262" s="129" t="s">
        <v>599</v>
      </c>
      <c r="N262" s="130">
        <v>43040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98</v>
      </c>
      <c r="B263" s="206">
        <v>42998</v>
      </c>
      <c r="C263" s="206"/>
      <c r="D263" s="374" t="s">
        <v>2979</v>
      </c>
      <c r="E263" s="207" t="s">
        <v>623</v>
      </c>
      <c r="F263" s="208">
        <v>75</v>
      </c>
      <c r="G263" s="207"/>
      <c r="H263" s="207">
        <v>90</v>
      </c>
      <c r="I263" s="231">
        <v>90</v>
      </c>
      <c r="J263" s="126" t="s">
        <v>734</v>
      </c>
      <c r="K263" s="127">
        <f t="shared" ref="K263:K268" si="144">H263-F263</f>
        <v>15</v>
      </c>
      <c r="L263" s="128">
        <f t="shared" ref="L263:L268" si="145">K263/F263</f>
        <v>0.2</v>
      </c>
      <c r="M263" s="129" t="s">
        <v>599</v>
      </c>
      <c r="N263" s="130">
        <v>43019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99</v>
      </c>
      <c r="B264" s="153">
        <v>43011</v>
      </c>
      <c r="C264" s="153"/>
      <c r="D264" s="154" t="s">
        <v>735</v>
      </c>
      <c r="E264" s="155" t="s">
        <v>623</v>
      </c>
      <c r="F264" s="156">
        <v>315</v>
      </c>
      <c r="G264" s="155"/>
      <c r="H264" s="155">
        <v>392</v>
      </c>
      <c r="I264" s="177">
        <v>384</v>
      </c>
      <c r="J264" s="230" t="s">
        <v>736</v>
      </c>
      <c r="K264" s="127">
        <f t="shared" si="144"/>
        <v>77</v>
      </c>
      <c r="L264" s="179">
        <f t="shared" si="145"/>
        <v>0.24444444444444444</v>
      </c>
      <c r="M264" s="180" t="s">
        <v>599</v>
      </c>
      <c r="N264" s="181">
        <v>43017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100</v>
      </c>
      <c r="B265" s="153">
        <v>43013</v>
      </c>
      <c r="C265" s="153"/>
      <c r="D265" s="154" t="s">
        <v>737</v>
      </c>
      <c r="E265" s="155" t="s">
        <v>623</v>
      </c>
      <c r="F265" s="156">
        <v>145</v>
      </c>
      <c r="G265" s="155"/>
      <c r="H265" s="155">
        <v>179</v>
      </c>
      <c r="I265" s="177">
        <v>180</v>
      </c>
      <c r="J265" s="230" t="s">
        <v>613</v>
      </c>
      <c r="K265" s="127">
        <f t="shared" si="144"/>
        <v>34</v>
      </c>
      <c r="L265" s="179">
        <f t="shared" si="145"/>
        <v>0.23448275862068965</v>
      </c>
      <c r="M265" s="180" t="s">
        <v>599</v>
      </c>
      <c r="N265" s="181">
        <v>43025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101</v>
      </c>
      <c r="B266" s="153">
        <v>43014</v>
      </c>
      <c r="C266" s="153"/>
      <c r="D266" s="154" t="s">
        <v>339</v>
      </c>
      <c r="E266" s="155" t="s">
        <v>623</v>
      </c>
      <c r="F266" s="156">
        <v>256</v>
      </c>
      <c r="G266" s="155"/>
      <c r="H266" s="155">
        <v>323</v>
      </c>
      <c r="I266" s="177">
        <v>320</v>
      </c>
      <c r="J266" s="230" t="s">
        <v>682</v>
      </c>
      <c r="K266" s="127">
        <f t="shared" si="144"/>
        <v>67</v>
      </c>
      <c r="L266" s="179">
        <f t="shared" si="145"/>
        <v>0.26171875</v>
      </c>
      <c r="M266" s="180" t="s">
        <v>599</v>
      </c>
      <c r="N266" s="181">
        <v>43067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102</v>
      </c>
      <c r="B267" s="153">
        <v>43017</v>
      </c>
      <c r="C267" s="153"/>
      <c r="D267" s="154" t="s">
        <v>360</v>
      </c>
      <c r="E267" s="155" t="s">
        <v>623</v>
      </c>
      <c r="F267" s="156">
        <v>137.5</v>
      </c>
      <c r="G267" s="155"/>
      <c r="H267" s="155">
        <v>184</v>
      </c>
      <c r="I267" s="177">
        <v>183</v>
      </c>
      <c r="J267" s="178" t="s">
        <v>738</v>
      </c>
      <c r="K267" s="127">
        <f t="shared" si="144"/>
        <v>46.5</v>
      </c>
      <c r="L267" s="179">
        <f t="shared" si="145"/>
        <v>0.33818181818181819</v>
      </c>
      <c r="M267" s="180" t="s">
        <v>599</v>
      </c>
      <c r="N267" s="181">
        <v>43108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103</v>
      </c>
      <c r="B268" s="153">
        <v>43018</v>
      </c>
      <c r="C268" s="153"/>
      <c r="D268" s="154" t="s">
        <v>739</v>
      </c>
      <c r="E268" s="155" t="s">
        <v>623</v>
      </c>
      <c r="F268" s="156">
        <v>125.5</v>
      </c>
      <c r="G268" s="155"/>
      <c r="H268" s="155">
        <v>158</v>
      </c>
      <c r="I268" s="177">
        <v>155</v>
      </c>
      <c r="J268" s="178" t="s">
        <v>740</v>
      </c>
      <c r="K268" s="127">
        <f t="shared" si="144"/>
        <v>32.5</v>
      </c>
      <c r="L268" s="179">
        <f t="shared" si="145"/>
        <v>0.25896414342629481</v>
      </c>
      <c r="M268" s="180" t="s">
        <v>599</v>
      </c>
      <c r="N268" s="181">
        <v>43067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104</v>
      </c>
      <c r="B269" s="153">
        <v>43018</v>
      </c>
      <c r="C269" s="153"/>
      <c r="D269" s="154" t="s">
        <v>770</v>
      </c>
      <c r="E269" s="155" t="s">
        <v>623</v>
      </c>
      <c r="F269" s="156">
        <v>895</v>
      </c>
      <c r="G269" s="155"/>
      <c r="H269" s="155">
        <v>1122.5</v>
      </c>
      <c r="I269" s="177">
        <v>1078</v>
      </c>
      <c r="J269" s="178" t="s">
        <v>771</v>
      </c>
      <c r="K269" s="127">
        <v>227.5</v>
      </c>
      <c r="L269" s="179">
        <v>0.25418994413407803</v>
      </c>
      <c r="M269" s="180" t="s">
        <v>599</v>
      </c>
      <c r="N269" s="181">
        <v>43117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105</v>
      </c>
      <c r="B270" s="153">
        <v>43020</v>
      </c>
      <c r="C270" s="153"/>
      <c r="D270" s="154" t="s">
        <v>347</v>
      </c>
      <c r="E270" s="155" t="s">
        <v>623</v>
      </c>
      <c r="F270" s="156">
        <v>525</v>
      </c>
      <c r="G270" s="155"/>
      <c r="H270" s="155">
        <v>629</v>
      </c>
      <c r="I270" s="177">
        <v>629</v>
      </c>
      <c r="J270" s="230" t="s">
        <v>682</v>
      </c>
      <c r="K270" s="127">
        <v>104</v>
      </c>
      <c r="L270" s="179">
        <v>0.19809523809523799</v>
      </c>
      <c r="M270" s="180" t="s">
        <v>599</v>
      </c>
      <c r="N270" s="181">
        <v>43119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106</v>
      </c>
      <c r="B271" s="153">
        <v>43046</v>
      </c>
      <c r="C271" s="153"/>
      <c r="D271" s="154" t="s">
        <v>393</v>
      </c>
      <c r="E271" s="155" t="s">
        <v>623</v>
      </c>
      <c r="F271" s="156">
        <v>740</v>
      </c>
      <c r="G271" s="155"/>
      <c r="H271" s="155">
        <v>892.5</v>
      </c>
      <c r="I271" s="177">
        <v>900</v>
      </c>
      <c r="J271" s="178" t="s">
        <v>741</v>
      </c>
      <c r="K271" s="127">
        <f>H271-F271</f>
        <v>152.5</v>
      </c>
      <c r="L271" s="179">
        <f>K271/F271</f>
        <v>0.20608108108108109</v>
      </c>
      <c r="M271" s="180" t="s">
        <v>599</v>
      </c>
      <c r="N271" s="181">
        <v>43052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107</v>
      </c>
      <c r="B272" s="105">
        <v>43073</v>
      </c>
      <c r="C272" s="105"/>
      <c r="D272" s="106" t="s">
        <v>742</v>
      </c>
      <c r="E272" s="107" t="s">
        <v>623</v>
      </c>
      <c r="F272" s="108">
        <v>118.5</v>
      </c>
      <c r="G272" s="107"/>
      <c r="H272" s="107">
        <v>143.5</v>
      </c>
      <c r="I272" s="125">
        <v>145</v>
      </c>
      <c r="J272" s="140" t="s">
        <v>743</v>
      </c>
      <c r="K272" s="127">
        <f>H272-F272</f>
        <v>25</v>
      </c>
      <c r="L272" s="128">
        <f>K272/F272</f>
        <v>0.2109704641350211</v>
      </c>
      <c r="M272" s="129" t="s">
        <v>599</v>
      </c>
      <c r="N272" s="130">
        <v>43097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108</v>
      </c>
      <c r="B273" s="109">
        <v>43090</v>
      </c>
      <c r="C273" s="109"/>
      <c r="D273" s="157" t="s">
        <v>443</v>
      </c>
      <c r="E273" s="111" t="s">
        <v>623</v>
      </c>
      <c r="F273" s="112">
        <v>715</v>
      </c>
      <c r="G273" s="112"/>
      <c r="H273" s="113">
        <v>500</v>
      </c>
      <c r="I273" s="131">
        <v>872</v>
      </c>
      <c r="J273" s="137" t="s">
        <v>744</v>
      </c>
      <c r="K273" s="133">
        <f>H273-F273</f>
        <v>-215</v>
      </c>
      <c r="L273" s="134">
        <f>K273/F273</f>
        <v>-0.30069930069930068</v>
      </c>
      <c r="M273" s="135" t="s">
        <v>663</v>
      </c>
      <c r="N273" s="136">
        <v>43670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109</v>
      </c>
      <c r="B274" s="105">
        <v>43098</v>
      </c>
      <c r="C274" s="105"/>
      <c r="D274" s="106" t="s">
        <v>735</v>
      </c>
      <c r="E274" s="107" t="s">
        <v>623</v>
      </c>
      <c r="F274" s="108">
        <v>435</v>
      </c>
      <c r="G274" s="107"/>
      <c r="H274" s="107">
        <v>542.5</v>
      </c>
      <c r="I274" s="125">
        <v>539</v>
      </c>
      <c r="J274" s="140" t="s">
        <v>682</v>
      </c>
      <c r="K274" s="127">
        <v>107.5</v>
      </c>
      <c r="L274" s="128">
        <v>0.247126436781609</v>
      </c>
      <c r="M274" s="129" t="s">
        <v>599</v>
      </c>
      <c r="N274" s="130">
        <v>43206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110</v>
      </c>
      <c r="B275" s="105">
        <v>43098</v>
      </c>
      <c r="C275" s="105"/>
      <c r="D275" s="106" t="s">
        <v>571</v>
      </c>
      <c r="E275" s="107" t="s">
        <v>623</v>
      </c>
      <c r="F275" s="108">
        <v>885</v>
      </c>
      <c r="G275" s="107"/>
      <c r="H275" s="107">
        <v>1090</v>
      </c>
      <c r="I275" s="125">
        <v>1084</v>
      </c>
      <c r="J275" s="140" t="s">
        <v>682</v>
      </c>
      <c r="K275" s="127">
        <v>205</v>
      </c>
      <c r="L275" s="128">
        <v>0.23163841807909599</v>
      </c>
      <c r="M275" s="129" t="s">
        <v>599</v>
      </c>
      <c r="N275" s="130">
        <v>43213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6">
        <v>111</v>
      </c>
      <c r="B276" s="347">
        <v>43192</v>
      </c>
      <c r="C276" s="347"/>
      <c r="D276" s="115" t="s">
        <v>752</v>
      </c>
      <c r="E276" s="350" t="s">
        <v>623</v>
      </c>
      <c r="F276" s="353">
        <v>478.5</v>
      </c>
      <c r="G276" s="350"/>
      <c r="H276" s="350">
        <v>442</v>
      </c>
      <c r="I276" s="356">
        <v>613</v>
      </c>
      <c r="J276" s="383" t="s">
        <v>3403</v>
      </c>
      <c r="K276" s="133">
        <f>H276-F276</f>
        <v>-36.5</v>
      </c>
      <c r="L276" s="134">
        <f>K276/F276</f>
        <v>-7.6280041797283177E-2</v>
      </c>
      <c r="M276" s="135" t="s">
        <v>663</v>
      </c>
      <c r="N276" s="136">
        <v>43762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112</v>
      </c>
      <c r="B277" s="109">
        <v>43194</v>
      </c>
      <c r="C277" s="109"/>
      <c r="D277" s="373" t="s">
        <v>2978</v>
      </c>
      <c r="E277" s="111" t="s">
        <v>623</v>
      </c>
      <c r="F277" s="112">
        <f>141.5-7.3</f>
        <v>134.19999999999999</v>
      </c>
      <c r="G277" s="112"/>
      <c r="H277" s="113">
        <v>77</v>
      </c>
      <c r="I277" s="131">
        <v>180</v>
      </c>
      <c r="J277" s="383" t="s">
        <v>3402</v>
      </c>
      <c r="K277" s="133">
        <f>H277-F277</f>
        <v>-57.199999999999989</v>
      </c>
      <c r="L277" s="134">
        <f>K277/F277</f>
        <v>-0.42622950819672129</v>
      </c>
      <c r="M277" s="135" t="s">
        <v>663</v>
      </c>
      <c r="N277" s="136">
        <v>43522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113</v>
      </c>
      <c r="B278" s="109">
        <v>43209</v>
      </c>
      <c r="C278" s="109"/>
      <c r="D278" s="110" t="s">
        <v>745</v>
      </c>
      <c r="E278" s="111" t="s">
        <v>623</v>
      </c>
      <c r="F278" s="112">
        <v>430</v>
      </c>
      <c r="G278" s="112"/>
      <c r="H278" s="113">
        <v>220</v>
      </c>
      <c r="I278" s="131">
        <v>537</v>
      </c>
      <c r="J278" s="137" t="s">
        <v>746</v>
      </c>
      <c r="K278" s="133">
        <f>H278-F278</f>
        <v>-210</v>
      </c>
      <c r="L278" s="134">
        <f>K278/F278</f>
        <v>-0.48837209302325579</v>
      </c>
      <c r="M278" s="135" t="s">
        <v>663</v>
      </c>
      <c r="N278" s="136">
        <v>43252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7">
        <v>114</v>
      </c>
      <c r="B279" s="158">
        <v>43220</v>
      </c>
      <c r="C279" s="158"/>
      <c r="D279" s="159" t="s">
        <v>394</v>
      </c>
      <c r="E279" s="160" t="s">
        <v>623</v>
      </c>
      <c r="F279" s="162">
        <v>153.5</v>
      </c>
      <c r="G279" s="162"/>
      <c r="H279" s="162">
        <v>196</v>
      </c>
      <c r="I279" s="162">
        <v>196</v>
      </c>
      <c r="J279" s="358" t="s">
        <v>3494</v>
      </c>
      <c r="K279" s="182">
        <f>H279-F279</f>
        <v>42.5</v>
      </c>
      <c r="L279" s="183">
        <f>K279/F279</f>
        <v>0.27687296416938112</v>
      </c>
      <c r="M279" s="161" t="s">
        <v>599</v>
      </c>
      <c r="N279" s="184">
        <v>43605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115</v>
      </c>
      <c r="B280" s="109">
        <v>43306</v>
      </c>
      <c r="C280" s="109"/>
      <c r="D280" s="110" t="s">
        <v>768</v>
      </c>
      <c r="E280" s="111" t="s">
        <v>623</v>
      </c>
      <c r="F280" s="112">
        <v>27.5</v>
      </c>
      <c r="G280" s="112"/>
      <c r="H280" s="113">
        <v>13.1</v>
      </c>
      <c r="I280" s="131">
        <v>60</v>
      </c>
      <c r="J280" s="137" t="s">
        <v>772</v>
      </c>
      <c r="K280" s="133">
        <v>-14.4</v>
      </c>
      <c r="L280" s="134">
        <v>-0.52363636363636401</v>
      </c>
      <c r="M280" s="135" t="s">
        <v>663</v>
      </c>
      <c r="N280" s="136">
        <v>43138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6">
        <v>116</v>
      </c>
      <c r="B281" s="347">
        <v>43318</v>
      </c>
      <c r="C281" s="347"/>
      <c r="D281" s="115" t="s">
        <v>747</v>
      </c>
      <c r="E281" s="350" t="s">
        <v>623</v>
      </c>
      <c r="F281" s="350">
        <v>148.5</v>
      </c>
      <c r="G281" s="350"/>
      <c r="H281" s="350">
        <v>102</v>
      </c>
      <c r="I281" s="356">
        <v>182</v>
      </c>
      <c r="J281" s="137" t="s">
        <v>3493</v>
      </c>
      <c r="K281" s="133">
        <f>H281-F281</f>
        <v>-46.5</v>
      </c>
      <c r="L281" s="134">
        <f>K281/F281</f>
        <v>-0.31313131313131315</v>
      </c>
      <c r="M281" s="135" t="s">
        <v>663</v>
      </c>
      <c r="N281" s="136">
        <v>43661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117</v>
      </c>
      <c r="B282" s="105">
        <v>43335</v>
      </c>
      <c r="C282" s="105"/>
      <c r="D282" s="106" t="s">
        <v>773</v>
      </c>
      <c r="E282" s="107" t="s">
        <v>623</v>
      </c>
      <c r="F282" s="155">
        <v>285</v>
      </c>
      <c r="G282" s="107"/>
      <c r="H282" s="107">
        <v>355</v>
      </c>
      <c r="I282" s="125">
        <v>364</v>
      </c>
      <c r="J282" s="140" t="s">
        <v>774</v>
      </c>
      <c r="K282" s="127">
        <v>70</v>
      </c>
      <c r="L282" s="128">
        <v>0.24561403508771901</v>
      </c>
      <c r="M282" s="129" t="s">
        <v>599</v>
      </c>
      <c r="N282" s="130">
        <v>43455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118</v>
      </c>
      <c r="B283" s="105">
        <v>43341</v>
      </c>
      <c r="C283" s="105"/>
      <c r="D283" s="106" t="s">
        <v>384</v>
      </c>
      <c r="E283" s="107" t="s">
        <v>623</v>
      </c>
      <c r="F283" s="155">
        <v>525</v>
      </c>
      <c r="G283" s="107"/>
      <c r="H283" s="107">
        <v>585</v>
      </c>
      <c r="I283" s="125">
        <v>635</v>
      </c>
      <c r="J283" s="140" t="s">
        <v>748</v>
      </c>
      <c r="K283" s="127">
        <f t="shared" ref="K283:K295" si="146">H283-F283</f>
        <v>60</v>
      </c>
      <c r="L283" s="128">
        <f t="shared" ref="L283:L295" si="147">K283/F283</f>
        <v>0.11428571428571428</v>
      </c>
      <c r="M283" s="129" t="s">
        <v>599</v>
      </c>
      <c r="N283" s="130">
        <v>43662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119</v>
      </c>
      <c r="B284" s="105">
        <v>43395</v>
      </c>
      <c r="C284" s="105"/>
      <c r="D284" s="106" t="s">
        <v>368</v>
      </c>
      <c r="E284" s="107" t="s">
        <v>623</v>
      </c>
      <c r="F284" s="155">
        <v>475</v>
      </c>
      <c r="G284" s="107"/>
      <c r="H284" s="107">
        <v>574</v>
      </c>
      <c r="I284" s="125">
        <v>570</v>
      </c>
      <c r="J284" s="140" t="s">
        <v>682</v>
      </c>
      <c r="K284" s="127">
        <f t="shared" si="146"/>
        <v>99</v>
      </c>
      <c r="L284" s="128">
        <f t="shared" si="147"/>
        <v>0.20842105263157895</v>
      </c>
      <c r="M284" s="129" t="s">
        <v>599</v>
      </c>
      <c r="N284" s="130">
        <v>43403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120</v>
      </c>
      <c r="B285" s="153">
        <v>43397</v>
      </c>
      <c r="C285" s="153"/>
      <c r="D285" s="407" t="s">
        <v>391</v>
      </c>
      <c r="E285" s="155" t="s">
        <v>623</v>
      </c>
      <c r="F285" s="155">
        <v>707.5</v>
      </c>
      <c r="G285" s="155"/>
      <c r="H285" s="155">
        <v>872</v>
      </c>
      <c r="I285" s="177">
        <v>872</v>
      </c>
      <c r="J285" s="178" t="s">
        <v>682</v>
      </c>
      <c r="K285" s="127">
        <f t="shared" si="146"/>
        <v>164.5</v>
      </c>
      <c r="L285" s="179">
        <f t="shared" si="147"/>
        <v>0.23250883392226149</v>
      </c>
      <c r="M285" s="180" t="s">
        <v>599</v>
      </c>
      <c r="N285" s="181">
        <v>43482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121</v>
      </c>
      <c r="B286" s="153">
        <v>43398</v>
      </c>
      <c r="C286" s="153"/>
      <c r="D286" s="407" t="s">
        <v>348</v>
      </c>
      <c r="E286" s="155" t="s">
        <v>623</v>
      </c>
      <c r="F286" s="155">
        <v>162</v>
      </c>
      <c r="G286" s="155"/>
      <c r="H286" s="155">
        <v>204</v>
      </c>
      <c r="I286" s="177">
        <v>209</v>
      </c>
      <c r="J286" s="178" t="s">
        <v>3492</v>
      </c>
      <c r="K286" s="127">
        <f t="shared" si="146"/>
        <v>42</v>
      </c>
      <c r="L286" s="179">
        <f t="shared" si="147"/>
        <v>0.25925925925925924</v>
      </c>
      <c r="M286" s="180" t="s">
        <v>599</v>
      </c>
      <c r="N286" s="181">
        <v>43539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5">
        <v>122</v>
      </c>
      <c r="B287" s="206">
        <v>43399</v>
      </c>
      <c r="C287" s="206"/>
      <c r="D287" s="154" t="s">
        <v>495</v>
      </c>
      <c r="E287" s="207" t="s">
        <v>623</v>
      </c>
      <c r="F287" s="207">
        <v>240</v>
      </c>
      <c r="G287" s="207"/>
      <c r="H287" s="207">
        <v>297</v>
      </c>
      <c r="I287" s="231">
        <v>297</v>
      </c>
      <c r="J287" s="178" t="s">
        <v>682</v>
      </c>
      <c r="K287" s="232">
        <f t="shared" si="146"/>
        <v>57</v>
      </c>
      <c r="L287" s="233">
        <f t="shared" si="147"/>
        <v>0.23749999999999999</v>
      </c>
      <c r="M287" s="234" t="s">
        <v>599</v>
      </c>
      <c r="N287" s="235">
        <v>43417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2">
        <v>123</v>
      </c>
      <c r="B288" s="105">
        <v>43439</v>
      </c>
      <c r="C288" s="105"/>
      <c r="D288" s="147" t="s">
        <v>749</v>
      </c>
      <c r="E288" s="107" t="s">
        <v>623</v>
      </c>
      <c r="F288" s="107">
        <v>202.5</v>
      </c>
      <c r="G288" s="107"/>
      <c r="H288" s="107">
        <v>255</v>
      </c>
      <c r="I288" s="125">
        <v>252</v>
      </c>
      <c r="J288" s="140" t="s">
        <v>682</v>
      </c>
      <c r="K288" s="127">
        <f t="shared" si="146"/>
        <v>52.5</v>
      </c>
      <c r="L288" s="128">
        <f t="shared" si="147"/>
        <v>0.25925925925925924</v>
      </c>
      <c r="M288" s="129" t="s">
        <v>599</v>
      </c>
      <c r="N288" s="130">
        <v>43542</v>
      </c>
      <c r="O288" s="57"/>
      <c r="P288" s="16"/>
      <c r="Q288" s="16"/>
      <c r="R288" s="93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5">
        <v>124</v>
      </c>
      <c r="B289" s="206">
        <v>43465</v>
      </c>
      <c r="C289" s="105"/>
      <c r="D289" s="407" t="s">
        <v>423</v>
      </c>
      <c r="E289" s="207" t="s">
        <v>623</v>
      </c>
      <c r="F289" s="207">
        <v>710</v>
      </c>
      <c r="G289" s="207"/>
      <c r="H289" s="207">
        <v>866</v>
      </c>
      <c r="I289" s="231">
        <v>866</v>
      </c>
      <c r="J289" s="178" t="s">
        <v>682</v>
      </c>
      <c r="K289" s="127">
        <f t="shared" si="146"/>
        <v>156</v>
      </c>
      <c r="L289" s="128">
        <f t="shared" si="147"/>
        <v>0.21971830985915494</v>
      </c>
      <c r="M289" s="129" t="s">
        <v>599</v>
      </c>
      <c r="N289" s="361">
        <v>43553</v>
      </c>
      <c r="O289" s="57"/>
      <c r="P289" s="16"/>
      <c r="Q289" s="16"/>
      <c r="R289" s="17" t="s">
        <v>751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125</v>
      </c>
      <c r="B290" s="206">
        <v>43522</v>
      </c>
      <c r="C290" s="206"/>
      <c r="D290" s="407" t="s">
        <v>141</v>
      </c>
      <c r="E290" s="207" t="s">
        <v>623</v>
      </c>
      <c r="F290" s="207">
        <v>337.25</v>
      </c>
      <c r="G290" s="207"/>
      <c r="H290" s="207">
        <v>398.5</v>
      </c>
      <c r="I290" s="231">
        <v>411</v>
      </c>
      <c r="J290" s="140" t="s">
        <v>3491</v>
      </c>
      <c r="K290" s="127">
        <f t="shared" si="146"/>
        <v>61.25</v>
      </c>
      <c r="L290" s="128">
        <f t="shared" si="147"/>
        <v>0.1816160118606375</v>
      </c>
      <c r="M290" s="129" t="s">
        <v>599</v>
      </c>
      <c r="N290" s="361">
        <v>43760</v>
      </c>
      <c r="O290" s="57"/>
      <c r="P290" s="16"/>
      <c r="Q290" s="16"/>
      <c r="R290" s="93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8">
        <v>126</v>
      </c>
      <c r="B291" s="163">
        <v>43559</v>
      </c>
      <c r="C291" s="163"/>
      <c r="D291" s="164" t="s">
        <v>410</v>
      </c>
      <c r="E291" s="165" t="s">
        <v>623</v>
      </c>
      <c r="F291" s="165">
        <v>130</v>
      </c>
      <c r="G291" s="165"/>
      <c r="H291" s="165">
        <v>65</v>
      </c>
      <c r="I291" s="185">
        <v>158</v>
      </c>
      <c r="J291" s="137" t="s">
        <v>750</v>
      </c>
      <c r="K291" s="133">
        <f t="shared" si="146"/>
        <v>-65</v>
      </c>
      <c r="L291" s="134">
        <f t="shared" si="147"/>
        <v>-0.5</v>
      </c>
      <c r="M291" s="135" t="s">
        <v>663</v>
      </c>
      <c r="N291" s="136">
        <v>43726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9">
        <v>127</v>
      </c>
      <c r="B292" s="186">
        <v>43017</v>
      </c>
      <c r="C292" s="186"/>
      <c r="D292" s="187" t="s">
        <v>169</v>
      </c>
      <c r="E292" s="188" t="s">
        <v>623</v>
      </c>
      <c r="F292" s="189">
        <v>141.5</v>
      </c>
      <c r="G292" s="190"/>
      <c r="H292" s="190">
        <v>183.5</v>
      </c>
      <c r="I292" s="190">
        <v>210</v>
      </c>
      <c r="J292" s="217" t="s">
        <v>3440</v>
      </c>
      <c r="K292" s="218">
        <f t="shared" si="146"/>
        <v>42</v>
      </c>
      <c r="L292" s="219">
        <f t="shared" si="147"/>
        <v>0.29681978798586572</v>
      </c>
      <c r="M292" s="189" t="s">
        <v>599</v>
      </c>
      <c r="N292" s="220">
        <v>43042</v>
      </c>
      <c r="O292" s="57"/>
      <c r="P292" s="16"/>
      <c r="Q292" s="16"/>
      <c r="R292" s="93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8">
        <v>128</v>
      </c>
      <c r="B293" s="163">
        <v>43074</v>
      </c>
      <c r="C293" s="163"/>
      <c r="D293" s="164" t="s">
        <v>303</v>
      </c>
      <c r="E293" s="165" t="s">
        <v>623</v>
      </c>
      <c r="F293" s="166">
        <v>172</v>
      </c>
      <c r="G293" s="165"/>
      <c r="H293" s="165">
        <v>155.25</v>
      </c>
      <c r="I293" s="185">
        <v>230</v>
      </c>
      <c r="J293" s="383" t="s">
        <v>3400</v>
      </c>
      <c r="K293" s="133">
        <f t="shared" ref="K293" si="148">H293-F293</f>
        <v>-16.75</v>
      </c>
      <c r="L293" s="134">
        <f t="shared" ref="L293" si="149">K293/F293</f>
        <v>-9.7383720930232565E-2</v>
      </c>
      <c r="M293" s="135" t="s">
        <v>663</v>
      </c>
      <c r="N293" s="136">
        <v>43787</v>
      </c>
      <c r="O293" s="57"/>
      <c r="P293" s="16"/>
      <c r="Q293" s="16"/>
      <c r="R293" s="17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9">
        <v>129</v>
      </c>
      <c r="B294" s="186">
        <v>43398</v>
      </c>
      <c r="C294" s="186"/>
      <c r="D294" s="187" t="s">
        <v>104</v>
      </c>
      <c r="E294" s="188" t="s">
        <v>623</v>
      </c>
      <c r="F294" s="190">
        <v>698.5</v>
      </c>
      <c r="G294" s="190"/>
      <c r="H294" s="190">
        <v>850</v>
      </c>
      <c r="I294" s="190">
        <v>890</v>
      </c>
      <c r="J294" s="221" t="s">
        <v>3488</v>
      </c>
      <c r="K294" s="218">
        <f t="shared" si="146"/>
        <v>151.5</v>
      </c>
      <c r="L294" s="219">
        <f t="shared" si="147"/>
        <v>0.21689334287759485</v>
      </c>
      <c r="M294" s="189" t="s">
        <v>599</v>
      </c>
      <c r="N294" s="220">
        <v>43453</v>
      </c>
      <c r="O294" s="57"/>
      <c r="P294" s="16"/>
      <c r="Q294" s="16"/>
      <c r="R294" s="17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5">
        <v>130</v>
      </c>
      <c r="B295" s="158">
        <v>42877</v>
      </c>
      <c r="C295" s="158"/>
      <c r="D295" s="159" t="s">
        <v>383</v>
      </c>
      <c r="E295" s="160" t="s">
        <v>623</v>
      </c>
      <c r="F295" s="161">
        <v>127.6</v>
      </c>
      <c r="G295" s="162"/>
      <c r="H295" s="162">
        <v>138</v>
      </c>
      <c r="I295" s="162">
        <v>190</v>
      </c>
      <c r="J295" s="384" t="s">
        <v>3404</v>
      </c>
      <c r="K295" s="182">
        <f t="shared" si="146"/>
        <v>10.400000000000006</v>
      </c>
      <c r="L295" s="183">
        <f t="shared" si="147"/>
        <v>8.1504702194357417E-2</v>
      </c>
      <c r="M295" s="161" t="s">
        <v>599</v>
      </c>
      <c r="N295" s="184">
        <v>43774</v>
      </c>
      <c r="O295" s="57"/>
      <c r="P295" s="16"/>
      <c r="Q295" s="16"/>
      <c r="R295" s="93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0">
        <v>131</v>
      </c>
      <c r="B296" s="194">
        <v>43158</v>
      </c>
      <c r="C296" s="194"/>
      <c r="D296" s="191" t="s">
        <v>754</v>
      </c>
      <c r="E296" s="195" t="s">
        <v>623</v>
      </c>
      <c r="F296" s="196">
        <v>317</v>
      </c>
      <c r="G296" s="195"/>
      <c r="H296" s="195"/>
      <c r="I296" s="224">
        <v>398</v>
      </c>
      <c r="J296" s="237" t="s">
        <v>601</v>
      </c>
      <c r="K296" s="193"/>
      <c r="L296" s="192"/>
      <c r="M296" s="223" t="s">
        <v>601</v>
      </c>
      <c r="N296" s="222"/>
      <c r="O296" s="57"/>
      <c r="P296" s="16"/>
      <c r="Q296" s="16"/>
      <c r="R296" s="341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8">
        <v>132</v>
      </c>
      <c r="B297" s="163">
        <v>43164</v>
      </c>
      <c r="C297" s="163"/>
      <c r="D297" s="164" t="s">
        <v>135</v>
      </c>
      <c r="E297" s="165" t="s">
        <v>623</v>
      </c>
      <c r="F297" s="166">
        <f>510-14.4</f>
        <v>495.6</v>
      </c>
      <c r="G297" s="165"/>
      <c r="H297" s="165">
        <v>350</v>
      </c>
      <c r="I297" s="185">
        <v>672</v>
      </c>
      <c r="J297" s="383" t="s">
        <v>3461</v>
      </c>
      <c r="K297" s="133">
        <f t="shared" ref="K297" si="150">H297-F297</f>
        <v>-145.60000000000002</v>
      </c>
      <c r="L297" s="134">
        <f t="shared" ref="L297" si="151">K297/F297</f>
        <v>-0.29378531073446329</v>
      </c>
      <c r="M297" s="135" t="s">
        <v>663</v>
      </c>
      <c r="N297" s="136">
        <v>43887</v>
      </c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68">
        <v>133</v>
      </c>
      <c r="B298" s="163">
        <v>43237</v>
      </c>
      <c r="C298" s="163"/>
      <c r="D298" s="164" t="s">
        <v>489</v>
      </c>
      <c r="E298" s="165" t="s">
        <v>623</v>
      </c>
      <c r="F298" s="166">
        <v>230.3</v>
      </c>
      <c r="G298" s="165"/>
      <c r="H298" s="165">
        <v>102.5</v>
      </c>
      <c r="I298" s="185">
        <v>348</v>
      </c>
      <c r="J298" s="383" t="s">
        <v>3482</v>
      </c>
      <c r="K298" s="133">
        <f t="shared" ref="K298" si="152">H298-F298</f>
        <v>-127.80000000000001</v>
      </c>
      <c r="L298" s="134">
        <f t="shared" ref="L298" si="153">K298/F298</f>
        <v>-0.55492835432045162</v>
      </c>
      <c r="M298" s="135" t="s">
        <v>663</v>
      </c>
      <c r="N298" s="136">
        <v>43896</v>
      </c>
      <c r="O298" s="57"/>
      <c r="P298" s="16"/>
      <c r="Q298" s="16"/>
      <c r="R298" s="343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4">
        <v>134</v>
      </c>
      <c r="B299" s="197">
        <v>43258</v>
      </c>
      <c r="C299" s="197"/>
      <c r="D299" s="200" t="s">
        <v>449</v>
      </c>
      <c r="E299" s="198" t="s">
        <v>623</v>
      </c>
      <c r="F299" s="196">
        <f>342.5-5.1</f>
        <v>337.4</v>
      </c>
      <c r="G299" s="198"/>
      <c r="H299" s="198"/>
      <c r="I299" s="225">
        <v>439</v>
      </c>
      <c r="J299" s="237" t="s">
        <v>601</v>
      </c>
      <c r="K299" s="227"/>
      <c r="L299" s="228"/>
      <c r="M299" s="226" t="s">
        <v>601</v>
      </c>
      <c r="N299" s="229"/>
      <c r="O299" s="57"/>
      <c r="P299" s="16"/>
      <c r="Q299" s="16"/>
      <c r="R299" s="341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4">
        <v>135</v>
      </c>
      <c r="B300" s="197">
        <v>43285</v>
      </c>
      <c r="C300" s="197"/>
      <c r="D300" s="201" t="s">
        <v>49</v>
      </c>
      <c r="E300" s="198" t="s">
        <v>623</v>
      </c>
      <c r="F300" s="196">
        <f>127.5-5.53</f>
        <v>121.97</v>
      </c>
      <c r="G300" s="198"/>
      <c r="H300" s="198"/>
      <c r="I300" s="225">
        <v>170</v>
      </c>
      <c r="J300" s="237" t="s">
        <v>601</v>
      </c>
      <c r="K300" s="227"/>
      <c r="L300" s="228"/>
      <c r="M300" s="226" t="s">
        <v>601</v>
      </c>
      <c r="N300" s="229"/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8">
        <v>136</v>
      </c>
      <c r="B301" s="163">
        <v>43294</v>
      </c>
      <c r="C301" s="163"/>
      <c r="D301" s="164" t="s">
        <v>243</v>
      </c>
      <c r="E301" s="165" t="s">
        <v>623</v>
      </c>
      <c r="F301" s="166">
        <v>46.5</v>
      </c>
      <c r="G301" s="165"/>
      <c r="H301" s="165">
        <v>17</v>
      </c>
      <c r="I301" s="185">
        <v>59</v>
      </c>
      <c r="J301" s="383" t="s">
        <v>3460</v>
      </c>
      <c r="K301" s="133">
        <f t="shared" ref="K301" si="154">H301-F301</f>
        <v>-29.5</v>
      </c>
      <c r="L301" s="134">
        <f t="shared" ref="L301" si="155">K301/F301</f>
        <v>-0.63440860215053763</v>
      </c>
      <c r="M301" s="135" t="s">
        <v>663</v>
      </c>
      <c r="N301" s="136">
        <v>43887</v>
      </c>
      <c r="O301" s="57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0">
        <v>137</v>
      </c>
      <c r="B302" s="194">
        <v>43396</v>
      </c>
      <c r="C302" s="194"/>
      <c r="D302" s="201" t="s">
        <v>425</v>
      </c>
      <c r="E302" s="198" t="s">
        <v>623</v>
      </c>
      <c r="F302" s="199">
        <v>156.5</v>
      </c>
      <c r="G302" s="198"/>
      <c r="H302" s="198"/>
      <c r="I302" s="225">
        <v>191</v>
      </c>
      <c r="J302" s="237" t="s">
        <v>601</v>
      </c>
      <c r="K302" s="227"/>
      <c r="L302" s="228"/>
      <c r="M302" s="226" t="s">
        <v>601</v>
      </c>
      <c r="N302" s="229"/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0">
        <v>138</v>
      </c>
      <c r="B303" s="194">
        <v>43439</v>
      </c>
      <c r="C303" s="194"/>
      <c r="D303" s="201" t="s">
        <v>330</v>
      </c>
      <c r="E303" s="198" t="s">
        <v>623</v>
      </c>
      <c r="F303" s="199">
        <v>259.5</v>
      </c>
      <c r="G303" s="198"/>
      <c r="H303" s="198"/>
      <c r="I303" s="225">
        <v>321</v>
      </c>
      <c r="J303" s="237" t="s">
        <v>601</v>
      </c>
      <c r="K303" s="227"/>
      <c r="L303" s="228"/>
      <c r="M303" s="226" t="s">
        <v>601</v>
      </c>
      <c r="N303" s="229"/>
      <c r="O303" s="16"/>
      <c r="P303" s="16"/>
      <c r="Q303" s="16"/>
      <c r="R303" s="17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8">
        <v>139</v>
      </c>
      <c r="B304" s="163">
        <v>43439</v>
      </c>
      <c r="C304" s="163"/>
      <c r="D304" s="164" t="s">
        <v>775</v>
      </c>
      <c r="E304" s="165" t="s">
        <v>623</v>
      </c>
      <c r="F304" s="165">
        <v>715</v>
      </c>
      <c r="G304" s="165"/>
      <c r="H304" s="165">
        <v>445</v>
      </c>
      <c r="I304" s="185">
        <v>840</v>
      </c>
      <c r="J304" s="137" t="s">
        <v>2994</v>
      </c>
      <c r="K304" s="133">
        <f t="shared" ref="K304:K307" si="156">H304-F304</f>
        <v>-270</v>
      </c>
      <c r="L304" s="134">
        <f t="shared" ref="L304:L307" si="157">K304/F304</f>
        <v>-0.3776223776223776</v>
      </c>
      <c r="M304" s="135" t="s">
        <v>663</v>
      </c>
      <c r="N304" s="136">
        <v>43800</v>
      </c>
      <c r="O304" s="57"/>
      <c r="P304" s="16"/>
      <c r="Q304" s="16"/>
      <c r="R304" s="17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5">
        <v>140</v>
      </c>
      <c r="B305" s="206">
        <v>43469</v>
      </c>
      <c r="C305" s="206"/>
      <c r="D305" s="154" t="s">
        <v>145</v>
      </c>
      <c r="E305" s="207" t="s">
        <v>623</v>
      </c>
      <c r="F305" s="207">
        <v>875</v>
      </c>
      <c r="G305" s="207"/>
      <c r="H305" s="207">
        <v>1165</v>
      </c>
      <c r="I305" s="231">
        <v>1185</v>
      </c>
      <c r="J305" s="140" t="s">
        <v>3489</v>
      </c>
      <c r="K305" s="127">
        <f t="shared" si="156"/>
        <v>290</v>
      </c>
      <c r="L305" s="128">
        <f t="shared" si="157"/>
        <v>0.33142857142857141</v>
      </c>
      <c r="M305" s="129" t="s">
        <v>599</v>
      </c>
      <c r="N305" s="361">
        <v>43847</v>
      </c>
      <c r="O305" s="57"/>
      <c r="P305" s="16"/>
      <c r="Q305" s="16"/>
      <c r="R305" s="343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141</v>
      </c>
      <c r="B306" s="206">
        <v>43559</v>
      </c>
      <c r="C306" s="206"/>
      <c r="D306" s="407" t="s">
        <v>345</v>
      </c>
      <c r="E306" s="207" t="s">
        <v>623</v>
      </c>
      <c r="F306" s="207">
        <f>387-14.63</f>
        <v>372.37</v>
      </c>
      <c r="G306" s="207"/>
      <c r="H306" s="207">
        <v>490</v>
      </c>
      <c r="I306" s="231">
        <v>490</v>
      </c>
      <c r="J306" s="140" t="s">
        <v>682</v>
      </c>
      <c r="K306" s="127">
        <f t="shared" si="156"/>
        <v>117.63</v>
      </c>
      <c r="L306" s="128">
        <f t="shared" si="157"/>
        <v>0.31589548030185027</v>
      </c>
      <c r="M306" s="129" t="s">
        <v>599</v>
      </c>
      <c r="N306" s="361">
        <v>43850</v>
      </c>
      <c r="O306" s="57"/>
      <c r="P306" s="16"/>
      <c r="Q306" s="16"/>
      <c r="R306" s="343" t="s">
        <v>751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68">
        <v>142</v>
      </c>
      <c r="B307" s="163">
        <v>43578</v>
      </c>
      <c r="C307" s="163"/>
      <c r="D307" s="164" t="s">
        <v>776</v>
      </c>
      <c r="E307" s="165" t="s">
        <v>600</v>
      </c>
      <c r="F307" s="165">
        <v>220</v>
      </c>
      <c r="G307" s="165"/>
      <c r="H307" s="165">
        <v>127.5</v>
      </c>
      <c r="I307" s="185">
        <v>284</v>
      </c>
      <c r="J307" s="383" t="s">
        <v>3483</v>
      </c>
      <c r="K307" s="133">
        <f t="shared" si="156"/>
        <v>-92.5</v>
      </c>
      <c r="L307" s="134">
        <f t="shared" si="157"/>
        <v>-0.42045454545454547</v>
      </c>
      <c r="M307" s="135" t="s">
        <v>663</v>
      </c>
      <c r="N307" s="136">
        <v>43896</v>
      </c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143</v>
      </c>
      <c r="B308" s="206">
        <v>43622</v>
      </c>
      <c r="C308" s="206"/>
      <c r="D308" s="407" t="s">
        <v>496</v>
      </c>
      <c r="E308" s="207" t="s">
        <v>600</v>
      </c>
      <c r="F308" s="207">
        <v>332.8</v>
      </c>
      <c r="G308" s="207"/>
      <c r="H308" s="207">
        <v>405</v>
      </c>
      <c r="I308" s="231">
        <v>419</v>
      </c>
      <c r="J308" s="140" t="s">
        <v>3490</v>
      </c>
      <c r="K308" s="127">
        <f t="shared" ref="K308" si="158">H308-F308</f>
        <v>72.199999999999989</v>
      </c>
      <c r="L308" s="128">
        <f t="shared" ref="L308" si="159">K308/F308</f>
        <v>0.21694711538461534</v>
      </c>
      <c r="M308" s="129" t="s">
        <v>599</v>
      </c>
      <c r="N308" s="361">
        <v>43860</v>
      </c>
      <c r="O308" s="57"/>
      <c r="P308" s="16"/>
      <c r="Q308" s="16"/>
      <c r="R308" s="17" t="s">
        <v>753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143">
        <v>144</v>
      </c>
      <c r="B309" s="142">
        <v>43641</v>
      </c>
      <c r="C309" s="142"/>
      <c r="D309" s="143" t="s">
        <v>139</v>
      </c>
      <c r="E309" s="144" t="s">
        <v>623</v>
      </c>
      <c r="F309" s="145">
        <v>386</v>
      </c>
      <c r="G309" s="146"/>
      <c r="H309" s="146">
        <v>395</v>
      </c>
      <c r="I309" s="146">
        <v>452</v>
      </c>
      <c r="J309" s="169" t="s">
        <v>3405</v>
      </c>
      <c r="K309" s="170">
        <f t="shared" ref="K309" si="160">H309-F309</f>
        <v>9</v>
      </c>
      <c r="L309" s="171">
        <f t="shared" ref="L309" si="161">K309/F309</f>
        <v>2.3316062176165803E-2</v>
      </c>
      <c r="M309" s="172" t="s">
        <v>708</v>
      </c>
      <c r="N309" s="173">
        <v>43868</v>
      </c>
      <c r="O309" s="16"/>
      <c r="P309" s="16"/>
      <c r="Q309" s="16"/>
      <c r="R309" s="17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1">
        <v>145</v>
      </c>
      <c r="B310" s="194">
        <v>43707</v>
      </c>
      <c r="C310" s="194"/>
      <c r="D310" s="201" t="s">
        <v>260</v>
      </c>
      <c r="E310" s="198" t="s">
        <v>623</v>
      </c>
      <c r="F310" s="198" t="s">
        <v>755</v>
      </c>
      <c r="G310" s="198"/>
      <c r="H310" s="198"/>
      <c r="I310" s="225">
        <v>190</v>
      </c>
      <c r="J310" s="237" t="s">
        <v>601</v>
      </c>
      <c r="K310" s="227"/>
      <c r="L310" s="228"/>
      <c r="M310" s="357" t="s">
        <v>601</v>
      </c>
      <c r="N310" s="229"/>
      <c r="O310" s="16"/>
      <c r="P310" s="16"/>
      <c r="Q310" s="16"/>
      <c r="R310" s="343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146</v>
      </c>
      <c r="B311" s="206">
        <v>43731</v>
      </c>
      <c r="C311" s="206"/>
      <c r="D311" s="154" t="s">
        <v>440</v>
      </c>
      <c r="E311" s="207" t="s">
        <v>623</v>
      </c>
      <c r="F311" s="207">
        <v>235</v>
      </c>
      <c r="G311" s="207"/>
      <c r="H311" s="207">
        <v>295</v>
      </c>
      <c r="I311" s="231">
        <v>296</v>
      </c>
      <c r="J311" s="140" t="s">
        <v>3147</v>
      </c>
      <c r="K311" s="127">
        <f t="shared" ref="K311" si="162">H311-F311</f>
        <v>60</v>
      </c>
      <c r="L311" s="128">
        <f t="shared" ref="L311" si="163">K311/F311</f>
        <v>0.25531914893617019</v>
      </c>
      <c r="M311" s="129" t="s">
        <v>599</v>
      </c>
      <c r="N311" s="361">
        <v>43844</v>
      </c>
      <c r="O311" s="57"/>
      <c r="P311" s="16"/>
      <c r="Q311" s="16"/>
      <c r="R311" s="17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147</v>
      </c>
      <c r="B312" s="206">
        <v>43752</v>
      </c>
      <c r="C312" s="206"/>
      <c r="D312" s="154" t="s">
        <v>2977</v>
      </c>
      <c r="E312" s="207" t="s">
        <v>623</v>
      </c>
      <c r="F312" s="207">
        <v>277.5</v>
      </c>
      <c r="G312" s="207"/>
      <c r="H312" s="207">
        <v>333</v>
      </c>
      <c r="I312" s="231">
        <v>333</v>
      </c>
      <c r="J312" s="140" t="s">
        <v>3148</v>
      </c>
      <c r="K312" s="127">
        <f t="shared" ref="K312" si="164">H312-F312</f>
        <v>55.5</v>
      </c>
      <c r="L312" s="128">
        <f t="shared" ref="L312" si="165">K312/F312</f>
        <v>0.2</v>
      </c>
      <c r="M312" s="129" t="s">
        <v>599</v>
      </c>
      <c r="N312" s="361">
        <v>43846</v>
      </c>
      <c r="O312" s="57"/>
      <c r="P312" s="16"/>
      <c r="Q312" s="16"/>
      <c r="R312" s="343" t="s">
        <v>751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148</v>
      </c>
      <c r="B313" s="206">
        <v>43752</v>
      </c>
      <c r="C313" s="206"/>
      <c r="D313" s="154" t="s">
        <v>2976</v>
      </c>
      <c r="E313" s="207" t="s">
        <v>623</v>
      </c>
      <c r="F313" s="207">
        <v>930</v>
      </c>
      <c r="G313" s="207"/>
      <c r="H313" s="207">
        <v>1165</v>
      </c>
      <c r="I313" s="231">
        <v>1200</v>
      </c>
      <c r="J313" s="140" t="s">
        <v>3150</v>
      </c>
      <c r="K313" s="127">
        <f t="shared" ref="K313" si="166">H313-F313</f>
        <v>235</v>
      </c>
      <c r="L313" s="128">
        <f t="shared" ref="L313" si="167">K313/F313</f>
        <v>0.25268817204301075</v>
      </c>
      <c r="M313" s="129" t="s">
        <v>599</v>
      </c>
      <c r="N313" s="361">
        <v>43847</v>
      </c>
      <c r="O313" s="57"/>
      <c r="P313" s="16"/>
      <c r="Q313" s="16"/>
      <c r="R313" s="34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0">
        <v>149</v>
      </c>
      <c r="B314" s="346">
        <v>43753</v>
      </c>
      <c r="C314" s="211"/>
      <c r="D314" s="372" t="s">
        <v>2975</v>
      </c>
      <c r="E314" s="349" t="s">
        <v>623</v>
      </c>
      <c r="F314" s="352">
        <v>111</v>
      </c>
      <c r="G314" s="349"/>
      <c r="H314" s="349"/>
      <c r="I314" s="355">
        <v>141</v>
      </c>
      <c r="J314" s="237" t="s">
        <v>601</v>
      </c>
      <c r="K314" s="237"/>
      <c r="L314" s="122"/>
      <c r="M314" s="360" t="s">
        <v>601</v>
      </c>
      <c r="N314" s="239"/>
      <c r="O314" s="16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5">
        <v>150</v>
      </c>
      <c r="B315" s="206">
        <v>43753</v>
      </c>
      <c r="C315" s="206"/>
      <c r="D315" s="154" t="s">
        <v>2974</v>
      </c>
      <c r="E315" s="207" t="s">
        <v>623</v>
      </c>
      <c r="F315" s="208">
        <v>296</v>
      </c>
      <c r="G315" s="207"/>
      <c r="H315" s="207">
        <v>370</v>
      </c>
      <c r="I315" s="231">
        <v>370</v>
      </c>
      <c r="J315" s="140" t="s">
        <v>682</v>
      </c>
      <c r="K315" s="127">
        <f t="shared" ref="K315" si="168">H315-F315</f>
        <v>74</v>
      </c>
      <c r="L315" s="128">
        <f t="shared" ref="L315" si="169">K315/F315</f>
        <v>0.25</v>
      </c>
      <c r="M315" s="129" t="s">
        <v>599</v>
      </c>
      <c r="N315" s="361">
        <v>43853</v>
      </c>
      <c r="O315" s="57"/>
      <c r="P315" s="16"/>
      <c r="Q315" s="16"/>
      <c r="R315" s="343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71">
        <v>151</v>
      </c>
      <c r="B316" s="210">
        <v>43754</v>
      </c>
      <c r="C316" s="210"/>
      <c r="D316" s="191" t="s">
        <v>2973</v>
      </c>
      <c r="E316" s="348" t="s">
        <v>623</v>
      </c>
      <c r="F316" s="351" t="s">
        <v>2939</v>
      </c>
      <c r="G316" s="348"/>
      <c r="H316" s="348"/>
      <c r="I316" s="354">
        <v>344</v>
      </c>
      <c r="J316" s="237" t="s">
        <v>601</v>
      </c>
      <c r="K316" s="240"/>
      <c r="L316" s="359"/>
      <c r="M316" s="342" t="s">
        <v>601</v>
      </c>
      <c r="N316" s="362"/>
      <c r="O316" s="16"/>
      <c r="P316" s="16"/>
      <c r="Q316" s="16"/>
      <c r="R316" s="343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45">
        <v>152</v>
      </c>
      <c r="B317" s="211">
        <v>43832</v>
      </c>
      <c r="C317" s="211"/>
      <c r="D317" s="215" t="s">
        <v>2253</v>
      </c>
      <c r="E317" s="212" t="s">
        <v>623</v>
      </c>
      <c r="F317" s="213" t="s">
        <v>3135</v>
      </c>
      <c r="G317" s="212"/>
      <c r="H317" s="212"/>
      <c r="I317" s="236">
        <v>590</v>
      </c>
      <c r="J317" s="237" t="s">
        <v>601</v>
      </c>
      <c r="K317" s="237"/>
      <c r="L317" s="122"/>
      <c r="M317" s="342" t="s">
        <v>601</v>
      </c>
      <c r="N317" s="239"/>
      <c r="O317" s="16"/>
      <c r="P317" s="16"/>
      <c r="Q317" s="16"/>
      <c r="R317" s="343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153</v>
      </c>
      <c r="B318" s="206">
        <v>43966</v>
      </c>
      <c r="C318" s="206"/>
      <c r="D318" s="154" t="s">
        <v>65</v>
      </c>
      <c r="E318" s="207" t="s">
        <v>623</v>
      </c>
      <c r="F318" s="208">
        <v>67.5</v>
      </c>
      <c r="G318" s="207"/>
      <c r="H318" s="207">
        <v>86</v>
      </c>
      <c r="I318" s="231">
        <v>86</v>
      </c>
      <c r="J318" s="140" t="s">
        <v>3628</v>
      </c>
      <c r="K318" s="127">
        <f t="shared" ref="K318" si="170">H318-F318</f>
        <v>18.5</v>
      </c>
      <c r="L318" s="128">
        <f t="shared" ref="L318" si="171">K318/F318</f>
        <v>0.27407407407407408</v>
      </c>
      <c r="M318" s="129" t="s">
        <v>599</v>
      </c>
      <c r="N318" s="361">
        <v>44008</v>
      </c>
      <c r="O318" s="57"/>
      <c r="P318" s="16"/>
      <c r="Q318" s="16"/>
      <c r="R318" s="343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9">
        <v>154</v>
      </c>
      <c r="B319" s="211">
        <v>44035</v>
      </c>
      <c r="C319" s="211"/>
      <c r="D319" s="215" t="s">
        <v>495</v>
      </c>
      <c r="E319" s="212" t="s">
        <v>623</v>
      </c>
      <c r="F319" s="213" t="s">
        <v>3631</v>
      </c>
      <c r="G319" s="212"/>
      <c r="H319" s="212"/>
      <c r="I319" s="236">
        <v>296</v>
      </c>
      <c r="J319" s="237" t="s">
        <v>601</v>
      </c>
      <c r="K319" s="237"/>
      <c r="L319" s="122"/>
      <c r="M319" s="238"/>
      <c r="N319" s="239"/>
      <c r="O319" s="16"/>
      <c r="P319" s="16"/>
      <c r="Q319" s="16"/>
      <c r="R319" s="343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9">
        <v>155</v>
      </c>
      <c r="B320" s="211">
        <v>44092</v>
      </c>
      <c r="C320" s="211"/>
      <c r="D320" s="215" t="s">
        <v>416</v>
      </c>
      <c r="E320" s="212" t="s">
        <v>623</v>
      </c>
      <c r="F320" s="213" t="s">
        <v>3636</v>
      </c>
      <c r="G320" s="212"/>
      <c r="H320" s="212"/>
      <c r="I320" s="236">
        <v>248</v>
      </c>
      <c r="J320" s="237" t="s">
        <v>601</v>
      </c>
      <c r="K320" s="237"/>
      <c r="L320" s="122"/>
      <c r="M320" s="238"/>
      <c r="N320" s="239"/>
      <c r="O320" s="16"/>
      <c r="P320" s="16"/>
      <c r="Q320" s="16"/>
      <c r="R320" s="343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9">
        <v>156</v>
      </c>
      <c r="B321" s="211">
        <v>44140</v>
      </c>
      <c r="C321" s="211"/>
      <c r="D321" s="215" t="s">
        <v>416</v>
      </c>
      <c r="E321" s="212" t="s">
        <v>623</v>
      </c>
      <c r="F321" s="213" t="s">
        <v>3699</v>
      </c>
      <c r="G321" s="212"/>
      <c r="H321" s="212"/>
      <c r="I321" s="236">
        <v>248</v>
      </c>
      <c r="J321" s="237" t="s">
        <v>601</v>
      </c>
      <c r="K321" s="237"/>
      <c r="L321" s="122"/>
      <c r="M321" s="238"/>
      <c r="N321" s="239"/>
      <c r="O321" s="16"/>
      <c r="P321" s="16"/>
      <c r="Q321" s="16"/>
      <c r="R321" s="343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9">
        <v>157</v>
      </c>
      <c r="B322" s="211">
        <v>44140</v>
      </c>
      <c r="C322" s="211"/>
      <c r="D322" s="215" t="s">
        <v>330</v>
      </c>
      <c r="E322" s="212" t="s">
        <v>623</v>
      </c>
      <c r="F322" s="213" t="s">
        <v>3700</v>
      </c>
      <c r="G322" s="212"/>
      <c r="H322" s="212"/>
      <c r="I322" s="236">
        <v>320</v>
      </c>
      <c r="J322" s="237" t="s">
        <v>601</v>
      </c>
      <c r="K322" s="237"/>
      <c r="L322" s="122"/>
      <c r="M322" s="238"/>
      <c r="N322" s="239"/>
      <c r="O322" s="16"/>
      <c r="P322" s="16"/>
      <c r="Q322" s="16"/>
      <c r="R322" s="343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9">
        <v>158</v>
      </c>
      <c r="B323" s="211">
        <v>44140</v>
      </c>
      <c r="C323" s="211"/>
      <c r="D323" s="215" t="s">
        <v>491</v>
      </c>
      <c r="E323" s="212" t="s">
        <v>623</v>
      </c>
      <c r="F323" s="213" t="s">
        <v>3705</v>
      </c>
      <c r="G323" s="212"/>
      <c r="H323" s="212"/>
      <c r="I323" s="236">
        <v>1093</v>
      </c>
      <c r="J323" s="237" t="s">
        <v>601</v>
      </c>
      <c r="K323" s="237"/>
      <c r="L323" s="122"/>
      <c r="M323" s="238"/>
      <c r="N323" s="239"/>
      <c r="O323" s="16"/>
      <c r="P323" s="16"/>
      <c r="R323" s="343"/>
    </row>
    <row r="324" spans="1:26">
      <c r="A324" s="209">
        <v>159</v>
      </c>
      <c r="B324" s="211">
        <v>44140</v>
      </c>
      <c r="C324" s="211"/>
      <c r="D324" s="215" t="s">
        <v>345</v>
      </c>
      <c r="E324" s="549" t="s">
        <v>623</v>
      </c>
      <c r="F324" s="550" t="s">
        <v>3707</v>
      </c>
      <c r="G324" s="212"/>
      <c r="H324" s="212"/>
      <c r="I324" s="236">
        <v>406</v>
      </c>
      <c r="J324" s="551" t="s">
        <v>601</v>
      </c>
      <c r="K324" s="237"/>
      <c r="L324" s="122"/>
      <c r="M324" s="238"/>
      <c r="N324" s="239"/>
      <c r="O324" s="16"/>
      <c r="P324" s="16"/>
      <c r="R324" s="343"/>
    </row>
    <row r="325" spans="1:26">
      <c r="A325" s="209">
        <v>160</v>
      </c>
      <c r="B325" s="211">
        <v>44141</v>
      </c>
      <c r="C325" s="211"/>
      <c r="D325" s="215" t="s">
        <v>495</v>
      </c>
      <c r="E325" s="549" t="s">
        <v>623</v>
      </c>
      <c r="F325" s="550" t="s">
        <v>3716</v>
      </c>
      <c r="G325" s="212"/>
      <c r="H325" s="212"/>
      <c r="I325" s="236">
        <v>290</v>
      </c>
      <c r="J325" s="551" t="s">
        <v>601</v>
      </c>
      <c r="K325" s="237"/>
      <c r="L325" s="122"/>
      <c r="M325" s="238"/>
      <c r="N325" s="239"/>
      <c r="O325" s="16"/>
      <c r="P325" s="16"/>
      <c r="R325" s="343"/>
    </row>
    <row r="326" spans="1:26">
      <c r="A326" s="209"/>
      <c r="B326" s="211"/>
      <c r="C326" s="211"/>
      <c r="D326" s="215"/>
      <c r="E326" s="212"/>
      <c r="F326" s="213"/>
      <c r="G326" s="212"/>
      <c r="H326" s="212"/>
      <c r="I326" s="236"/>
      <c r="J326" s="237"/>
      <c r="K326" s="237"/>
      <c r="L326" s="122"/>
      <c r="M326" s="238"/>
      <c r="N326" s="239"/>
      <c r="O326" s="16"/>
      <c r="P326" s="16"/>
      <c r="R326" s="343"/>
    </row>
    <row r="327" spans="1:26">
      <c r="A327" s="209"/>
      <c r="B327" s="211"/>
      <c r="C327" s="211"/>
      <c r="D327" s="215"/>
      <c r="E327" s="212"/>
      <c r="F327" s="213"/>
      <c r="G327" s="212"/>
      <c r="H327" s="212"/>
      <c r="I327" s="236"/>
      <c r="J327" s="237"/>
      <c r="K327" s="237"/>
      <c r="L327" s="122"/>
      <c r="M327" s="238"/>
      <c r="N327" s="239"/>
      <c r="O327" s="16"/>
      <c r="P327" s="16"/>
      <c r="R327" s="343"/>
    </row>
    <row r="328" spans="1:26">
      <c r="A328" s="209"/>
      <c r="B328" s="211"/>
      <c r="C328" s="211"/>
      <c r="D328" s="215"/>
      <c r="E328" s="212"/>
      <c r="F328" s="213"/>
      <c r="G328" s="212"/>
      <c r="H328" s="212"/>
      <c r="I328" s="236"/>
      <c r="J328" s="237"/>
      <c r="K328" s="237"/>
      <c r="L328" s="122"/>
      <c r="M328" s="238"/>
      <c r="N328" s="239"/>
      <c r="O328" s="16"/>
      <c r="R328" s="241"/>
    </row>
    <row r="329" spans="1:26">
      <c r="A329" s="209"/>
      <c r="B329" s="211"/>
      <c r="C329" s="211"/>
      <c r="D329" s="215"/>
      <c r="E329" s="212"/>
      <c r="F329" s="213"/>
      <c r="G329" s="212"/>
      <c r="H329" s="212"/>
      <c r="I329" s="236"/>
      <c r="J329" s="237"/>
      <c r="K329" s="237"/>
      <c r="L329" s="122"/>
      <c r="M329" s="238"/>
      <c r="N329" s="239"/>
      <c r="O329" s="16"/>
      <c r="R329" s="241"/>
    </row>
    <row r="330" spans="1:26">
      <c r="A330" s="209"/>
      <c r="B330" s="211"/>
      <c r="C330" s="211"/>
      <c r="D330" s="215"/>
      <c r="E330" s="212"/>
      <c r="F330" s="213"/>
      <c r="G330" s="212"/>
      <c r="H330" s="212"/>
      <c r="I330" s="236"/>
      <c r="J330" s="237"/>
      <c r="K330" s="237"/>
      <c r="L330" s="122"/>
      <c r="M330" s="238"/>
      <c r="N330" s="239"/>
      <c r="O330" s="16"/>
      <c r="R330" s="241"/>
    </row>
    <row r="331" spans="1:26">
      <c r="A331" s="209"/>
      <c r="B331" s="199" t="s">
        <v>2980</v>
      </c>
      <c r="O331" s="16"/>
      <c r="R331" s="241"/>
    </row>
    <row r="332" spans="1:26">
      <c r="R332" s="241"/>
    </row>
    <row r="333" spans="1:26">
      <c r="R333" s="241"/>
    </row>
    <row r="334" spans="1:26">
      <c r="R334" s="241"/>
    </row>
    <row r="335" spans="1:26">
      <c r="R335" s="241"/>
    </row>
    <row r="336" spans="1:26">
      <c r="R336" s="241"/>
    </row>
    <row r="337" spans="1:18">
      <c r="R337" s="241"/>
    </row>
    <row r="338" spans="1:18">
      <c r="R338" s="241"/>
    </row>
    <row r="348" spans="1:18">
      <c r="A348" s="216"/>
    </row>
    <row r="349" spans="1:18">
      <c r="A349" s="216"/>
    </row>
    <row r="350" spans="1:18">
      <c r="A350" s="212"/>
    </row>
  </sheetData>
  <autoFilter ref="R1:R346"/>
  <mergeCells count="7">
    <mergeCell ref="P90:P91"/>
    <mergeCell ref="M90:M91"/>
    <mergeCell ref="J90:J91"/>
    <mergeCell ref="B90:B91"/>
    <mergeCell ref="A90:A91"/>
    <mergeCell ref="N90:N91"/>
    <mergeCell ref="O90:O9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2020-11-18T02:19:23Z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